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95" windowWidth="15450" windowHeight="72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<sst xmlns="http://schemas.openxmlformats.org/spreadsheetml/2006/main" count="388" uniqueCount="98">
  <si>
    <t>Ф.И.</t>
  </si>
  <si>
    <t>Г.Р.</t>
  </si>
  <si>
    <t>рез-ат</t>
  </si>
  <si>
    <t>на1км</t>
  </si>
  <si>
    <t xml:space="preserve">Фора  </t>
  </si>
  <si>
    <t>место</t>
  </si>
  <si>
    <t>фора</t>
  </si>
  <si>
    <t>Ведина О.</t>
  </si>
  <si>
    <t>Королёва Н.</t>
  </si>
  <si>
    <t>Абрамова Т.</t>
  </si>
  <si>
    <t>Беломоина Л.</t>
  </si>
  <si>
    <t>Архипова С.</t>
  </si>
  <si>
    <t>Тотолина Л.</t>
  </si>
  <si>
    <t>Кобелева Г.</t>
  </si>
  <si>
    <t>Лиханова Т.</t>
  </si>
  <si>
    <t>Федотова Е.</t>
  </si>
  <si>
    <t>Ефимова Н.</t>
  </si>
  <si>
    <t>Конышева Л.</t>
  </si>
  <si>
    <t>Верилова О.</t>
  </si>
  <si>
    <t>Рез-ат с форой</t>
  </si>
  <si>
    <t>средняя скорость</t>
  </si>
  <si>
    <t>Фора</t>
  </si>
  <si>
    <t>результат с форой</t>
  </si>
  <si>
    <t>Средняя скорость</t>
  </si>
  <si>
    <t>рез-ат c форой</t>
  </si>
  <si>
    <t>Сумма мест</t>
  </si>
  <si>
    <t>Жукова Т.</t>
  </si>
  <si>
    <t>Зольникова О.</t>
  </si>
  <si>
    <t>Место в сезоне</t>
  </si>
  <si>
    <t>70% (9)</t>
  </si>
  <si>
    <t>Ефимова Е.</t>
  </si>
  <si>
    <t>Фатеева О.</t>
  </si>
  <si>
    <t>снята</t>
  </si>
  <si>
    <t>Гудына Т.</t>
  </si>
  <si>
    <t>Волошина Ю.</t>
  </si>
  <si>
    <t xml:space="preserve"> </t>
  </si>
  <si>
    <t>Климова Н.</t>
  </si>
  <si>
    <t xml:space="preserve">  </t>
  </si>
  <si>
    <t>Кобелева А.</t>
  </si>
  <si>
    <t>Проворова И.</t>
  </si>
  <si>
    <t>.</t>
  </si>
  <si>
    <t>Черепахина Т.</t>
  </si>
  <si>
    <t xml:space="preserve">22.10. Затюменский </t>
  </si>
  <si>
    <t>Дайнеко С.</t>
  </si>
  <si>
    <t>кол-во стартов</t>
  </si>
  <si>
    <t>50-54-3сек</t>
  </si>
  <si>
    <t>55-59-4сек</t>
  </si>
  <si>
    <t>60-64-5сек</t>
  </si>
  <si>
    <t>65-69-6с ек</t>
  </si>
  <si>
    <t>70-79-8сек</t>
  </si>
  <si>
    <t>80-10сек</t>
  </si>
  <si>
    <t>35-49 -2сек</t>
  </si>
  <si>
    <t>Калашникова А.</t>
  </si>
  <si>
    <t>Гришечкина А.</t>
  </si>
  <si>
    <t>2 августа  п. Андреевский</t>
  </si>
  <si>
    <t>16августа  Муллаши</t>
  </si>
  <si>
    <t>Борчевкина Д.</t>
  </si>
  <si>
    <t>23августа  п. Андреевский</t>
  </si>
  <si>
    <t>cнята</t>
  </si>
  <si>
    <t>22августа  п.Винзили</t>
  </si>
  <si>
    <t xml:space="preserve">30августа  д. Муллаши </t>
  </si>
  <si>
    <t>5 сентября  д.Криводаново</t>
  </si>
  <si>
    <t>Лимонникова Е.</t>
  </si>
  <si>
    <t>6 сентября  Винзили</t>
  </si>
  <si>
    <t>9.10. кубок Петровича</t>
  </si>
  <si>
    <t>10.10. кубок Петровича</t>
  </si>
  <si>
    <t>11.10. кубок Петровича</t>
  </si>
  <si>
    <t>17октября д. Муллаши</t>
  </si>
  <si>
    <t>18 октября п. Андреевский</t>
  </si>
  <si>
    <t>Кубок Ветеранов  2021г. Женщины.</t>
  </si>
  <si>
    <t>18.04  п. Андреевский</t>
  </si>
  <si>
    <t>Глухарева Е.</t>
  </si>
  <si>
    <t>Морозова М.</t>
  </si>
  <si>
    <t>01.05 п. Муллаши</t>
  </si>
  <si>
    <t>Сухорукова С.</t>
  </si>
  <si>
    <t>Квитова А.</t>
  </si>
  <si>
    <t>02.05 п. Муллаши</t>
  </si>
  <si>
    <t>03.05 п. Муллаши</t>
  </si>
  <si>
    <t xml:space="preserve">16.05 парк  Затюменский </t>
  </si>
  <si>
    <t>30.05 ст. Войновка</t>
  </si>
  <si>
    <t>5.06 Гилёвская роща</t>
  </si>
  <si>
    <t>6.06 парк Затюменский</t>
  </si>
  <si>
    <t>19 июня Винзили</t>
  </si>
  <si>
    <t>20 июня Винзили</t>
  </si>
  <si>
    <t>18.07.  Каменка</t>
  </si>
  <si>
    <t>06.08. д.Криводаново</t>
  </si>
  <si>
    <t>07.08.д. Криводаново</t>
  </si>
  <si>
    <t>8.08.   Криводаново</t>
  </si>
  <si>
    <t>15.08  Ялуторовский тракт ж/д</t>
  </si>
  <si>
    <t>5.09. Муллаши 8км</t>
  </si>
  <si>
    <t>12.09. полигон ТВВИКУ</t>
  </si>
  <si>
    <t>19.09. Тюмень - Курган</t>
  </si>
  <si>
    <t>2.10  ВИНЗИЛИ</t>
  </si>
  <si>
    <t>8.10  Парк Затюменский Кубок КСО "Ермак"</t>
  </si>
  <si>
    <t>9 октября  п. Андреевский</t>
  </si>
  <si>
    <t>2+DK:FR3</t>
  </si>
  <si>
    <t>10октября  п Муллаши</t>
  </si>
  <si>
    <t>сумма мест 15 стартов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</si>
</sst>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$-409]h:mm\ AM/PM;@"/>
    <numFmt numFmtId="190" formatCode="h:mm;@"/>
    <numFmt numFmtId="191" formatCode="[$-FC19]d\ mmmm\ yyyy\ &quot;г.&quot;"/>
    <numFmt numFmtId="192" formatCode="0.0"/>
    <numFmt numFmtId="193" formatCode="dd/mm/yy\ h:mm;@"/>
    <numFmt numFmtId="194" formatCode="h:mm:ss;@"/>
    <numFmt numFmtId="195" formatCode="[$-409]h:mm:ss\ AM/PM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5" fillId="0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/>
    </xf>
    <xf numFmtId="2" fontId="3" fillId="6" borderId="15" xfId="0" applyNumberFormat="1" applyFont="1" applyFill="1" applyBorder="1" applyAlignment="1">
      <alignment/>
    </xf>
    <xf numFmtId="0" fontId="3" fillId="15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35" borderId="16" xfId="0" applyNumberFormat="1" applyFont="1" applyFill="1" applyBorder="1" applyAlignment="1">
      <alignment/>
    </xf>
    <xf numFmtId="2" fontId="3" fillId="12" borderId="16" xfId="0" applyNumberFormat="1" applyFont="1" applyFill="1" applyBorder="1" applyAlignment="1">
      <alignment/>
    </xf>
    <xf numFmtId="16" fontId="3" fillId="0" borderId="12" xfId="0" applyNumberFormat="1" applyFont="1" applyFill="1" applyBorder="1" applyAlignment="1">
      <alignment wrapText="1"/>
    </xf>
    <xf numFmtId="0" fontId="3" fillId="36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37" borderId="18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16" fontId="3" fillId="0" borderId="19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39" borderId="0" xfId="0" applyFont="1" applyFill="1" applyAlignment="1">
      <alignment/>
    </xf>
    <xf numFmtId="16" fontId="3" fillId="0" borderId="21" xfId="0" applyNumberFormat="1" applyFont="1" applyFill="1" applyBorder="1" applyAlignment="1">
      <alignment wrapText="1"/>
    </xf>
    <xf numFmtId="2" fontId="3" fillId="34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NumberFormat="1" applyFont="1" applyBorder="1" applyAlignment="1">
      <alignment wrapText="1"/>
    </xf>
    <xf numFmtId="1" fontId="5" fillId="0" borderId="2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19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35" borderId="25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9" fillId="2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Alignment="1">
      <alignment/>
    </xf>
    <xf numFmtId="188" fontId="11" fillId="0" borderId="12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 horizontal="right"/>
    </xf>
    <xf numFmtId="188" fontId="11" fillId="37" borderId="3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/>
    </xf>
    <xf numFmtId="0" fontId="11" fillId="0" borderId="30" xfId="0" applyFont="1" applyBorder="1" applyAlignment="1">
      <alignment horizontal="center"/>
    </xf>
    <xf numFmtId="188" fontId="11" fillId="15" borderId="31" xfId="0" applyNumberFormat="1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88" fontId="11" fillId="39" borderId="1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 horizontal="center"/>
    </xf>
    <xf numFmtId="188" fontId="11" fillId="34" borderId="11" xfId="0" applyNumberFormat="1" applyFont="1" applyFill="1" applyBorder="1" applyAlignment="1">
      <alignment horizontal="center"/>
    </xf>
    <xf numFmtId="188" fontId="11" fillId="38" borderId="11" xfId="0" applyNumberFormat="1" applyFont="1" applyFill="1" applyBorder="1" applyAlignment="1">
      <alignment horizontal="center"/>
    </xf>
    <xf numFmtId="188" fontId="11" fillId="37" borderId="11" xfId="0" applyNumberFormat="1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188" fontId="11" fillId="37" borderId="29" xfId="0" applyNumberFormat="1" applyFont="1" applyFill="1" applyBorder="1" applyAlignment="1">
      <alignment horizontal="left"/>
    </xf>
    <xf numFmtId="188" fontId="11" fillId="0" borderId="11" xfId="0" applyNumberFormat="1" applyFont="1" applyBorder="1" applyAlignment="1">
      <alignment horizontal="left"/>
    </xf>
    <xf numFmtId="188" fontId="11" fillId="0" borderId="12" xfId="0" applyNumberFormat="1" applyFont="1" applyBorder="1" applyAlignment="1">
      <alignment horizontal="center"/>
    </xf>
    <xf numFmtId="188" fontId="11" fillId="38" borderId="32" xfId="0" applyNumberFormat="1" applyFont="1" applyFill="1" applyBorder="1" applyAlignment="1">
      <alignment horizontal="center"/>
    </xf>
    <xf numFmtId="188" fontId="11" fillId="40" borderId="11" xfId="0" applyNumberFormat="1" applyFont="1" applyFill="1" applyBorder="1" applyAlignment="1">
      <alignment horizontal="center"/>
    </xf>
    <xf numFmtId="188" fontId="11" fillId="36" borderId="11" xfId="0" applyNumberFormat="1" applyFont="1" applyFill="1" applyBorder="1" applyAlignment="1">
      <alignment horizontal="center"/>
    </xf>
    <xf numFmtId="188" fontId="11" fillId="16" borderId="11" xfId="0" applyNumberFormat="1" applyFont="1" applyFill="1" applyBorder="1" applyAlignment="1">
      <alignment horizontal="center"/>
    </xf>
    <xf numFmtId="188" fontId="11" fillId="38" borderId="31" xfId="0" applyNumberFormat="1" applyFont="1" applyFill="1" applyBorder="1" applyAlignment="1">
      <alignment horizontal="center"/>
    </xf>
    <xf numFmtId="188" fontId="11" fillId="35" borderId="11" xfId="0" applyNumberFormat="1" applyFont="1" applyFill="1" applyBorder="1" applyAlignment="1">
      <alignment horizontal="center"/>
    </xf>
    <xf numFmtId="1" fontId="9" fillId="37" borderId="11" xfId="0" applyNumberFormat="1" applyFont="1" applyFill="1" applyBorder="1" applyAlignment="1">
      <alignment horizontal="center"/>
    </xf>
    <xf numFmtId="188" fontId="11" fillId="12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/>
    </xf>
    <xf numFmtId="188" fontId="11" fillId="37" borderId="32" xfId="0" applyNumberFormat="1" applyFont="1" applyFill="1" applyBorder="1" applyAlignment="1">
      <alignment horizontal="center"/>
    </xf>
    <xf numFmtId="188" fontId="11" fillId="10" borderId="11" xfId="0" applyNumberFormat="1" applyFont="1" applyFill="1" applyBorder="1" applyAlignment="1">
      <alignment horizontal="center"/>
    </xf>
    <xf numFmtId="188" fontId="11" fillId="0" borderId="11" xfId="0" applyNumberFormat="1" applyFont="1" applyFill="1" applyBorder="1" applyAlignment="1">
      <alignment horizontal="center"/>
    </xf>
    <xf numFmtId="1" fontId="11" fillId="41" borderId="11" xfId="0" applyNumberFormat="1" applyFont="1" applyFill="1" applyBorder="1" applyAlignment="1">
      <alignment/>
    </xf>
    <xf numFmtId="188" fontId="11" fillId="0" borderId="29" xfId="0" applyNumberFormat="1" applyFont="1" applyFill="1" applyBorder="1" applyAlignment="1">
      <alignment horizontal="left"/>
    </xf>
    <xf numFmtId="188" fontId="11" fillId="37" borderId="11" xfId="0" applyNumberFormat="1" applyFont="1" applyFill="1" applyBorder="1" applyAlignment="1">
      <alignment/>
    </xf>
    <xf numFmtId="188" fontId="11" fillId="42" borderId="11" xfId="0" applyNumberFormat="1" applyFont="1" applyFill="1" applyBorder="1" applyAlignment="1">
      <alignment horizontal="center"/>
    </xf>
    <xf numFmtId="188" fontId="11" fillId="39" borderId="31" xfId="0" applyNumberFormat="1" applyFont="1" applyFill="1" applyBorder="1" applyAlignment="1">
      <alignment horizontal="center"/>
    </xf>
    <xf numFmtId="0" fontId="11" fillId="37" borderId="3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8" fontId="11" fillId="0" borderId="31" xfId="0" applyNumberFormat="1" applyFont="1" applyFill="1" applyBorder="1" applyAlignment="1">
      <alignment/>
    </xf>
    <xf numFmtId="1" fontId="11" fillId="43" borderId="11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4" xfId="0" applyFont="1" applyBorder="1" applyAlignment="1">
      <alignment/>
    </xf>
    <xf numFmtId="188" fontId="11" fillId="0" borderId="35" xfId="0" applyNumberFormat="1" applyFont="1" applyBorder="1" applyAlignment="1">
      <alignment horizontal="center"/>
    </xf>
    <xf numFmtId="188" fontId="11" fillId="37" borderId="36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88" fontId="11" fillId="37" borderId="39" xfId="0" applyNumberFormat="1" applyFont="1" applyFill="1" applyBorder="1" applyAlignment="1">
      <alignment horizontal="center"/>
    </xf>
    <xf numFmtId="188" fontId="11" fillId="0" borderId="34" xfId="0" applyNumberFormat="1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11" fillId="38" borderId="37" xfId="0" applyFont="1" applyFill="1" applyBorder="1" applyAlignment="1">
      <alignment horizontal="center"/>
    </xf>
    <xf numFmtId="1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1" fontId="11" fillId="38" borderId="29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188" fontId="11" fillId="44" borderId="11" xfId="0" applyNumberFormat="1" applyFont="1" applyFill="1" applyBorder="1" applyAlignment="1">
      <alignment horizontal="center"/>
    </xf>
    <xf numFmtId="188" fontId="11" fillId="8" borderId="11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3" fillId="9" borderId="0" xfId="0" applyFont="1" applyFill="1" applyAlignment="1">
      <alignment/>
    </xf>
    <xf numFmtId="2" fontId="3" fillId="38" borderId="18" xfId="0" applyNumberFormat="1" applyFont="1" applyFill="1" applyBorder="1" applyAlignment="1">
      <alignment horizontal="center"/>
    </xf>
    <xf numFmtId="1" fontId="11" fillId="37" borderId="11" xfId="0" applyNumberFormat="1" applyFont="1" applyFill="1" applyBorder="1" applyAlignment="1">
      <alignment horizontal="center"/>
    </xf>
    <xf numFmtId="16" fontId="3" fillId="0" borderId="41" xfId="0" applyNumberFormat="1" applyFont="1" applyFill="1" applyBorder="1" applyAlignment="1">
      <alignment wrapText="1"/>
    </xf>
    <xf numFmtId="0" fontId="3" fillId="37" borderId="17" xfId="0" applyFont="1" applyFill="1" applyBorder="1" applyAlignment="1">
      <alignment/>
    </xf>
    <xf numFmtId="16" fontId="3" fillId="0" borderId="11" xfId="0" applyNumberFormat="1" applyFont="1" applyFill="1" applyBorder="1" applyAlignment="1">
      <alignment wrapText="1"/>
    </xf>
    <xf numFmtId="2" fontId="3" fillId="0" borderId="25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2" fontId="3" fillId="37" borderId="16" xfId="0" applyNumberFormat="1" applyFont="1" applyFill="1" applyBorder="1" applyAlignment="1">
      <alignment/>
    </xf>
    <xf numFmtId="2" fontId="3" fillId="40" borderId="16" xfId="0" applyNumberFormat="1" applyFont="1" applyFill="1" applyBorder="1" applyAlignment="1">
      <alignment/>
    </xf>
    <xf numFmtId="0" fontId="6" fillId="25" borderId="0" xfId="0" applyFont="1" applyFill="1" applyAlignment="1">
      <alignment/>
    </xf>
    <xf numFmtId="188" fontId="11" fillId="25" borderId="11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center"/>
    </xf>
    <xf numFmtId="2" fontId="4" fillId="10" borderId="18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3" xfId="0" applyNumberFormat="1" applyFont="1" applyBorder="1" applyAlignment="1">
      <alignment horizontal="center" wrapText="1"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1" fillId="0" borderId="4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37" borderId="32" xfId="0" applyFont="1" applyFill="1" applyBorder="1" applyAlignment="1">
      <alignment horizontal="center"/>
    </xf>
    <xf numFmtId="0" fontId="11" fillId="38" borderId="43" xfId="0" applyFont="1" applyFill="1" applyBorder="1" applyAlignment="1">
      <alignment horizontal="center"/>
    </xf>
    <xf numFmtId="188" fontId="11" fillId="0" borderId="4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10" borderId="25" xfId="0" applyNumberFormat="1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32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3" fillId="38" borderId="13" xfId="0" applyFont="1" applyFill="1" applyBorder="1" applyAlignment="1">
      <alignment/>
    </xf>
    <xf numFmtId="21" fontId="11" fillId="37" borderId="29" xfId="0" applyNumberFormat="1" applyFont="1" applyFill="1" applyBorder="1" applyAlignment="1">
      <alignment/>
    </xf>
    <xf numFmtId="0" fontId="3" fillId="19" borderId="13" xfId="0" applyFont="1" applyFill="1" applyBorder="1" applyAlignment="1">
      <alignment/>
    </xf>
    <xf numFmtId="188" fontId="11" fillId="19" borderId="3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wrapText="1"/>
    </xf>
    <xf numFmtId="0" fontId="3" fillId="37" borderId="11" xfId="0" applyFont="1" applyFill="1" applyBorder="1" applyAlignment="1">
      <alignment/>
    </xf>
    <xf numFmtId="188" fontId="11" fillId="9" borderId="32" xfId="0" applyNumberFormat="1" applyFont="1" applyFill="1" applyBorder="1" applyAlignment="1">
      <alignment horizontal="center"/>
    </xf>
    <xf numFmtId="2" fontId="3" fillId="9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2" fontId="3" fillId="38" borderId="44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 horizontal="center"/>
    </xf>
    <xf numFmtId="2" fontId="3" fillId="16" borderId="16" xfId="0" applyNumberFormat="1" applyFont="1" applyFill="1" applyBorder="1" applyAlignment="1">
      <alignment/>
    </xf>
    <xf numFmtId="0" fontId="3" fillId="45" borderId="16" xfId="0" applyFont="1" applyFill="1" applyBorder="1" applyAlignment="1">
      <alignment wrapText="1"/>
    </xf>
    <xf numFmtId="2" fontId="3" fillId="15" borderId="11" xfId="0" applyNumberFormat="1" applyFont="1" applyFill="1" applyBorder="1" applyAlignment="1">
      <alignment horizontal="right" wrapText="1"/>
    </xf>
    <xf numFmtId="188" fontId="11" fillId="15" borderId="11" xfId="0" applyNumberFormat="1" applyFont="1" applyFill="1" applyBorder="1" applyAlignment="1">
      <alignment horizontal="center"/>
    </xf>
    <xf numFmtId="188" fontId="54" fillId="37" borderId="11" xfId="0" applyNumberFormat="1" applyFont="1" applyFill="1" applyBorder="1" applyAlignment="1">
      <alignment/>
    </xf>
    <xf numFmtId="2" fontId="4" fillId="38" borderId="18" xfId="0" applyNumberFormat="1" applyFont="1" applyFill="1" applyBorder="1" applyAlignment="1">
      <alignment horizontal="center"/>
    </xf>
    <xf numFmtId="2" fontId="11" fillId="9" borderId="11" xfId="0" applyNumberFormat="1" applyFont="1" applyFill="1" applyBorder="1" applyAlignment="1">
      <alignment horizontal="right" wrapText="1"/>
    </xf>
    <xf numFmtId="0" fontId="10" fillId="37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/>
    </xf>
    <xf numFmtId="2" fontId="3" fillId="19" borderId="18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2" fontId="3" fillId="40" borderId="18" xfId="0" applyNumberFormat="1" applyFont="1" applyFill="1" applyBorder="1" applyAlignment="1">
      <alignment horizontal="center"/>
    </xf>
    <xf numFmtId="2" fontId="3" fillId="8" borderId="18" xfId="0" applyNumberFormat="1" applyFont="1" applyFill="1" applyBorder="1" applyAlignment="1">
      <alignment horizontal="center"/>
    </xf>
    <xf numFmtId="2" fontId="3" fillId="11" borderId="16" xfId="0" applyNumberFormat="1" applyFont="1" applyFill="1" applyBorder="1" applyAlignment="1">
      <alignment horizontal="center"/>
    </xf>
    <xf numFmtId="2" fontId="3" fillId="37" borderId="25" xfId="0" applyNumberFormat="1" applyFont="1" applyFill="1" applyBorder="1" applyAlignment="1">
      <alignment horizontal="center"/>
    </xf>
    <xf numFmtId="2" fontId="3" fillId="38" borderId="25" xfId="0" applyNumberFormat="1" applyFont="1" applyFill="1" applyBorder="1" applyAlignment="1">
      <alignment/>
    </xf>
    <xf numFmtId="2" fontId="4" fillId="37" borderId="18" xfId="0" applyNumberFormat="1" applyFont="1" applyFill="1" applyBorder="1" applyAlignment="1">
      <alignment horizontal="center"/>
    </xf>
    <xf numFmtId="2" fontId="3" fillId="39" borderId="16" xfId="0" applyNumberFormat="1" applyFont="1" applyFill="1" applyBorder="1" applyAlignment="1">
      <alignment/>
    </xf>
    <xf numFmtId="192" fontId="11" fillId="40" borderId="11" xfId="0" applyNumberFormat="1" applyFont="1" applyFill="1" applyBorder="1" applyAlignment="1">
      <alignment/>
    </xf>
    <xf numFmtId="2" fontId="4" fillId="39" borderId="18" xfId="0" applyNumberFormat="1" applyFont="1" applyFill="1" applyBorder="1" applyAlignment="1">
      <alignment horizontal="center"/>
    </xf>
    <xf numFmtId="188" fontId="11" fillId="3" borderId="11" xfId="0" applyNumberFormat="1" applyFont="1" applyFill="1" applyBorder="1" applyAlignment="1">
      <alignment horizontal="center"/>
    </xf>
    <xf numFmtId="2" fontId="4" fillId="13" borderId="18" xfId="0" applyNumberFormat="1" applyFont="1" applyFill="1" applyBorder="1" applyAlignment="1">
      <alignment horizontal="center"/>
    </xf>
    <xf numFmtId="188" fontId="11" fillId="13" borderId="11" xfId="0" applyNumberFormat="1" applyFont="1" applyFill="1" applyBorder="1" applyAlignment="1">
      <alignment horizontal="center"/>
    </xf>
    <xf numFmtId="2" fontId="4" fillId="11" borderId="18" xfId="0" applyNumberFormat="1" applyFont="1" applyFill="1" applyBorder="1" applyAlignment="1">
      <alignment horizontal="center"/>
    </xf>
    <xf numFmtId="2" fontId="4" fillId="38" borderId="25" xfId="0" applyNumberFormat="1" applyFont="1" applyFill="1" applyBorder="1" applyAlignment="1">
      <alignment horizontal="center"/>
    </xf>
    <xf numFmtId="2" fontId="3" fillId="46" borderId="16" xfId="0" applyNumberFormat="1" applyFont="1" applyFill="1" applyBorder="1" applyAlignment="1">
      <alignment/>
    </xf>
    <xf numFmtId="188" fontId="11" fillId="9" borderId="11" xfId="0" applyNumberFormat="1" applyFont="1" applyFill="1" applyBorder="1" applyAlignment="1">
      <alignment horizontal="center"/>
    </xf>
    <xf numFmtId="2" fontId="4" fillId="13" borderId="25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2" fontId="3" fillId="9" borderId="25" xfId="0" applyNumberFormat="1" applyFont="1" applyFill="1" applyBorder="1" applyAlignment="1">
      <alignment horizontal="center"/>
    </xf>
    <xf numFmtId="2" fontId="3" fillId="39" borderId="2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9" fontId="11" fillId="0" borderId="11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/>
    </xf>
    <xf numFmtId="1" fontId="11" fillId="43" borderId="26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" fontId="5" fillId="37" borderId="47" xfId="0" applyNumberFormat="1" applyFont="1" applyFill="1" applyBorder="1" applyAlignment="1">
      <alignment horizontal="center"/>
    </xf>
    <xf numFmtId="1" fontId="5" fillId="37" borderId="13" xfId="0" applyNumberFormat="1" applyFont="1" applyFill="1" applyBorder="1" applyAlignment="1">
      <alignment/>
    </xf>
    <xf numFmtId="1" fontId="3" fillId="37" borderId="13" xfId="0" applyNumberFormat="1" applyFont="1" applyFill="1" applyBorder="1" applyAlignment="1">
      <alignment/>
    </xf>
    <xf numFmtId="0" fontId="3" fillId="40" borderId="13" xfId="0" applyFont="1" applyFill="1" applyBorder="1" applyAlignment="1">
      <alignment/>
    </xf>
    <xf numFmtId="188" fontId="11" fillId="40" borderId="31" xfId="0" applyNumberFormat="1" applyFont="1" applyFill="1" applyBorder="1" applyAlignment="1">
      <alignment horizontal="center"/>
    </xf>
    <xf numFmtId="192" fontId="3" fillId="37" borderId="13" xfId="0" applyNumberFormat="1" applyFont="1" applyFill="1" applyBorder="1" applyAlignment="1">
      <alignment/>
    </xf>
    <xf numFmtId="2" fontId="3" fillId="40" borderId="13" xfId="0" applyNumberFormat="1" applyFont="1" applyFill="1" applyBorder="1" applyAlignment="1">
      <alignment/>
    </xf>
    <xf numFmtId="188" fontId="11" fillId="40" borderId="29" xfId="0" applyNumberFormat="1" applyFont="1" applyFill="1" applyBorder="1" applyAlignment="1">
      <alignment horizontal="left"/>
    </xf>
    <xf numFmtId="0" fontId="4" fillId="39" borderId="21" xfId="0" applyNumberFormat="1" applyFont="1" applyFill="1" applyBorder="1" applyAlignment="1">
      <alignment wrapText="1"/>
    </xf>
    <xf numFmtId="2" fontId="3" fillId="38" borderId="21" xfId="0" applyNumberFormat="1" applyFont="1" applyFill="1" applyBorder="1" applyAlignment="1">
      <alignment wrapText="1"/>
    </xf>
    <xf numFmtId="2" fontId="3" fillId="37" borderId="13" xfId="0" applyNumberFormat="1" applyFont="1" applyFill="1" applyBorder="1" applyAlignment="1">
      <alignment/>
    </xf>
    <xf numFmtId="0" fontId="11" fillId="13" borderId="11" xfId="0" applyFont="1" applyFill="1" applyBorder="1" applyAlignment="1">
      <alignment wrapText="1"/>
    </xf>
    <xf numFmtId="16" fontId="3" fillId="37" borderId="21" xfId="0" applyNumberFormat="1" applyFont="1" applyFill="1" applyBorder="1" applyAlignment="1">
      <alignment wrapText="1"/>
    </xf>
    <xf numFmtId="2" fontId="4" fillId="47" borderId="25" xfId="0" applyNumberFormat="1" applyFont="1" applyFill="1" applyBorder="1" applyAlignment="1">
      <alignment horizontal="center"/>
    </xf>
    <xf numFmtId="188" fontId="11" fillId="47" borderId="11" xfId="0" applyNumberFormat="1" applyFont="1" applyFill="1" applyBorder="1" applyAlignment="1">
      <alignment horizontal="center"/>
    </xf>
    <xf numFmtId="186" fontId="6" fillId="0" borderId="0" xfId="43" applyFont="1" applyAlignment="1">
      <alignment/>
    </xf>
    <xf numFmtId="0" fontId="9" fillId="0" borderId="32" xfId="0" applyFont="1" applyBorder="1" applyAlignment="1">
      <alignment/>
    </xf>
    <xf numFmtId="0" fontId="9" fillId="37" borderId="48" xfId="0" applyFont="1" applyFill="1" applyBorder="1" applyAlignment="1">
      <alignment horizontal="center"/>
    </xf>
    <xf numFmtId="1" fontId="9" fillId="37" borderId="2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2" xfId="0" applyFont="1" applyBorder="1" applyAlignment="1">
      <alignment wrapText="1"/>
    </xf>
    <xf numFmtId="1" fontId="4" fillId="37" borderId="12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1" fontId="14" fillId="0" borderId="11" xfId="0" applyNumberFormat="1" applyFont="1" applyBorder="1" applyAlignment="1">
      <alignment horizontal="center"/>
    </xf>
    <xf numFmtId="0" fontId="3" fillId="39" borderId="17" xfId="0" applyFont="1" applyFill="1" applyBorder="1" applyAlignment="1">
      <alignment/>
    </xf>
    <xf numFmtId="2" fontId="3" fillId="37" borderId="41" xfId="0" applyNumberFormat="1" applyFont="1" applyFill="1" applyBorder="1" applyAlignment="1">
      <alignment horizontal="right" wrapText="1"/>
    </xf>
    <xf numFmtId="188" fontId="11" fillId="14" borderId="11" xfId="0" applyNumberFormat="1" applyFont="1" applyFill="1" applyBorder="1" applyAlignment="1">
      <alignment horizontal="center"/>
    </xf>
    <xf numFmtId="188" fontId="11" fillId="19" borderId="11" xfId="0" applyNumberFormat="1" applyFont="1" applyFill="1" applyBorder="1" applyAlignment="1">
      <alignment horizontal="center"/>
    </xf>
    <xf numFmtId="0" fontId="6" fillId="48" borderId="0" xfId="0" applyFont="1" applyFill="1" applyAlignment="1">
      <alignment/>
    </xf>
    <xf numFmtId="2" fontId="4" fillId="37" borderId="11" xfId="0" applyNumberFormat="1" applyFont="1" applyFill="1" applyBorder="1" applyAlignment="1">
      <alignment horizontal="center"/>
    </xf>
    <xf numFmtId="2" fontId="4" fillId="40" borderId="11" xfId="0" applyNumberFormat="1" applyFont="1" applyFill="1" applyBorder="1" applyAlignment="1">
      <alignment horizontal="center"/>
    </xf>
    <xf numFmtId="2" fontId="4" fillId="38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wrapText="1"/>
    </xf>
    <xf numFmtId="0" fontId="4" fillId="25" borderId="0" xfId="0" applyFont="1" applyFill="1" applyAlignment="1">
      <alignment horizontal="center"/>
    </xf>
    <xf numFmtId="188" fontId="11" fillId="49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/>
    </xf>
    <xf numFmtId="0" fontId="6" fillId="46" borderId="0" xfId="0" applyFont="1" applyFill="1" applyAlignment="1">
      <alignment/>
    </xf>
    <xf numFmtId="0" fontId="6" fillId="9" borderId="0" xfId="0" applyFont="1" applyFill="1" applyAlignment="1">
      <alignment/>
    </xf>
    <xf numFmtId="2" fontId="3" fillId="38" borderId="11" xfId="0" applyNumberFormat="1" applyFont="1" applyFill="1" applyBorder="1" applyAlignment="1">
      <alignment wrapText="1"/>
    </xf>
    <xf numFmtId="2" fontId="3" fillId="36" borderId="11" xfId="0" applyNumberFormat="1" applyFont="1" applyFill="1" applyBorder="1" applyAlignment="1">
      <alignment wrapText="1"/>
    </xf>
    <xf numFmtId="0" fontId="6" fillId="44" borderId="0" xfId="0" applyFont="1" applyFill="1" applyAlignment="1">
      <alignment/>
    </xf>
    <xf numFmtId="0" fontId="15" fillId="0" borderId="0" xfId="0" applyFont="1" applyAlignment="1">
      <alignment horizontal="center"/>
    </xf>
    <xf numFmtId="2" fontId="3" fillId="37" borderId="16" xfId="0" applyNumberFormat="1" applyFont="1" applyFill="1" applyBorder="1" applyAlignment="1">
      <alignment wrapText="1"/>
    </xf>
    <xf numFmtId="2" fontId="3" fillId="36" borderId="18" xfId="0" applyNumberFormat="1" applyFont="1" applyFill="1" applyBorder="1" applyAlignment="1">
      <alignment horizontal="center"/>
    </xf>
    <xf numFmtId="2" fontId="3" fillId="36" borderId="16" xfId="0" applyNumberFormat="1" applyFont="1" applyFill="1" applyBorder="1" applyAlignment="1">
      <alignment/>
    </xf>
    <xf numFmtId="0" fontId="9" fillId="37" borderId="33" xfId="0" applyFont="1" applyFill="1" applyBorder="1" applyAlignment="1">
      <alignment horizontal="center"/>
    </xf>
    <xf numFmtId="0" fontId="11" fillId="38" borderId="31" xfId="0" applyFont="1" applyFill="1" applyBorder="1" applyAlignment="1">
      <alignment/>
    </xf>
    <xf numFmtId="0" fontId="11" fillId="38" borderId="30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11" fillId="48" borderId="11" xfId="0" applyFont="1" applyFill="1" applyBorder="1" applyAlignment="1">
      <alignment horizontal="center"/>
    </xf>
    <xf numFmtId="0" fontId="7" fillId="48" borderId="11" xfId="0" applyFont="1" applyFill="1" applyBorder="1" applyAlignment="1">
      <alignment horizontal="center" wrapText="1"/>
    </xf>
    <xf numFmtId="0" fontId="4" fillId="48" borderId="11" xfId="0" applyFont="1" applyFill="1" applyBorder="1" applyAlignment="1">
      <alignment horizontal="center"/>
    </xf>
    <xf numFmtId="1" fontId="4" fillId="48" borderId="11" xfId="0" applyNumberFormat="1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" fontId="14" fillId="37" borderId="11" xfId="0" applyNumberFormat="1" applyFont="1" applyFill="1" applyBorder="1" applyAlignment="1">
      <alignment horizontal="center" wrapText="1"/>
    </xf>
    <xf numFmtId="1" fontId="14" fillId="37" borderId="11" xfId="0" applyNumberFormat="1" applyFont="1" applyFill="1" applyBorder="1" applyAlignment="1">
      <alignment horizontal="center"/>
    </xf>
    <xf numFmtId="188" fontId="11" fillId="40" borderId="27" xfId="0" applyNumberFormat="1" applyFont="1" applyFill="1" applyBorder="1" applyAlignment="1">
      <alignment horizontal="center"/>
    </xf>
    <xf numFmtId="188" fontId="11" fillId="0" borderId="26" xfId="0" applyNumberFormat="1" applyFont="1" applyBorder="1" applyAlignment="1">
      <alignment horizontal="right"/>
    </xf>
    <xf numFmtId="188" fontId="11" fillId="37" borderId="26" xfId="0" applyNumberFormat="1" applyFont="1" applyFill="1" applyBorder="1" applyAlignment="1">
      <alignment horizontal="center"/>
    </xf>
    <xf numFmtId="188" fontId="11" fillId="38" borderId="29" xfId="0" applyNumberFormat="1" applyFont="1" applyFill="1" applyBorder="1" applyAlignment="1">
      <alignment horizontal="left"/>
    </xf>
    <xf numFmtId="0" fontId="11" fillId="13" borderId="30" xfId="0" applyFont="1" applyFill="1" applyBorder="1" applyAlignment="1">
      <alignment horizontal="center"/>
    </xf>
    <xf numFmtId="0" fontId="4" fillId="37" borderId="21" xfId="0" applyNumberFormat="1" applyFont="1" applyFill="1" applyBorder="1" applyAlignment="1">
      <alignment wrapText="1"/>
    </xf>
    <xf numFmtId="0" fontId="11" fillId="15" borderId="30" xfId="0" applyFont="1" applyFill="1" applyBorder="1" applyAlignment="1">
      <alignment horizontal="center"/>
    </xf>
    <xf numFmtId="0" fontId="11" fillId="15" borderId="30" xfId="0" applyFont="1" applyFill="1" applyBorder="1" applyAlignment="1">
      <alignment/>
    </xf>
    <xf numFmtId="0" fontId="11" fillId="38" borderId="30" xfId="0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1" fontId="11" fillId="38" borderId="11" xfId="0" applyNumberFormat="1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1" fontId="11" fillId="39" borderId="11" xfId="0" applyNumberFormat="1" applyFont="1" applyFill="1" applyBorder="1" applyAlignment="1">
      <alignment horizontal="center"/>
    </xf>
    <xf numFmtId="0" fontId="3" fillId="48" borderId="0" xfId="0" applyFont="1" applyFill="1" applyAlignment="1">
      <alignment/>
    </xf>
    <xf numFmtId="1" fontId="11" fillId="36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 wrapText="1"/>
    </xf>
    <xf numFmtId="0" fontId="11" fillId="12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92" fontId="11" fillId="9" borderId="11" xfId="0" applyNumberFormat="1" applyFont="1" applyFill="1" applyBorder="1" applyAlignment="1">
      <alignment/>
    </xf>
    <xf numFmtId="188" fontId="11" fillId="11" borderId="11" xfId="0" applyNumberFormat="1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2" fontId="4" fillId="9" borderId="18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55" fillId="48" borderId="0" xfId="0" applyFont="1" applyFill="1" applyAlignment="1">
      <alignment/>
    </xf>
    <xf numFmtId="0" fontId="4" fillId="38" borderId="11" xfId="0" applyFont="1" applyFill="1" applyBorder="1" applyAlignment="1">
      <alignment horizontal="center"/>
    </xf>
    <xf numFmtId="0" fontId="55" fillId="37" borderId="0" xfId="0" applyFont="1" applyFill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 wrapText="1"/>
    </xf>
    <xf numFmtId="1" fontId="7" fillId="8" borderId="11" xfId="0" applyNumberFormat="1" applyFont="1" applyFill="1" applyBorder="1" applyAlignment="1">
      <alignment horizontal="center"/>
    </xf>
    <xf numFmtId="2" fontId="3" fillId="19" borderId="16" xfId="0" applyNumberFormat="1" applyFont="1" applyFill="1" applyBorder="1" applyAlignment="1">
      <alignment/>
    </xf>
    <xf numFmtId="1" fontId="7" fillId="19" borderId="11" xfId="0" applyNumberFormat="1" applyFont="1" applyFill="1" applyBorder="1" applyAlignment="1">
      <alignment horizontal="center"/>
    </xf>
    <xf numFmtId="2" fontId="3" fillId="16" borderId="18" xfId="0" applyNumberFormat="1" applyFont="1" applyFill="1" applyBorder="1" applyAlignment="1">
      <alignment/>
    </xf>
    <xf numFmtId="1" fontId="7" fillId="16" borderId="11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 wrapText="1"/>
    </xf>
    <xf numFmtId="0" fontId="4" fillId="15" borderId="11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2" fontId="3" fillId="16" borderId="19" xfId="0" applyNumberFormat="1" applyFont="1" applyFill="1" applyBorder="1" applyAlignment="1">
      <alignment wrapText="1"/>
    </xf>
    <xf numFmtId="1" fontId="4" fillId="16" borderId="11" xfId="0" applyNumberFormat="1" applyFont="1" applyFill="1" applyBorder="1" applyAlignment="1">
      <alignment horizontal="center"/>
    </xf>
    <xf numFmtId="0" fontId="6" fillId="40" borderId="0" xfId="0" applyFont="1" applyFill="1" applyAlignment="1">
      <alignment/>
    </xf>
    <xf numFmtId="1" fontId="4" fillId="40" borderId="11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wrapText="1"/>
    </xf>
    <xf numFmtId="2" fontId="4" fillId="36" borderId="11" xfId="0" applyNumberFormat="1" applyFont="1" applyFill="1" applyBorder="1" applyAlignment="1">
      <alignment horizontal="center"/>
    </xf>
    <xf numFmtId="1" fontId="4" fillId="36" borderId="11" xfId="0" applyNumberFormat="1" applyFont="1" applyFill="1" applyBorder="1" applyAlignment="1">
      <alignment horizontal="center"/>
    </xf>
    <xf numFmtId="1" fontId="4" fillId="38" borderId="11" xfId="0" applyNumberFormat="1" applyFont="1" applyFill="1" applyBorder="1" applyAlignment="1">
      <alignment horizontal="center"/>
    </xf>
    <xf numFmtId="0" fontId="11" fillId="19" borderId="30" xfId="0" applyFont="1" applyFill="1" applyBorder="1" applyAlignment="1">
      <alignment horizontal="center"/>
    </xf>
    <xf numFmtId="0" fontId="11" fillId="37" borderId="30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wrapText="1"/>
    </xf>
    <xf numFmtId="0" fontId="7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wrapText="1"/>
    </xf>
    <xf numFmtId="1" fontId="7" fillId="37" borderId="11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88" fontId="7" fillId="37" borderId="11" xfId="0" applyNumberFormat="1" applyFont="1" applyFill="1" applyBorder="1" applyAlignment="1">
      <alignment horizontal="center"/>
    </xf>
    <xf numFmtId="188" fontId="4" fillId="37" borderId="11" xfId="0" applyNumberFormat="1" applyFont="1" applyFill="1" applyBorder="1" applyAlignment="1">
      <alignment horizontal="center"/>
    </xf>
    <xf numFmtId="0" fontId="7" fillId="37" borderId="11" xfId="0" applyNumberFormat="1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7" fillId="37" borderId="32" xfId="0" applyFont="1" applyFill="1" applyBorder="1" applyAlignment="1">
      <alignment horizontal="center"/>
    </xf>
    <xf numFmtId="0" fontId="11" fillId="37" borderId="11" xfId="0" applyFont="1" applyFill="1" applyBorder="1" applyAlignment="1">
      <alignment wrapText="1"/>
    </xf>
    <xf numFmtId="1" fontId="4" fillId="37" borderId="11" xfId="0" applyNumberFormat="1" applyFont="1" applyFill="1" applyBorder="1" applyAlignment="1">
      <alignment horizontal="center" wrapText="1"/>
    </xf>
    <xf numFmtId="1" fontId="11" fillId="37" borderId="11" xfId="0" applyNumberFormat="1" applyFont="1" applyFill="1" applyBorder="1" applyAlignment="1">
      <alignment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1" fillId="48" borderId="28" xfId="0" applyFont="1" applyFill="1" applyBorder="1" applyAlignment="1">
      <alignment horizontal="center"/>
    </xf>
    <xf numFmtId="0" fontId="11" fillId="48" borderId="11" xfId="0" applyFont="1" applyFill="1" applyBorder="1" applyAlignment="1">
      <alignment horizontal="center" wrapText="1"/>
    </xf>
    <xf numFmtId="1" fontId="7" fillId="48" borderId="11" xfId="0" applyNumberFormat="1" applyFont="1" applyFill="1" applyBorder="1" applyAlignment="1">
      <alignment horizontal="center"/>
    </xf>
    <xf numFmtId="1" fontId="11" fillId="48" borderId="11" xfId="0" applyNumberFormat="1" applyFont="1" applyFill="1" applyBorder="1" applyAlignment="1">
      <alignment horizontal="center"/>
    </xf>
    <xf numFmtId="0" fontId="11" fillId="48" borderId="3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"/>
  <sheetViews>
    <sheetView tabSelected="1" zoomScale="60" zoomScaleNormal="60" zoomScalePageLayoutView="0" workbookViewId="0" topLeftCell="A5">
      <pane xSplit="4" topLeftCell="FX1" activePane="topRight" state="frozen"/>
      <selection pane="topLeft" activeCell="A1" sqref="A1"/>
      <selection pane="topRight" activeCell="HX17" sqref="HX17"/>
    </sheetView>
  </sheetViews>
  <sheetFormatPr defaultColWidth="9.140625" defaultRowHeight="12.75"/>
  <cols>
    <col min="1" max="1" width="4.421875" style="18" customWidth="1"/>
    <col min="2" max="2" width="22.57421875" style="18" customWidth="1"/>
    <col min="3" max="3" width="9.00390625" style="18" customWidth="1"/>
    <col min="4" max="4" width="11.8515625" style="18" customWidth="1"/>
    <col min="5" max="5" width="11.421875" style="18" customWidth="1"/>
    <col min="6" max="6" width="10.57421875" style="18" customWidth="1"/>
    <col min="7" max="7" width="14.00390625" style="18" customWidth="1"/>
    <col min="8" max="8" width="12.140625" style="18" customWidth="1"/>
    <col min="9" max="9" width="7.28125" style="18" customWidth="1"/>
    <col min="10" max="10" width="10.57421875" style="18" customWidth="1"/>
    <col min="11" max="11" width="10.28125" style="18" customWidth="1"/>
    <col min="12" max="12" width="10.8515625" style="18" customWidth="1"/>
    <col min="13" max="13" width="10.7109375" style="18" customWidth="1"/>
    <col min="14" max="14" width="6.8515625" style="18" customWidth="1"/>
    <col min="15" max="15" width="11.00390625" style="18" customWidth="1"/>
    <col min="16" max="16" width="11.140625" style="18" customWidth="1"/>
    <col min="17" max="17" width="10.140625" style="18" customWidth="1"/>
    <col min="18" max="18" width="10.421875" style="18" customWidth="1"/>
    <col min="19" max="19" width="7.00390625" style="18" customWidth="1"/>
    <col min="20" max="20" width="10.57421875" style="23" customWidth="1"/>
    <col min="21" max="21" width="13.140625" style="23" customWidth="1"/>
    <col min="22" max="22" width="11.421875" style="23" customWidth="1"/>
    <col min="23" max="23" width="10.57421875" style="23" customWidth="1"/>
    <col min="24" max="24" width="6.421875" style="23" customWidth="1"/>
    <col min="25" max="25" width="10.140625" style="23" customWidth="1"/>
    <col min="26" max="26" width="11.57421875" style="23" customWidth="1"/>
    <col min="27" max="27" width="10.28125" style="23" customWidth="1"/>
    <col min="28" max="28" width="11.421875" style="23" customWidth="1"/>
    <col min="29" max="29" width="8.7109375" style="188" customWidth="1"/>
    <col min="30" max="31" width="11.140625" style="18" customWidth="1"/>
    <col min="32" max="32" width="10.28125" style="18" customWidth="1"/>
    <col min="33" max="33" width="10.140625" style="18" customWidth="1"/>
    <col min="34" max="34" width="7.28125" style="24" customWidth="1"/>
    <col min="35" max="35" width="10.140625" style="18" customWidth="1"/>
    <col min="36" max="36" width="10.7109375" style="18" customWidth="1"/>
    <col min="37" max="37" width="10.57421875" style="18" customWidth="1"/>
    <col min="38" max="38" width="10.8515625" style="18" customWidth="1"/>
    <col min="39" max="39" width="7.8515625" style="24" customWidth="1"/>
    <col min="40" max="40" width="10.28125" style="18" customWidth="1"/>
    <col min="41" max="42" width="10.57421875" style="18" customWidth="1"/>
    <col min="43" max="43" width="11.421875" style="18" customWidth="1"/>
    <col min="44" max="44" width="8.7109375" style="24" customWidth="1"/>
    <col min="45" max="45" width="11.140625" style="18" customWidth="1"/>
    <col min="46" max="46" width="10.28125" style="18" customWidth="1"/>
    <col min="47" max="47" width="11.140625" style="18" customWidth="1"/>
    <col min="48" max="48" width="11.28125" style="18" customWidth="1"/>
    <col min="49" max="49" width="8.00390625" style="42" customWidth="1"/>
    <col min="50" max="50" width="11.8515625" style="18" customWidth="1"/>
    <col min="51" max="51" width="10.7109375" style="18" customWidth="1"/>
    <col min="52" max="52" width="12.00390625" style="18" customWidth="1"/>
    <col min="53" max="53" width="10.8515625" style="18" customWidth="1"/>
    <col min="54" max="54" width="8.7109375" style="24" customWidth="1"/>
    <col min="55" max="55" width="10.140625" style="18" customWidth="1"/>
    <col min="56" max="56" width="10.421875" style="18" customWidth="1"/>
    <col min="57" max="57" width="9.8515625" style="18" customWidth="1"/>
    <col min="58" max="58" width="10.421875" style="18" customWidth="1"/>
    <col min="59" max="59" width="8.7109375" style="25" customWidth="1"/>
    <col min="60" max="60" width="10.140625" style="18" customWidth="1"/>
    <col min="61" max="61" width="10.7109375" style="18" customWidth="1"/>
    <col min="62" max="62" width="10.421875" style="18" customWidth="1"/>
    <col min="63" max="63" width="10.57421875" style="18" customWidth="1"/>
    <col min="64" max="64" width="8.7109375" style="24" customWidth="1"/>
    <col min="65" max="65" width="9.8515625" style="18" customWidth="1"/>
    <col min="66" max="66" width="10.140625" style="18" customWidth="1"/>
    <col min="67" max="67" width="10.421875" style="18" customWidth="1"/>
    <col min="68" max="68" width="10.57421875" style="18" customWidth="1"/>
    <col min="69" max="69" width="8.7109375" style="18" customWidth="1"/>
    <col min="70" max="70" width="12.57421875" style="18" customWidth="1"/>
    <col min="71" max="71" width="9.7109375" style="18" customWidth="1"/>
    <col min="72" max="72" width="10.57421875" style="18" customWidth="1"/>
    <col min="73" max="73" width="10.28125" style="18" customWidth="1"/>
    <col min="74" max="74" width="8.7109375" style="18" customWidth="1"/>
    <col min="75" max="75" width="9.7109375" style="18" customWidth="1"/>
    <col min="76" max="76" width="9.8515625" style="18" customWidth="1"/>
    <col min="77" max="77" width="10.421875" style="18" customWidth="1"/>
    <col min="78" max="78" width="10.140625" style="18" customWidth="1"/>
    <col min="79" max="79" width="8.7109375" style="42" customWidth="1"/>
    <col min="80" max="80" width="10.140625" style="18" customWidth="1"/>
    <col min="81" max="81" width="9.8515625" style="18" customWidth="1"/>
    <col min="82" max="82" width="10.140625" style="18" customWidth="1"/>
    <col min="83" max="83" width="10.421875" style="18" customWidth="1"/>
    <col min="84" max="84" width="8.7109375" style="41" customWidth="1"/>
    <col min="85" max="85" width="10.8515625" style="18" customWidth="1"/>
    <col min="86" max="86" width="11.421875" style="18" customWidth="1"/>
    <col min="87" max="87" width="10.28125" style="18" customWidth="1"/>
    <col min="88" max="88" width="9.8515625" style="18" customWidth="1"/>
    <col min="89" max="89" width="8.7109375" style="41" customWidth="1"/>
    <col min="90" max="91" width="10.140625" style="18" customWidth="1"/>
    <col min="92" max="92" width="11.140625" style="18" customWidth="1"/>
    <col min="93" max="93" width="9.7109375" style="18" customWidth="1"/>
    <col min="94" max="94" width="8.7109375" style="18" customWidth="1"/>
    <col min="95" max="95" width="10.421875" style="18" customWidth="1"/>
    <col min="96" max="96" width="10.57421875" style="18" customWidth="1"/>
    <col min="97" max="97" width="9.8515625" style="18" customWidth="1"/>
    <col min="98" max="98" width="10.57421875" style="18" customWidth="1"/>
    <col min="99" max="99" width="8.7109375" style="24" customWidth="1"/>
    <col min="100" max="100" width="9.7109375" style="18" customWidth="1"/>
    <col min="101" max="102" width="11.140625" style="18" customWidth="1"/>
    <col min="103" max="103" width="9.8515625" style="18" customWidth="1"/>
    <col min="104" max="104" width="10.00390625" style="157" customWidth="1"/>
    <col min="105" max="105" width="10.140625" style="18" customWidth="1"/>
    <col min="106" max="106" width="10.7109375" style="18" customWidth="1"/>
    <col min="107" max="107" width="9.8515625" style="18" customWidth="1"/>
    <col min="108" max="108" width="11.421875" style="18" customWidth="1"/>
    <col min="109" max="109" width="9.421875" style="42" customWidth="1"/>
    <col min="110" max="110" width="10.00390625" style="18" customWidth="1"/>
    <col min="111" max="114" width="9.7109375" style="18" customWidth="1"/>
    <col min="115" max="123" width="9.7109375" style="18" hidden="1" customWidth="1"/>
    <col min="124" max="124" width="9.7109375" style="42" hidden="1" customWidth="1"/>
    <col min="125" max="148" width="9.7109375" style="18" hidden="1" customWidth="1"/>
    <col min="149" max="149" width="9.421875" style="18" hidden="1" customWidth="1"/>
    <col min="150" max="151" width="9.7109375" style="18" hidden="1" customWidth="1"/>
    <col min="152" max="152" width="10.00390625" style="18" hidden="1" customWidth="1"/>
    <col min="153" max="153" width="10.7109375" style="18" hidden="1" customWidth="1"/>
    <col min="154" max="154" width="8.8515625" style="157" hidden="1" customWidth="1"/>
    <col min="155" max="155" width="10.00390625" style="18" hidden="1" customWidth="1"/>
    <col min="156" max="156" width="10.140625" style="18" hidden="1" customWidth="1"/>
    <col min="157" max="157" width="11.00390625" style="18" hidden="1" customWidth="1"/>
    <col min="158" max="158" width="9.8515625" style="18" hidden="1" customWidth="1"/>
    <col min="159" max="159" width="8.57421875" style="156" hidden="1" customWidth="1"/>
    <col min="160" max="160" width="11.7109375" style="18" hidden="1" customWidth="1"/>
    <col min="161" max="161" width="12.8515625" style="18" hidden="1" customWidth="1"/>
    <col min="162" max="162" width="10.57421875" style="18" hidden="1" customWidth="1"/>
    <col min="163" max="163" width="9.7109375" style="18" hidden="1" customWidth="1"/>
    <col min="164" max="164" width="10.28125" style="18" hidden="1" customWidth="1"/>
    <col min="165" max="165" width="10.140625" style="18" hidden="1" customWidth="1"/>
    <col min="166" max="166" width="10.8515625" style="18" hidden="1" customWidth="1"/>
    <col min="167" max="167" width="10.7109375" style="18" hidden="1" customWidth="1"/>
    <col min="168" max="168" width="11.140625" style="18" hidden="1" customWidth="1"/>
    <col min="169" max="169" width="9.57421875" style="18" hidden="1" customWidth="1"/>
    <col min="170" max="170" width="11.8515625" style="18" hidden="1" customWidth="1"/>
    <col min="171" max="171" width="12.28125" style="18" hidden="1" customWidth="1"/>
    <col min="172" max="172" width="13.00390625" style="18" hidden="1" customWidth="1"/>
    <col min="173" max="173" width="9.8515625" style="18" hidden="1" customWidth="1"/>
    <col min="174" max="174" width="10.7109375" style="18" hidden="1" customWidth="1"/>
    <col min="175" max="175" width="10.8515625" style="18" hidden="1" customWidth="1"/>
    <col min="176" max="177" width="10.00390625" style="18" hidden="1" customWidth="1"/>
    <col min="178" max="178" width="8.421875" style="18" hidden="1" customWidth="1"/>
    <col min="179" max="179" width="9.57421875" style="18" hidden="1" customWidth="1"/>
    <col min="180" max="180" width="0.71875" style="18" customWidth="1"/>
    <col min="181" max="181" width="6.140625" style="18" customWidth="1"/>
    <col min="182" max="182" width="6.421875" style="18" customWidth="1"/>
    <col min="183" max="183" width="6.8515625" style="18" customWidth="1"/>
    <col min="184" max="184" width="5.7109375" style="18" customWidth="1"/>
    <col min="185" max="186" width="6.28125" style="18" customWidth="1"/>
    <col min="187" max="187" width="6.00390625" style="18" customWidth="1"/>
    <col min="188" max="189" width="6.28125" style="18" customWidth="1"/>
    <col min="190" max="194" width="7.00390625" style="18" customWidth="1"/>
    <col min="195" max="195" width="5.8515625" style="18" customWidth="1"/>
    <col min="196" max="196" width="7.28125" style="18" customWidth="1"/>
    <col min="197" max="197" width="8.140625" style="18" customWidth="1"/>
    <col min="198" max="198" width="7.00390625" style="18" customWidth="1"/>
    <col min="199" max="199" width="7.421875" style="18" customWidth="1"/>
    <col min="200" max="202" width="6.7109375" style="41" customWidth="1"/>
    <col min="203" max="213" width="6.7109375" style="41" hidden="1" customWidth="1"/>
    <col min="214" max="214" width="7.421875" style="162" hidden="1" customWidth="1"/>
    <col min="215" max="215" width="9.8515625" style="18" customWidth="1"/>
    <col min="216" max="216" width="9.8515625" style="24" customWidth="1"/>
    <col min="217" max="229" width="9.140625" style="18" hidden="1" customWidth="1"/>
    <col min="230" max="230" width="2.421875" style="18" hidden="1" customWidth="1"/>
    <col min="231" max="231" width="8.7109375" style="18" hidden="1" customWidth="1"/>
    <col min="232" max="232" width="9.28125" style="24" customWidth="1"/>
    <col min="233" max="233" width="6.421875" style="18" hidden="1" customWidth="1"/>
    <col min="234" max="236" width="9.140625" style="18" hidden="1" customWidth="1"/>
    <col min="237" max="16384" width="9.140625" style="18" customWidth="1"/>
  </cols>
  <sheetData>
    <row r="1" spans="6:115" ht="23.25" customHeight="1" thickBot="1">
      <c r="F1" s="7" t="s">
        <v>69</v>
      </c>
      <c r="G1" s="7"/>
      <c r="DK1" s="269"/>
    </row>
    <row r="2" spans="5:214" ht="23.25" customHeight="1" thickBot="1">
      <c r="E2" s="18">
        <v>1</v>
      </c>
      <c r="G2" s="19"/>
      <c r="H2" s="7"/>
      <c r="J2" s="18">
        <v>2</v>
      </c>
      <c r="O2" s="18">
        <v>3</v>
      </c>
      <c r="T2" s="23">
        <v>4</v>
      </c>
      <c r="Y2" s="23">
        <v>5</v>
      </c>
      <c r="AD2" s="18">
        <v>6</v>
      </c>
      <c r="AI2" s="18">
        <v>7</v>
      </c>
      <c r="AN2" s="18">
        <v>8</v>
      </c>
      <c r="AS2" s="18">
        <v>9</v>
      </c>
      <c r="AX2" s="18">
        <v>10</v>
      </c>
      <c r="BC2" s="18">
        <v>11</v>
      </c>
      <c r="BH2" s="18">
        <v>12</v>
      </c>
      <c r="BM2" s="18">
        <v>13</v>
      </c>
      <c r="BN2" s="254"/>
      <c r="BR2" s="18">
        <v>14</v>
      </c>
      <c r="BW2" s="18">
        <v>15</v>
      </c>
      <c r="CB2" s="18">
        <v>16</v>
      </c>
      <c r="CC2" s="211"/>
      <c r="CG2" s="18">
        <v>17</v>
      </c>
      <c r="CH2" s="216">
        <v>2.9</v>
      </c>
      <c r="CI2" s="218">
        <v>3.5</v>
      </c>
      <c r="CL2" s="18">
        <v>18</v>
      </c>
      <c r="CM2" s="252"/>
      <c r="CN2" s="222"/>
      <c r="CQ2" s="18">
        <v>19</v>
      </c>
      <c r="CR2" s="252">
        <v>3.9</v>
      </c>
      <c r="CT2" s="18">
        <v>3.4</v>
      </c>
      <c r="CV2" s="18">
        <v>20</v>
      </c>
      <c r="DA2" s="23">
        <v>21</v>
      </c>
      <c r="DF2" s="24">
        <v>22</v>
      </c>
      <c r="DK2" s="18" t="s">
        <v>95</v>
      </c>
      <c r="DP2" s="18">
        <v>24</v>
      </c>
      <c r="DU2" s="18">
        <v>25</v>
      </c>
      <c r="DZ2" s="18">
        <v>26</v>
      </c>
      <c r="EE2" s="18">
        <v>27</v>
      </c>
      <c r="EJ2" s="18">
        <v>28</v>
      </c>
      <c r="EO2" s="24">
        <v>29</v>
      </c>
      <c r="ET2" s="18">
        <v>30</v>
      </c>
      <c r="EV2" s="278">
        <v>2.02</v>
      </c>
      <c r="EY2" s="18">
        <v>31</v>
      </c>
      <c r="EZ2" s="7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60"/>
    </row>
    <row r="3" spans="4:177" ht="23.25" customHeight="1" thickBot="1">
      <c r="D3" s="24"/>
      <c r="E3" s="7">
        <v>1</v>
      </c>
      <c r="F3" s="7"/>
      <c r="G3" s="26"/>
      <c r="H3" s="7"/>
      <c r="I3" s="7"/>
      <c r="J3" s="7"/>
      <c r="K3" s="7">
        <v>2</v>
      </c>
      <c r="L3" s="7"/>
      <c r="M3" s="7"/>
      <c r="N3" s="7"/>
      <c r="O3" s="7">
        <v>3</v>
      </c>
      <c r="P3" s="7"/>
      <c r="Q3" s="7"/>
      <c r="R3" s="7"/>
      <c r="S3" s="7"/>
      <c r="T3" s="27">
        <v>4</v>
      </c>
      <c r="U3" s="27"/>
      <c r="V3" s="27"/>
      <c r="W3" s="27"/>
      <c r="X3" s="27"/>
      <c r="Y3" s="27"/>
      <c r="Z3" s="27">
        <v>5</v>
      </c>
      <c r="AA3" s="27"/>
      <c r="AB3" s="27"/>
      <c r="AC3" s="189"/>
      <c r="AD3" s="7">
        <v>6</v>
      </c>
      <c r="AE3" s="7"/>
      <c r="AF3" s="7"/>
      <c r="AG3" s="7"/>
      <c r="AH3" s="28"/>
      <c r="AI3" s="7">
        <v>7</v>
      </c>
      <c r="AJ3" s="7"/>
      <c r="AK3" s="7"/>
      <c r="AL3" s="7"/>
      <c r="AM3" s="28"/>
      <c r="AN3" s="7">
        <v>8</v>
      </c>
      <c r="AO3" s="7"/>
      <c r="AP3" s="132"/>
      <c r="AQ3" s="7"/>
      <c r="AR3" s="28"/>
      <c r="AS3" s="7">
        <v>9</v>
      </c>
      <c r="AT3" s="7"/>
      <c r="AU3" s="7"/>
      <c r="AV3" s="7"/>
      <c r="AW3" s="145">
        <v>3.3</v>
      </c>
      <c r="AX3" s="7">
        <v>10</v>
      </c>
      <c r="AY3" s="7"/>
      <c r="AZ3" s="133">
        <v>9.7</v>
      </c>
      <c r="BA3" s="7"/>
      <c r="BB3" s="28"/>
      <c r="BC3" s="7">
        <v>11</v>
      </c>
      <c r="BD3" s="7"/>
      <c r="BE3" s="7"/>
      <c r="BF3" s="7"/>
      <c r="BH3" s="315">
        <v>12</v>
      </c>
      <c r="BI3" s="7"/>
      <c r="BJ3" s="7"/>
      <c r="BK3" s="7"/>
      <c r="BL3" s="28"/>
      <c r="BM3" s="7">
        <v>13</v>
      </c>
      <c r="BN3" s="7"/>
      <c r="BO3" s="7"/>
      <c r="BP3" s="7"/>
      <c r="BQ3" s="7"/>
      <c r="BR3" s="7">
        <v>14</v>
      </c>
      <c r="BS3" s="7"/>
      <c r="BT3" s="40">
        <v>5.1</v>
      </c>
      <c r="BU3" s="7"/>
      <c r="BV3" s="7"/>
      <c r="BW3" s="7">
        <v>15</v>
      </c>
      <c r="BX3" s="7"/>
      <c r="BY3" s="7"/>
      <c r="BZ3" s="7">
        <v>6.2</v>
      </c>
      <c r="CB3" s="7">
        <v>16</v>
      </c>
      <c r="CC3" s="7"/>
      <c r="CD3" s="7"/>
      <c r="CE3" s="40">
        <v>2.9</v>
      </c>
      <c r="CF3" s="42"/>
      <c r="CG3" s="7">
        <v>17</v>
      </c>
      <c r="CL3" s="18">
        <v>18</v>
      </c>
      <c r="CM3" s="43">
        <v>4.6</v>
      </c>
      <c r="CN3" s="219">
        <v>4.4</v>
      </c>
      <c r="CQ3" s="18">
        <v>19</v>
      </c>
      <c r="CV3" s="18">
        <v>20</v>
      </c>
      <c r="DA3" s="18">
        <v>21</v>
      </c>
      <c r="DF3" s="18">
        <v>22</v>
      </c>
      <c r="DG3" s="143">
        <v>6.4</v>
      </c>
      <c r="DH3" s="143"/>
      <c r="DI3" s="143"/>
      <c r="DJ3" s="143"/>
      <c r="DK3" s="269"/>
      <c r="DL3" s="143"/>
      <c r="DM3" s="143"/>
      <c r="DN3" s="143"/>
      <c r="DO3" s="143"/>
      <c r="DP3" s="143"/>
      <c r="DQ3" s="143"/>
      <c r="DR3" s="143"/>
      <c r="DS3" s="143"/>
      <c r="DT3" s="274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8" t="s">
        <v>40</v>
      </c>
      <c r="EZ3" s="166"/>
      <c r="FU3" s="7"/>
    </row>
    <row r="4" spans="1:170" ht="22.5" customHeight="1" thickBot="1">
      <c r="A4" s="29"/>
      <c r="C4" s="19"/>
      <c r="D4" s="19"/>
      <c r="E4" s="19"/>
      <c r="H4" s="19"/>
      <c r="I4" s="19"/>
      <c r="J4" s="19"/>
      <c r="N4" s="19"/>
      <c r="O4" s="19"/>
      <c r="P4" s="19"/>
      <c r="W4" s="30"/>
      <c r="X4" s="30"/>
      <c r="Y4" s="30"/>
      <c r="Z4" s="30"/>
      <c r="AA4" s="30"/>
      <c r="AB4" s="30"/>
      <c r="AC4" s="190"/>
      <c r="AD4" s="19"/>
      <c r="AY4" s="31"/>
      <c r="AZ4" s="31"/>
      <c r="BU4" s="23"/>
      <c r="BW4" s="269"/>
      <c r="CA4" s="150"/>
      <c r="CM4" s="43">
        <v>4.6</v>
      </c>
      <c r="CN4" s="219">
        <v>4.4</v>
      </c>
      <c r="CQ4" s="334"/>
      <c r="CV4" s="332"/>
      <c r="DD4" s="348">
        <v>2.46</v>
      </c>
      <c r="DJ4" s="67">
        <v>2.72</v>
      </c>
      <c r="DK4" s="269"/>
      <c r="EZ4" s="277">
        <v>3.21</v>
      </c>
      <c r="FD4" s="282">
        <v>32</v>
      </c>
      <c r="FE4" s="281">
        <v>3.27</v>
      </c>
      <c r="FI4" s="18">
        <v>33</v>
      </c>
      <c r="FN4" s="18">
        <v>34</v>
      </c>
    </row>
    <row r="5" spans="1:241" ht="135.75" customHeight="1" thickBot="1">
      <c r="A5" s="1"/>
      <c r="B5" s="2" t="s">
        <v>0</v>
      </c>
      <c r="C5" s="2" t="s">
        <v>1</v>
      </c>
      <c r="D5" s="3" t="s">
        <v>4</v>
      </c>
      <c r="E5" s="32" t="s">
        <v>70</v>
      </c>
      <c r="F5" s="32"/>
      <c r="G5" s="244">
        <v>2.7</v>
      </c>
      <c r="H5" s="242">
        <v>5</v>
      </c>
      <c r="I5" s="5">
        <v>7.9</v>
      </c>
      <c r="J5" s="32" t="s">
        <v>73</v>
      </c>
      <c r="K5" s="6"/>
      <c r="L5" s="184">
        <v>1.7</v>
      </c>
      <c r="M5" s="245">
        <v>2.4</v>
      </c>
      <c r="N5" s="180">
        <v>3</v>
      </c>
      <c r="O5" s="32" t="s">
        <v>76</v>
      </c>
      <c r="P5" s="306">
        <v>4.4</v>
      </c>
      <c r="Q5" s="247">
        <v>4.9</v>
      </c>
      <c r="R5" s="182">
        <v>7.3</v>
      </c>
      <c r="S5" s="249"/>
      <c r="T5" s="32" t="s">
        <v>77</v>
      </c>
      <c r="U5" s="9">
        <v>3.8</v>
      </c>
      <c r="V5" s="248">
        <v>4.5</v>
      </c>
      <c r="W5" s="10">
        <v>5.2</v>
      </c>
      <c r="X5" s="249"/>
      <c r="Y5" s="32" t="s">
        <v>78</v>
      </c>
      <c r="Z5" s="187">
        <v>5.1</v>
      </c>
      <c r="AA5" s="184">
        <v>2.5</v>
      </c>
      <c r="AB5" s="185"/>
      <c r="AC5" s="191">
        <v>4.4</v>
      </c>
      <c r="AD5" s="51" t="s">
        <v>79</v>
      </c>
      <c r="AE5" s="192">
        <v>6.13</v>
      </c>
      <c r="AF5" s="250"/>
      <c r="AG5" s="11">
        <v>2.59</v>
      </c>
      <c r="AH5" s="127">
        <v>5.1</v>
      </c>
      <c r="AI5" s="251" t="s">
        <v>80</v>
      </c>
      <c r="AJ5" s="134">
        <v>3.42</v>
      </c>
      <c r="AK5" s="193">
        <v>2.51</v>
      </c>
      <c r="AL5" s="128"/>
      <c r="AM5" s="129">
        <v>2.17</v>
      </c>
      <c r="AN5" s="251" t="s">
        <v>81</v>
      </c>
      <c r="AO5" s="134">
        <v>5.69</v>
      </c>
      <c r="AP5" s="266">
        <v>4.73</v>
      </c>
      <c r="AQ5" s="265">
        <v>3.78</v>
      </c>
      <c r="AR5" s="194">
        <v>2.68</v>
      </c>
      <c r="AS5" s="195" t="s">
        <v>82</v>
      </c>
      <c r="AT5" s="134">
        <v>4.74</v>
      </c>
      <c r="AU5" s="196">
        <v>5.97</v>
      </c>
      <c r="AV5" s="12">
        <v>3.77</v>
      </c>
      <c r="AW5" s="141"/>
      <c r="AX5" s="195" t="s">
        <v>83</v>
      </c>
      <c r="AY5" s="199">
        <v>5.82</v>
      </c>
      <c r="AZ5" s="200">
        <v>4.06</v>
      </c>
      <c r="BA5" s="12">
        <v>8.55</v>
      </c>
      <c r="BB5" s="13">
        <v>5.6</v>
      </c>
      <c r="BC5" s="16" t="s">
        <v>84</v>
      </c>
      <c r="BD5" s="134">
        <v>2.8</v>
      </c>
      <c r="BE5" s="284">
        <v>2.2</v>
      </c>
      <c r="BF5" s="317">
        <v>3</v>
      </c>
      <c r="BG5" s="33">
        <v>2.5</v>
      </c>
      <c r="BH5" s="16" t="s">
        <v>85</v>
      </c>
      <c r="BI5" s="134">
        <v>5.34</v>
      </c>
      <c r="BJ5" s="204">
        <v>2.48</v>
      </c>
      <c r="BK5" s="205"/>
      <c r="BL5" s="33">
        <v>3.84</v>
      </c>
      <c r="BM5" s="16" t="s">
        <v>86</v>
      </c>
      <c r="BN5" s="206">
        <v>5.6</v>
      </c>
      <c r="BO5" s="137">
        <v>7.7</v>
      </c>
      <c r="BP5" s="17">
        <v>6.6</v>
      </c>
      <c r="BQ5" s="15">
        <v>3.9</v>
      </c>
      <c r="BR5" s="136" t="s">
        <v>87</v>
      </c>
      <c r="BS5" s="134">
        <v>5.4</v>
      </c>
      <c r="BT5" s="207">
        <v>3.1</v>
      </c>
      <c r="BU5" s="20">
        <v>3.9</v>
      </c>
      <c r="BV5" s="208"/>
      <c r="BW5" s="138" t="s">
        <v>88</v>
      </c>
      <c r="BX5" s="209"/>
      <c r="BY5" s="285">
        <v>2.43</v>
      </c>
      <c r="BZ5" s="21">
        <v>5.87</v>
      </c>
      <c r="CA5" s="14">
        <v>4.14</v>
      </c>
      <c r="CB5" s="138" t="s">
        <v>89</v>
      </c>
      <c r="CC5" s="139"/>
      <c r="CD5" s="210">
        <v>9.18</v>
      </c>
      <c r="CE5" s="140">
        <v>6.03</v>
      </c>
      <c r="CF5" s="285">
        <v>3.45</v>
      </c>
      <c r="CG5" s="22" t="s">
        <v>90</v>
      </c>
      <c r="CH5" s="199">
        <v>1.7</v>
      </c>
      <c r="CI5" s="213">
        <v>2.3</v>
      </c>
      <c r="CJ5" s="326">
        <v>5.2</v>
      </c>
      <c r="CK5" s="212">
        <v>2.9</v>
      </c>
      <c r="CL5" s="22" t="s">
        <v>91</v>
      </c>
      <c r="CM5" s="218">
        <v>5.12</v>
      </c>
      <c r="CN5" s="199">
        <v>6.08</v>
      </c>
      <c r="CO5" s="214">
        <v>3.75</v>
      </c>
      <c r="CP5" s="329">
        <v>4.82</v>
      </c>
      <c r="CQ5" s="22" t="s">
        <v>92</v>
      </c>
      <c r="CR5" s="43">
        <v>3.3</v>
      </c>
      <c r="CS5" s="219">
        <v>5.13</v>
      </c>
      <c r="CT5" s="222">
        <v>2.52</v>
      </c>
      <c r="CU5" s="220">
        <v>3.5</v>
      </c>
      <c r="CV5" s="22" t="s">
        <v>93</v>
      </c>
      <c r="CW5" s="341">
        <v>3.92</v>
      </c>
      <c r="CX5" s="339">
        <v>2.49</v>
      </c>
      <c r="CY5" s="212">
        <v>4.23</v>
      </c>
      <c r="CZ5" s="34">
        <v>4.42</v>
      </c>
      <c r="DA5" s="22" t="s">
        <v>94</v>
      </c>
      <c r="DB5" s="225">
        <v>5.5</v>
      </c>
      <c r="DC5" s="346">
        <v>3.45</v>
      </c>
      <c r="DD5" s="224">
        <v>6.5</v>
      </c>
      <c r="DE5" s="34">
        <v>7.17</v>
      </c>
      <c r="DF5" s="22" t="s">
        <v>96</v>
      </c>
      <c r="DG5" s="15">
        <v>4.17</v>
      </c>
      <c r="DH5" s="352">
        <v>4.86</v>
      </c>
      <c r="DI5" s="272">
        <v>3.38</v>
      </c>
      <c r="DJ5" s="271">
        <v>4.75</v>
      </c>
      <c r="DK5" s="22" t="s">
        <v>54</v>
      </c>
      <c r="DL5" s="15">
        <v>2.41</v>
      </c>
      <c r="DM5" s="270"/>
      <c r="DN5" s="272">
        <v>3.7</v>
      </c>
      <c r="DO5" s="271">
        <v>4.3</v>
      </c>
      <c r="DP5" s="22" t="s">
        <v>55</v>
      </c>
      <c r="DQ5" s="15">
        <v>2.41</v>
      </c>
      <c r="DR5" s="270"/>
      <c r="DS5" s="272">
        <v>4.1</v>
      </c>
      <c r="DT5" s="271">
        <v>4.5</v>
      </c>
      <c r="DU5" s="22" t="s">
        <v>59</v>
      </c>
      <c r="DV5" s="15">
        <v>2.72</v>
      </c>
      <c r="DW5" s="270"/>
      <c r="DX5" s="272">
        <v>5.19</v>
      </c>
      <c r="DY5" s="271">
        <v>8.35</v>
      </c>
      <c r="DZ5" s="22" t="s">
        <v>57</v>
      </c>
      <c r="EA5" s="15">
        <v>3.47</v>
      </c>
      <c r="EB5" s="270"/>
      <c r="EC5" s="272">
        <v>3.71</v>
      </c>
      <c r="ED5" s="271">
        <v>6.61</v>
      </c>
      <c r="EE5" s="22" t="s">
        <v>60</v>
      </c>
      <c r="EF5" s="15">
        <v>2.23</v>
      </c>
      <c r="EG5" s="270"/>
      <c r="EH5" s="272">
        <v>4.61</v>
      </c>
      <c r="EI5" s="271">
        <v>9.26</v>
      </c>
      <c r="EJ5" s="22" t="s">
        <v>61</v>
      </c>
      <c r="EK5" s="15">
        <v>4.25</v>
      </c>
      <c r="EL5" s="270"/>
      <c r="EM5" s="272">
        <v>4.01</v>
      </c>
      <c r="EN5" s="271">
        <v>6.62</v>
      </c>
      <c r="EO5" s="22" t="s">
        <v>63</v>
      </c>
      <c r="EP5" s="141"/>
      <c r="EQ5" s="270"/>
      <c r="ER5" s="272">
        <v>1.21</v>
      </c>
      <c r="ES5" s="271">
        <v>2.31</v>
      </c>
      <c r="ET5" s="138" t="s">
        <v>64</v>
      </c>
      <c r="EU5" s="276">
        <v>2.25</v>
      </c>
      <c r="EV5" s="205">
        <v>2.36</v>
      </c>
      <c r="EW5" s="140">
        <v>2.56</v>
      </c>
      <c r="EX5" s="142">
        <v>2.63</v>
      </c>
      <c r="EY5" s="138" t="s">
        <v>65</v>
      </c>
      <c r="EZ5" s="199">
        <v>4.31</v>
      </c>
      <c r="FA5" s="280">
        <v>5.02</v>
      </c>
      <c r="FB5" s="140">
        <v>6.36</v>
      </c>
      <c r="FC5" s="142">
        <v>5.52</v>
      </c>
      <c r="FD5" s="138" t="s">
        <v>66</v>
      </c>
      <c r="FE5" s="211">
        <v>3.97</v>
      </c>
      <c r="FF5" s="280">
        <v>5.05</v>
      </c>
      <c r="FG5" s="140">
        <v>6.15</v>
      </c>
      <c r="FH5" s="142">
        <v>5.55</v>
      </c>
      <c r="FI5" s="283" t="s">
        <v>67</v>
      </c>
      <c r="FJ5" s="151">
        <v>4.2</v>
      </c>
      <c r="FK5" s="138"/>
      <c r="FL5" s="140">
        <v>5.45</v>
      </c>
      <c r="FM5" s="34">
        <v>3.29</v>
      </c>
      <c r="FN5" s="283" t="s">
        <v>68</v>
      </c>
      <c r="FO5" s="151">
        <v>3.3</v>
      </c>
      <c r="FP5" s="279">
        <v>4.27</v>
      </c>
      <c r="FQ5" s="140">
        <v>6.38</v>
      </c>
      <c r="FR5" s="141"/>
      <c r="FS5" s="34">
        <v>2.5</v>
      </c>
      <c r="FT5" s="175">
        <v>1.9</v>
      </c>
      <c r="FU5" s="138" t="s">
        <v>42</v>
      </c>
      <c r="FV5" s="140">
        <v>4</v>
      </c>
      <c r="FW5" s="141"/>
      <c r="FX5" s="34">
        <v>2.7</v>
      </c>
      <c r="FY5" s="239">
        <v>1</v>
      </c>
      <c r="FZ5" s="240">
        <v>2</v>
      </c>
      <c r="GA5" s="241">
        <v>3</v>
      </c>
      <c r="GB5" s="4">
        <v>4</v>
      </c>
      <c r="GC5" s="4">
        <v>5</v>
      </c>
      <c r="GD5" s="35">
        <v>6</v>
      </c>
      <c r="GE5" s="35">
        <v>7</v>
      </c>
      <c r="GF5" s="35">
        <v>8</v>
      </c>
      <c r="GG5" s="35">
        <v>9</v>
      </c>
      <c r="GH5" s="35">
        <v>10</v>
      </c>
      <c r="GI5" s="35">
        <v>11</v>
      </c>
      <c r="GJ5" s="35">
        <v>12</v>
      </c>
      <c r="GK5" s="35">
        <v>13</v>
      </c>
      <c r="GL5" s="35">
        <v>14</v>
      </c>
      <c r="GM5" s="35">
        <v>15</v>
      </c>
      <c r="GN5" s="35">
        <v>16</v>
      </c>
      <c r="GO5" s="179">
        <v>17</v>
      </c>
      <c r="GP5" s="179">
        <v>18</v>
      </c>
      <c r="GQ5" s="179">
        <v>19</v>
      </c>
      <c r="GR5" s="179">
        <v>20</v>
      </c>
      <c r="GS5" s="179">
        <v>21</v>
      </c>
      <c r="GT5" s="179">
        <v>22</v>
      </c>
      <c r="GU5" s="179">
        <v>23</v>
      </c>
      <c r="GV5" s="179">
        <v>24</v>
      </c>
      <c r="GW5" s="179">
        <v>25</v>
      </c>
      <c r="GX5" s="179">
        <v>26</v>
      </c>
      <c r="GY5" s="179">
        <v>27</v>
      </c>
      <c r="GZ5" s="179">
        <v>28</v>
      </c>
      <c r="HA5" s="179">
        <v>29</v>
      </c>
      <c r="HB5" s="179">
        <v>30</v>
      </c>
      <c r="HC5" s="179">
        <v>31</v>
      </c>
      <c r="HD5" s="179">
        <v>32</v>
      </c>
      <c r="HE5" s="179">
        <v>33</v>
      </c>
      <c r="HF5" s="179">
        <v>34</v>
      </c>
      <c r="HG5" s="258" t="s">
        <v>44</v>
      </c>
      <c r="HH5" s="261" t="s">
        <v>97</v>
      </c>
      <c r="HI5" s="36"/>
      <c r="HJ5" s="36"/>
      <c r="HK5" s="179"/>
      <c r="HL5" s="178"/>
      <c r="HM5" s="163"/>
      <c r="HN5" s="168"/>
      <c r="HO5" s="8"/>
      <c r="HP5" s="4"/>
      <c r="HQ5" s="4"/>
      <c r="HR5" s="4"/>
      <c r="HS5" s="4"/>
      <c r="HT5" s="35"/>
      <c r="HU5" s="35"/>
      <c r="HV5" s="35"/>
      <c r="HW5" s="35"/>
      <c r="HX5" s="230" t="s">
        <v>28</v>
      </c>
      <c r="HY5" s="35">
        <v>11</v>
      </c>
      <c r="HZ5" s="35">
        <v>12</v>
      </c>
      <c r="IA5" s="38">
        <v>13</v>
      </c>
      <c r="IB5" s="226" t="s">
        <v>25</v>
      </c>
      <c r="IC5" s="373"/>
      <c r="ID5" s="374"/>
      <c r="IE5" s="374"/>
      <c r="IF5" s="37"/>
      <c r="IG5" s="37"/>
    </row>
    <row r="6" spans="1:240" s="7" customFormat="1" ht="52.5" customHeight="1">
      <c r="A6" s="45"/>
      <c r="B6" s="46"/>
      <c r="C6" s="46"/>
      <c r="D6" s="47" t="s">
        <v>3</v>
      </c>
      <c r="E6" s="48" t="s">
        <v>2</v>
      </c>
      <c r="F6" s="49" t="s">
        <v>21</v>
      </c>
      <c r="G6" s="50" t="s">
        <v>19</v>
      </c>
      <c r="H6" s="51" t="s">
        <v>23</v>
      </c>
      <c r="I6" s="52" t="s">
        <v>5</v>
      </c>
      <c r="J6" s="53" t="s">
        <v>2</v>
      </c>
      <c r="K6" s="50" t="s">
        <v>21</v>
      </c>
      <c r="L6" s="50" t="s">
        <v>22</v>
      </c>
      <c r="M6" s="50" t="s">
        <v>20</v>
      </c>
      <c r="N6" s="54" t="s">
        <v>5</v>
      </c>
      <c r="O6" s="55" t="s">
        <v>2</v>
      </c>
      <c r="P6" s="46" t="s">
        <v>6</v>
      </c>
      <c r="Q6" s="46" t="s">
        <v>2</v>
      </c>
      <c r="R6" s="50" t="s">
        <v>20</v>
      </c>
      <c r="S6" s="54" t="s">
        <v>5</v>
      </c>
      <c r="T6" s="56" t="s">
        <v>2</v>
      </c>
      <c r="U6" s="57" t="s">
        <v>6</v>
      </c>
      <c r="V6" s="57" t="s">
        <v>2</v>
      </c>
      <c r="W6" s="51" t="s">
        <v>20</v>
      </c>
      <c r="X6" s="58" t="s">
        <v>5</v>
      </c>
      <c r="Y6" s="59" t="s">
        <v>2</v>
      </c>
      <c r="Z6" s="57" t="s">
        <v>6</v>
      </c>
      <c r="AA6" s="57" t="s">
        <v>2</v>
      </c>
      <c r="AB6" s="51" t="s">
        <v>20</v>
      </c>
      <c r="AC6" s="76" t="s">
        <v>5</v>
      </c>
      <c r="AD6" s="46" t="s">
        <v>2</v>
      </c>
      <c r="AE6" s="46" t="s">
        <v>6</v>
      </c>
      <c r="AF6" s="46" t="s">
        <v>2</v>
      </c>
      <c r="AG6" s="50" t="s">
        <v>20</v>
      </c>
      <c r="AH6" s="60" t="s">
        <v>5</v>
      </c>
      <c r="AI6" s="46" t="s">
        <v>2</v>
      </c>
      <c r="AJ6" s="46" t="s">
        <v>6</v>
      </c>
      <c r="AK6" s="46" t="s">
        <v>2</v>
      </c>
      <c r="AL6" s="50" t="s">
        <v>20</v>
      </c>
      <c r="AM6" s="60" t="s">
        <v>5</v>
      </c>
      <c r="AN6" s="46" t="s">
        <v>2</v>
      </c>
      <c r="AO6" s="46" t="s">
        <v>6</v>
      </c>
      <c r="AP6" s="49" t="s">
        <v>24</v>
      </c>
      <c r="AQ6" s="50" t="s">
        <v>20</v>
      </c>
      <c r="AR6" s="60" t="s">
        <v>5</v>
      </c>
      <c r="AS6" s="46" t="s">
        <v>2</v>
      </c>
      <c r="AT6" s="50" t="s">
        <v>21</v>
      </c>
      <c r="AU6" s="50" t="s">
        <v>19</v>
      </c>
      <c r="AV6" s="50" t="s">
        <v>23</v>
      </c>
      <c r="AW6" s="146" t="s">
        <v>5</v>
      </c>
      <c r="AX6" s="46" t="s">
        <v>2</v>
      </c>
      <c r="AY6" s="50" t="s">
        <v>21</v>
      </c>
      <c r="AZ6" s="50" t="s">
        <v>19</v>
      </c>
      <c r="BA6" s="50" t="s">
        <v>20</v>
      </c>
      <c r="BB6" s="60" t="s">
        <v>5</v>
      </c>
      <c r="BC6" s="46" t="s">
        <v>2</v>
      </c>
      <c r="BD6" s="50" t="s">
        <v>21</v>
      </c>
      <c r="BE6" s="50" t="s">
        <v>19</v>
      </c>
      <c r="BF6" s="50" t="s">
        <v>20</v>
      </c>
      <c r="BG6" s="61" t="s">
        <v>5</v>
      </c>
      <c r="BH6" s="46" t="s">
        <v>2</v>
      </c>
      <c r="BI6" s="50" t="s">
        <v>21</v>
      </c>
      <c r="BJ6" s="50" t="s">
        <v>19</v>
      </c>
      <c r="BK6" s="50" t="s">
        <v>20</v>
      </c>
      <c r="BL6" s="61" t="s">
        <v>5</v>
      </c>
      <c r="BM6" s="46" t="s">
        <v>2</v>
      </c>
      <c r="BN6" s="50" t="s">
        <v>21</v>
      </c>
      <c r="BO6" s="50" t="s">
        <v>19</v>
      </c>
      <c r="BP6" s="50" t="s">
        <v>20</v>
      </c>
      <c r="BQ6" s="62" t="s">
        <v>5</v>
      </c>
      <c r="BR6" s="45" t="s">
        <v>2</v>
      </c>
      <c r="BS6" s="50" t="s">
        <v>21</v>
      </c>
      <c r="BT6" s="62" t="s">
        <v>19</v>
      </c>
      <c r="BU6" s="62" t="s">
        <v>20</v>
      </c>
      <c r="BV6" s="60" t="s">
        <v>5</v>
      </c>
      <c r="BW6" s="46" t="s">
        <v>2</v>
      </c>
      <c r="BX6" s="50" t="s">
        <v>21</v>
      </c>
      <c r="BY6" s="50" t="s">
        <v>19</v>
      </c>
      <c r="BZ6" s="50" t="s">
        <v>20</v>
      </c>
      <c r="CA6" s="46" t="s">
        <v>5</v>
      </c>
      <c r="CB6" s="46" t="s">
        <v>2</v>
      </c>
      <c r="CC6" s="50" t="s">
        <v>21</v>
      </c>
      <c r="CD6" s="50" t="s">
        <v>19</v>
      </c>
      <c r="CE6" s="50" t="s">
        <v>20</v>
      </c>
      <c r="CF6" s="146" t="s">
        <v>5</v>
      </c>
      <c r="CG6" s="46" t="s">
        <v>2</v>
      </c>
      <c r="CH6" s="50" t="s">
        <v>21</v>
      </c>
      <c r="CI6" s="50" t="s">
        <v>19</v>
      </c>
      <c r="CJ6" s="50" t="s">
        <v>20</v>
      </c>
      <c r="CK6" s="60" t="s">
        <v>5</v>
      </c>
      <c r="CL6" s="46" t="s">
        <v>2</v>
      </c>
      <c r="CM6" s="50" t="s">
        <v>21</v>
      </c>
      <c r="CN6" s="50" t="s">
        <v>19</v>
      </c>
      <c r="CO6" s="50" t="s">
        <v>20</v>
      </c>
      <c r="CP6" s="60" t="s">
        <v>5</v>
      </c>
      <c r="CQ6" s="46" t="s">
        <v>2</v>
      </c>
      <c r="CR6" s="50" t="s">
        <v>21</v>
      </c>
      <c r="CS6" s="50" t="s">
        <v>19</v>
      </c>
      <c r="CT6" s="50" t="s">
        <v>20</v>
      </c>
      <c r="CU6" s="46" t="s">
        <v>5</v>
      </c>
      <c r="CV6" s="46" t="s">
        <v>2</v>
      </c>
      <c r="CW6" s="50" t="s">
        <v>21</v>
      </c>
      <c r="CX6" s="50" t="s">
        <v>19</v>
      </c>
      <c r="CY6" s="50" t="s">
        <v>20</v>
      </c>
      <c r="CZ6" s="62" t="s">
        <v>5</v>
      </c>
      <c r="DA6" s="46" t="s">
        <v>2</v>
      </c>
      <c r="DB6" s="50" t="s">
        <v>21</v>
      </c>
      <c r="DC6" s="50" t="s">
        <v>19</v>
      </c>
      <c r="DD6" s="50" t="s">
        <v>20</v>
      </c>
      <c r="DE6" s="158" t="s">
        <v>5</v>
      </c>
      <c r="DF6" s="46" t="s">
        <v>2</v>
      </c>
      <c r="DG6" s="50" t="s">
        <v>21</v>
      </c>
      <c r="DH6" s="50" t="s">
        <v>19</v>
      </c>
      <c r="DI6" s="50" t="s">
        <v>20</v>
      </c>
      <c r="DJ6" s="158" t="s">
        <v>5</v>
      </c>
      <c r="DK6" s="46" t="s">
        <v>2</v>
      </c>
      <c r="DL6" s="50" t="s">
        <v>21</v>
      </c>
      <c r="DM6" s="50" t="s">
        <v>19</v>
      </c>
      <c r="DN6" s="50" t="s">
        <v>20</v>
      </c>
      <c r="DO6" s="158" t="s">
        <v>5</v>
      </c>
      <c r="DP6" s="46" t="s">
        <v>2</v>
      </c>
      <c r="DQ6" s="50" t="s">
        <v>21</v>
      </c>
      <c r="DR6" s="50" t="s">
        <v>19</v>
      </c>
      <c r="DS6" s="50" t="s">
        <v>20</v>
      </c>
      <c r="DT6" s="158" t="s">
        <v>5</v>
      </c>
      <c r="DU6" s="46" t="s">
        <v>2</v>
      </c>
      <c r="DV6" s="50" t="s">
        <v>21</v>
      </c>
      <c r="DW6" s="50" t="s">
        <v>19</v>
      </c>
      <c r="DX6" s="50" t="s">
        <v>20</v>
      </c>
      <c r="DY6" s="158" t="s">
        <v>5</v>
      </c>
      <c r="DZ6" s="46" t="s">
        <v>2</v>
      </c>
      <c r="EA6" s="50" t="s">
        <v>21</v>
      </c>
      <c r="EB6" s="50" t="s">
        <v>19</v>
      </c>
      <c r="EC6" s="50" t="s">
        <v>20</v>
      </c>
      <c r="ED6" s="158" t="s">
        <v>5</v>
      </c>
      <c r="EE6" s="46" t="s">
        <v>2</v>
      </c>
      <c r="EF6" s="50" t="s">
        <v>21</v>
      </c>
      <c r="EG6" s="50" t="s">
        <v>19</v>
      </c>
      <c r="EH6" s="50" t="s">
        <v>20</v>
      </c>
      <c r="EI6" s="158" t="s">
        <v>5</v>
      </c>
      <c r="EJ6" s="46" t="s">
        <v>2</v>
      </c>
      <c r="EK6" s="50" t="s">
        <v>21</v>
      </c>
      <c r="EL6" s="50" t="s">
        <v>19</v>
      </c>
      <c r="EM6" s="50" t="s">
        <v>20</v>
      </c>
      <c r="EN6" s="158" t="s">
        <v>5</v>
      </c>
      <c r="EO6" s="46" t="s">
        <v>2</v>
      </c>
      <c r="EP6" s="50" t="s">
        <v>21</v>
      </c>
      <c r="EQ6" s="50" t="s">
        <v>19</v>
      </c>
      <c r="ER6" s="50" t="s">
        <v>20</v>
      </c>
      <c r="ES6" s="158" t="s">
        <v>5</v>
      </c>
      <c r="ET6" s="46" t="s">
        <v>2</v>
      </c>
      <c r="EU6" s="50" t="s">
        <v>21</v>
      </c>
      <c r="EV6" s="50" t="s">
        <v>19</v>
      </c>
      <c r="EW6" s="50" t="s">
        <v>20</v>
      </c>
      <c r="EX6" s="146" t="s">
        <v>5</v>
      </c>
      <c r="EY6" s="46" t="s">
        <v>2</v>
      </c>
      <c r="EZ6" s="50" t="s">
        <v>21</v>
      </c>
      <c r="FA6" s="50" t="s">
        <v>19</v>
      </c>
      <c r="FB6" s="50" t="s">
        <v>20</v>
      </c>
      <c r="FC6" s="146" t="s">
        <v>5</v>
      </c>
      <c r="FD6" s="46" t="s">
        <v>2</v>
      </c>
      <c r="FE6" s="50" t="s">
        <v>21</v>
      </c>
      <c r="FF6" s="50" t="s">
        <v>19</v>
      </c>
      <c r="FG6" s="50" t="s">
        <v>20</v>
      </c>
      <c r="FH6" s="146" t="s">
        <v>5</v>
      </c>
      <c r="FI6" s="46" t="s">
        <v>2</v>
      </c>
      <c r="FJ6" s="50" t="s">
        <v>21</v>
      </c>
      <c r="FK6" s="50" t="s">
        <v>19</v>
      </c>
      <c r="FL6" s="50" t="s">
        <v>20</v>
      </c>
      <c r="FM6" s="146" t="s">
        <v>5</v>
      </c>
      <c r="FN6" s="46" t="s">
        <v>2</v>
      </c>
      <c r="FO6" s="50" t="s">
        <v>21</v>
      </c>
      <c r="FP6" s="50" t="s">
        <v>19</v>
      </c>
      <c r="FQ6" s="50" t="s">
        <v>20</v>
      </c>
      <c r="FR6" s="174" t="s">
        <v>5</v>
      </c>
      <c r="FS6" s="46" t="s">
        <v>2</v>
      </c>
      <c r="FT6" s="50" t="s">
        <v>21</v>
      </c>
      <c r="FU6" s="50" t="s">
        <v>19</v>
      </c>
      <c r="FV6" s="50" t="s">
        <v>20</v>
      </c>
      <c r="FW6" s="174" t="s">
        <v>5</v>
      </c>
      <c r="FX6" s="63"/>
      <c r="FY6" s="287"/>
      <c r="FZ6" s="288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55"/>
      <c r="HH6" s="177"/>
      <c r="HI6" s="44"/>
      <c r="HJ6" s="170"/>
      <c r="HK6" s="64"/>
      <c r="HL6" s="167"/>
      <c r="HM6" s="228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295"/>
      <c r="HY6" s="65"/>
      <c r="HZ6" s="66"/>
      <c r="IA6" s="66"/>
      <c r="IB6" s="227" t="s">
        <v>29</v>
      </c>
      <c r="IC6" s="263"/>
      <c r="ID6" s="46"/>
      <c r="IE6" s="46"/>
      <c r="IF6" s="67"/>
    </row>
    <row r="7" spans="1:240" s="7" customFormat="1" ht="52.5" customHeight="1">
      <c r="A7" s="45">
        <v>1</v>
      </c>
      <c r="B7" s="46" t="s">
        <v>71</v>
      </c>
      <c r="C7" s="46">
        <v>1986</v>
      </c>
      <c r="D7" s="68">
        <v>0</v>
      </c>
      <c r="E7" s="243">
        <v>0.03523148148148148</v>
      </c>
      <c r="F7" s="69">
        <f>D7*$H$5</f>
        <v>0</v>
      </c>
      <c r="G7" s="78">
        <f>E7-F7</f>
        <v>0.03523148148148148</v>
      </c>
      <c r="H7" s="74">
        <f>G7/$H$5</f>
        <v>0.007046296296296296</v>
      </c>
      <c r="I7" s="83">
        <v>2</v>
      </c>
      <c r="J7" s="53"/>
      <c r="K7" s="50"/>
      <c r="L7" s="50"/>
      <c r="M7" s="50"/>
      <c r="N7" s="54"/>
      <c r="O7" s="55"/>
      <c r="P7" s="46"/>
      <c r="Q7" s="46"/>
      <c r="R7" s="50"/>
      <c r="S7" s="54"/>
      <c r="T7" s="56"/>
      <c r="U7" s="57"/>
      <c r="V7" s="57"/>
      <c r="W7" s="51"/>
      <c r="X7" s="58"/>
      <c r="Y7" s="59"/>
      <c r="Z7" s="57"/>
      <c r="AA7" s="57"/>
      <c r="AB7" s="51"/>
      <c r="AC7" s="76"/>
      <c r="AD7" s="46"/>
      <c r="AE7" s="46"/>
      <c r="AF7" s="46"/>
      <c r="AG7" s="50"/>
      <c r="AH7" s="60"/>
      <c r="AI7" s="80">
        <v>0.02153935185185185</v>
      </c>
      <c r="AJ7" s="71">
        <f>D7*$AJ$5</f>
        <v>0</v>
      </c>
      <c r="AK7" s="71">
        <f>AI7-AJ7</f>
        <v>0.02153935185185185</v>
      </c>
      <c r="AL7" s="74">
        <f>AK7/$AJ$5</f>
        <v>0.0062980560970327054</v>
      </c>
      <c r="AM7" s="311">
        <v>4</v>
      </c>
      <c r="AN7" s="80">
        <v>0.041192129629629634</v>
      </c>
      <c r="AO7" s="71">
        <f>D7*$AO$5</f>
        <v>0</v>
      </c>
      <c r="AP7" s="71">
        <f>AN7-AO7</f>
        <v>0.041192129629629634</v>
      </c>
      <c r="AQ7" s="71">
        <f>AP7/$AO$5</f>
        <v>0.007239390093080778</v>
      </c>
      <c r="AR7" s="311">
        <v>4</v>
      </c>
      <c r="AS7" s="197">
        <v>0.03829861111111111</v>
      </c>
      <c r="AT7" s="69">
        <f>D7*$AU$5</f>
        <v>0</v>
      </c>
      <c r="AU7" s="78">
        <f>AS7-AT7</f>
        <v>0.03829861111111111</v>
      </c>
      <c r="AV7" s="71">
        <f>AU7/$AU$5</f>
        <v>0.006415177740554625</v>
      </c>
      <c r="AW7" s="152">
        <v>2</v>
      </c>
      <c r="AX7" s="79">
        <v>0.050219907407407414</v>
      </c>
      <c r="AY7" s="71">
        <f>D7*$BA$5</f>
        <v>0</v>
      </c>
      <c r="AZ7" s="78">
        <f>AX7-AY7</f>
        <v>0.050219907407407414</v>
      </c>
      <c r="BA7" s="71">
        <f>AZ7/$BA$5</f>
        <v>0.005873673380983323</v>
      </c>
      <c r="BB7" s="313">
        <v>2</v>
      </c>
      <c r="BC7" s="81"/>
      <c r="BD7" s="71">
        <f>D7*$BG$5</f>
        <v>0</v>
      </c>
      <c r="BE7" s="78">
        <f>BC7-BD7</f>
        <v>0</v>
      </c>
      <c r="BF7" s="71">
        <f>BE7/$BG$5</f>
        <v>0</v>
      </c>
      <c r="BG7" s="61"/>
      <c r="BH7" s="46"/>
      <c r="BI7" s="50"/>
      <c r="BJ7" s="50"/>
      <c r="BK7" s="50"/>
      <c r="BL7" s="61"/>
      <c r="BM7" s="46"/>
      <c r="BN7" s="50"/>
      <c r="BO7" s="50"/>
      <c r="BP7" s="50"/>
      <c r="BQ7" s="62"/>
      <c r="BR7" s="45"/>
      <c r="BS7" s="50"/>
      <c r="BT7" s="62"/>
      <c r="BU7" s="62"/>
      <c r="BV7" s="60"/>
      <c r="BW7" s="46"/>
      <c r="BX7" s="50"/>
      <c r="BY7" s="50"/>
      <c r="BZ7" s="50"/>
      <c r="CA7" s="46"/>
      <c r="CB7" s="77">
        <v>0.0327662037037037</v>
      </c>
      <c r="CC7" s="71">
        <f>D7*$CE$5</f>
        <v>0</v>
      </c>
      <c r="CD7" s="78">
        <f>CB7-CC7</f>
        <v>0.0327662037037037</v>
      </c>
      <c r="CE7" s="71">
        <f>CD7/$CE$5</f>
        <v>0.005433864627479884</v>
      </c>
      <c r="CF7" s="323">
        <v>2</v>
      </c>
      <c r="CG7" s="46"/>
      <c r="CH7" s="50"/>
      <c r="CI7" s="50"/>
      <c r="CJ7" s="50"/>
      <c r="CK7" s="60"/>
      <c r="CL7" s="80">
        <v>0.03288194444444444</v>
      </c>
      <c r="CM7" s="71">
        <f>D7*$CN$5</f>
        <v>0</v>
      </c>
      <c r="CN7" s="78">
        <f>CL7-CM7</f>
        <v>0.03288194444444444</v>
      </c>
      <c r="CO7" s="71">
        <f>CN7/$CN$5</f>
        <v>0.005408214546783625</v>
      </c>
      <c r="CP7" s="311">
        <v>2</v>
      </c>
      <c r="CQ7" s="80">
        <v>0.033344907407407406</v>
      </c>
      <c r="CR7" s="71">
        <f>D7*$CS$5</f>
        <v>0</v>
      </c>
      <c r="CS7" s="78">
        <f>CQ7-CR7</f>
        <v>0.033344907407407406</v>
      </c>
      <c r="CT7" s="71">
        <f>CS7/$CS$5</f>
        <v>0.006499981950761678</v>
      </c>
      <c r="CU7" s="333">
        <v>2</v>
      </c>
      <c r="CV7" s="80">
        <v>0.025208333333333333</v>
      </c>
      <c r="CW7" s="71">
        <f>D7*$CZ$5</f>
        <v>0</v>
      </c>
      <c r="CX7" s="78">
        <f>CV7-CW7</f>
        <v>0.025208333333333333</v>
      </c>
      <c r="CY7" s="71">
        <f>CX7/$CZ$5</f>
        <v>0.0057032428355957765</v>
      </c>
      <c r="CZ7" s="336">
        <v>1</v>
      </c>
      <c r="DA7" s="80">
        <v>0.046921296296296294</v>
      </c>
      <c r="DB7" s="71">
        <f>D7*$DE$5</f>
        <v>0</v>
      </c>
      <c r="DC7" s="78">
        <f>DA7-DB7</f>
        <v>0.046921296296296294</v>
      </c>
      <c r="DD7" s="71">
        <f>DC7/$DE$5</f>
        <v>0.006544113848855829</v>
      </c>
      <c r="DE7" s="343">
        <v>1</v>
      </c>
      <c r="DF7" s="88">
        <v>0.04859953703703704</v>
      </c>
      <c r="DG7" s="71">
        <f>D7*$DJ$5</f>
        <v>0</v>
      </c>
      <c r="DH7" s="78">
        <f>DF7-DG7</f>
        <v>0.04859953703703704</v>
      </c>
      <c r="DI7" s="71">
        <f>DH7/$DJ$5</f>
        <v>0.010231481481481482</v>
      </c>
      <c r="DJ7" s="351">
        <v>7</v>
      </c>
      <c r="DK7" s="46"/>
      <c r="DL7" s="50"/>
      <c r="DM7" s="50"/>
      <c r="DN7" s="50"/>
      <c r="DO7" s="158"/>
      <c r="DP7" s="46"/>
      <c r="DQ7" s="50"/>
      <c r="DR7" s="50"/>
      <c r="DS7" s="50"/>
      <c r="DT7" s="158"/>
      <c r="DU7" s="46"/>
      <c r="DV7" s="50"/>
      <c r="DW7" s="50"/>
      <c r="DX7" s="50"/>
      <c r="DY7" s="158"/>
      <c r="DZ7" s="46"/>
      <c r="EA7" s="50"/>
      <c r="EB7" s="50"/>
      <c r="EC7" s="50"/>
      <c r="ED7" s="158"/>
      <c r="EE7" s="46"/>
      <c r="EF7" s="50"/>
      <c r="EG7" s="50"/>
      <c r="EH7" s="50"/>
      <c r="EI7" s="158"/>
      <c r="EJ7" s="46"/>
      <c r="EK7" s="50"/>
      <c r="EL7" s="50"/>
      <c r="EM7" s="50"/>
      <c r="EN7" s="158"/>
      <c r="EO7" s="46"/>
      <c r="EP7" s="50"/>
      <c r="EQ7" s="50"/>
      <c r="ER7" s="50"/>
      <c r="ES7" s="158"/>
      <c r="ET7" s="46"/>
      <c r="EU7" s="50"/>
      <c r="EV7" s="50"/>
      <c r="EW7" s="50"/>
      <c r="EX7" s="146"/>
      <c r="EY7" s="46"/>
      <c r="EZ7" s="50"/>
      <c r="FA7" s="50"/>
      <c r="FB7" s="50"/>
      <c r="FC7" s="146"/>
      <c r="FD7" s="46"/>
      <c r="FE7" s="50"/>
      <c r="FF7" s="50"/>
      <c r="FG7" s="50"/>
      <c r="FH7" s="146"/>
      <c r="FI7" s="46"/>
      <c r="FJ7" s="50"/>
      <c r="FK7" s="50"/>
      <c r="FL7" s="50"/>
      <c r="FM7" s="146"/>
      <c r="FN7" s="46"/>
      <c r="FO7" s="50"/>
      <c r="FP7" s="50"/>
      <c r="FQ7" s="50"/>
      <c r="FR7" s="174"/>
      <c r="FS7" s="46"/>
      <c r="FT7" s="50"/>
      <c r="FU7" s="50"/>
      <c r="FV7" s="50"/>
      <c r="FW7" s="174"/>
      <c r="FX7" s="63"/>
      <c r="FY7" s="368">
        <v>2</v>
      </c>
      <c r="FZ7" s="356"/>
      <c r="GA7" s="356"/>
      <c r="GB7" s="356"/>
      <c r="GC7" s="82"/>
      <c r="GD7" s="82"/>
      <c r="GE7" s="82">
        <v>4</v>
      </c>
      <c r="GF7" s="82">
        <v>4</v>
      </c>
      <c r="GG7" s="152">
        <v>2</v>
      </c>
      <c r="GH7" s="82">
        <v>2</v>
      </c>
      <c r="GI7" s="135"/>
      <c r="GJ7" s="135"/>
      <c r="GK7" s="359"/>
      <c r="GL7" s="82"/>
      <c r="GM7" s="358"/>
      <c r="GN7" s="152">
        <v>2</v>
      </c>
      <c r="GO7" s="82"/>
      <c r="GP7" s="82">
        <v>2</v>
      </c>
      <c r="GQ7" s="152">
        <v>2</v>
      </c>
      <c r="GR7" s="361">
        <v>1</v>
      </c>
      <c r="GS7" s="350">
        <v>1</v>
      </c>
      <c r="GT7" s="350">
        <v>7</v>
      </c>
      <c r="GU7" s="357"/>
      <c r="GV7" s="357"/>
      <c r="GW7" s="357"/>
      <c r="GX7" s="357"/>
      <c r="GY7" s="357"/>
      <c r="GZ7" s="357"/>
      <c r="HA7" s="357"/>
      <c r="HB7" s="357"/>
      <c r="HC7" s="357"/>
      <c r="HD7" s="357"/>
      <c r="HE7" s="357"/>
      <c r="HF7" s="357"/>
      <c r="HG7" s="369">
        <v>11</v>
      </c>
      <c r="HH7" s="177"/>
      <c r="HI7" s="44"/>
      <c r="HJ7" s="170"/>
      <c r="HK7" s="64"/>
      <c r="HL7" s="167"/>
      <c r="HM7" s="228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295"/>
      <c r="HY7" s="65"/>
      <c r="HZ7" s="66"/>
      <c r="IA7" s="66"/>
      <c r="IB7" s="227"/>
      <c r="IC7" s="263"/>
      <c r="ID7" s="46"/>
      <c r="IE7" s="46"/>
      <c r="IF7" s="67"/>
    </row>
    <row r="8" spans="1:240" s="7" customFormat="1" ht="32.25" customHeight="1">
      <c r="A8" s="45">
        <v>2</v>
      </c>
      <c r="B8" s="46" t="s">
        <v>72</v>
      </c>
      <c r="C8" s="46">
        <v>1986</v>
      </c>
      <c r="D8" s="68">
        <v>0</v>
      </c>
      <c r="E8" s="70"/>
      <c r="F8" s="69"/>
      <c r="G8" s="78"/>
      <c r="H8" s="74"/>
      <c r="I8" s="83"/>
      <c r="J8" s="53"/>
      <c r="K8" s="50"/>
      <c r="L8" s="50"/>
      <c r="M8" s="50"/>
      <c r="N8" s="54"/>
      <c r="O8" s="55"/>
      <c r="P8" s="46"/>
      <c r="Q8" s="46"/>
      <c r="R8" s="50"/>
      <c r="S8" s="54"/>
      <c r="T8" s="56"/>
      <c r="U8" s="57"/>
      <c r="V8" s="57"/>
      <c r="W8" s="51"/>
      <c r="X8" s="58"/>
      <c r="Y8" s="59"/>
      <c r="Z8" s="57"/>
      <c r="AA8" s="57"/>
      <c r="AB8" s="51"/>
      <c r="AC8" s="76"/>
      <c r="AD8" s="46"/>
      <c r="AE8" s="46"/>
      <c r="AF8" s="46"/>
      <c r="AG8" s="50"/>
      <c r="AH8" s="60"/>
      <c r="AI8" s="46"/>
      <c r="AJ8" s="46"/>
      <c r="AK8" s="46"/>
      <c r="AL8" s="50"/>
      <c r="AM8" s="60"/>
      <c r="AN8" s="46"/>
      <c r="AO8" s="46"/>
      <c r="AP8" s="49"/>
      <c r="AQ8" s="50"/>
      <c r="AR8" s="60"/>
      <c r="AS8" s="46"/>
      <c r="AT8" s="50"/>
      <c r="AU8" s="50"/>
      <c r="AV8" s="50"/>
      <c r="AW8" s="152"/>
      <c r="AX8" s="46"/>
      <c r="AY8" s="50"/>
      <c r="AZ8" s="50"/>
      <c r="BA8" s="50"/>
      <c r="BB8" s="60"/>
      <c r="BC8" s="46"/>
      <c r="BD8" s="50"/>
      <c r="BE8" s="50"/>
      <c r="BF8" s="50"/>
      <c r="BG8" s="61"/>
      <c r="BH8" s="46"/>
      <c r="BI8" s="50"/>
      <c r="BJ8" s="50"/>
      <c r="BK8" s="50"/>
      <c r="BL8" s="61"/>
      <c r="BM8" s="46"/>
      <c r="BN8" s="50"/>
      <c r="BO8" s="50"/>
      <c r="BP8" s="50"/>
      <c r="BQ8" s="62"/>
      <c r="BR8" s="45"/>
      <c r="BS8" s="50"/>
      <c r="BT8" s="62"/>
      <c r="BU8" s="62"/>
      <c r="BV8" s="60"/>
      <c r="BW8" s="46"/>
      <c r="BX8" s="50"/>
      <c r="BY8" s="50"/>
      <c r="BZ8" s="50"/>
      <c r="CA8" s="46"/>
      <c r="CB8" s="77">
        <v>0.04221064814814815</v>
      </c>
      <c r="CC8" s="71">
        <f>D8*$CE$5</f>
        <v>0</v>
      </c>
      <c r="CD8" s="78">
        <f>CB8-CC8</f>
        <v>0.04221064814814815</v>
      </c>
      <c r="CE8" s="71">
        <f>CD8/$CE$5</f>
        <v>0.007000107487255083</v>
      </c>
      <c r="CF8" s="323">
        <v>7</v>
      </c>
      <c r="CG8" s="81">
        <v>0.0418287037037037</v>
      </c>
      <c r="CH8" s="71">
        <f>D8*$CJ$5</f>
        <v>0</v>
      </c>
      <c r="CI8" s="78">
        <f>CG8-CH8</f>
        <v>0.0418287037037037</v>
      </c>
      <c r="CJ8" s="71">
        <f>CI8/$CJ$5</f>
        <v>0.00804398148148148</v>
      </c>
      <c r="CK8" s="325">
        <v>4</v>
      </c>
      <c r="CL8" s="327">
        <v>0.04070601851851852</v>
      </c>
      <c r="CM8" s="71">
        <f>D8*$CM$5</f>
        <v>0</v>
      </c>
      <c r="CN8" s="78">
        <f>CL8-CM8</f>
        <v>0.04070601851851852</v>
      </c>
      <c r="CO8" s="71">
        <f>CN8/$CM$5</f>
        <v>0.007950394241898149</v>
      </c>
      <c r="CP8" s="328">
        <v>6</v>
      </c>
      <c r="CQ8" s="80">
        <v>0.037905092592592594</v>
      </c>
      <c r="CR8" s="71">
        <f>D8*$CS$5</f>
        <v>0</v>
      </c>
      <c r="CS8" s="78">
        <f>CQ8-CR8</f>
        <v>0.037905092592592594</v>
      </c>
      <c r="CT8" s="71">
        <f>CS8/$CS$5</f>
        <v>0.007388906938127211</v>
      </c>
      <c r="CU8" s="333">
        <v>6</v>
      </c>
      <c r="CV8" s="80">
        <v>0.042395833333333334</v>
      </c>
      <c r="CW8" s="71">
        <f>D8*$CZ$5</f>
        <v>0</v>
      </c>
      <c r="CX8" s="78">
        <f>CV8-CW8</f>
        <v>0.042395833333333334</v>
      </c>
      <c r="CY8" s="71">
        <f>CX8/$CZ$5</f>
        <v>0.009591817496229262</v>
      </c>
      <c r="CZ8" s="336">
        <v>9</v>
      </c>
      <c r="DA8" s="80">
        <v>0.06069444444444444</v>
      </c>
      <c r="DB8" s="71">
        <f>D8*$DE$5</f>
        <v>0</v>
      </c>
      <c r="DC8" s="78">
        <f>DA8-DB8</f>
        <v>0.06069444444444444</v>
      </c>
      <c r="DD8" s="71">
        <f>DC8/$DE$5</f>
        <v>0.008465055013172167</v>
      </c>
      <c r="DE8" s="343">
        <v>5</v>
      </c>
      <c r="DF8" s="88">
        <v>0.02960648148148148</v>
      </c>
      <c r="DG8" s="71">
        <f>D8*$DJ$5</f>
        <v>0</v>
      </c>
      <c r="DH8" s="78">
        <f>DF8-DG8</f>
        <v>0.02960648148148148</v>
      </c>
      <c r="DI8" s="71">
        <f>DH8/$DJ$5</f>
        <v>0.0062329434697855745</v>
      </c>
      <c r="DJ8" s="351">
        <v>2</v>
      </c>
      <c r="DK8" s="46"/>
      <c r="DL8" s="50"/>
      <c r="DM8" s="50"/>
      <c r="DN8" s="50"/>
      <c r="DO8" s="158"/>
      <c r="DP8" s="46"/>
      <c r="DQ8" s="50"/>
      <c r="DR8" s="50"/>
      <c r="DS8" s="50"/>
      <c r="DT8" s="158"/>
      <c r="DU8" s="46"/>
      <c r="DV8" s="50"/>
      <c r="DW8" s="50"/>
      <c r="DX8" s="50"/>
      <c r="DY8" s="158"/>
      <c r="DZ8" s="46"/>
      <c r="EA8" s="50"/>
      <c r="EB8" s="50"/>
      <c r="EC8" s="50"/>
      <c r="ED8" s="158"/>
      <c r="EE8" s="46"/>
      <c r="EF8" s="50"/>
      <c r="EG8" s="50"/>
      <c r="EH8" s="50"/>
      <c r="EI8" s="158"/>
      <c r="EJ8" s="46"/>
      <c r="EK8" s="50"/>
      <c r="EL8" s="50"/>
      <c r="EM8" s="50"/>
      <c r="EN8" s="158"/>
      <c r="EO8" s="46"/>
      <c r="EP8" s="50"/>
      <c r="EQ8" s="50"/>
      <c r="ER8" s="50"/>
      <c r="ES8" s="158"/>
      <c r="ET8" s="46"/>
      <c r="EU8" s="50"/>
      <c r="EV8" s="50"/>
      <c r="EW8" s="50"/>
      <c r="EX8" s="146"/>
      <c r="EY8" s="46"/>
      <c r="EZ8" s="50"/>
      <c r="FA8" s="50"/>
      <c r="FB8" s="50"/>
      <c r="FC8" s="146"/>
      <c r="FD8" s="46"/>
      <c r="FE8" s="50"/>
      <c r="FF8" s="50"/>
      <c r="FG8" s="50"/>
      <c r="FH8" s="146"/>
      <c r="FI8" s="46"/>
      <c r="FJ8" s="50"/>
      <c r="FK8" s="50"/>
      <c r="FL8" s="50"/>
      <c r="FM8" s="146"/>
      <c r="FN8" s="46"/>
      <c r="FO8" s="50"/>
      <c r="FP8" s="50"/>
      <c r="FQ8" s="50"/>
      <c r="FR8" s="174"/>
      <c r="FS8" s="46"/>
      <c r="FT8" s="50"/>
      <c r="FU8" s="50"/>
      <c r="FV8" s="50"/>
      <c r="FW8" s="174"/>
      <c r="FX8" s="63"/>
      <c r="FY8" s="368"/>
      <c r="FZ8" s="356"/>
      <c r="GA8" s="356"/>
      <c r="GB8" s="356"/>
      <c r="GC8" s="82"/>
      <c r="GD8" s="82"/>
      <c r="GE8" s="82"/>
      <c r="GF8" s="82"/>
      <c r="GG8" s="152"/>
      <c r="GH8" s="82"/>
      <c r="GI8" s="135"/>
      <c r="GJ8" s="135"/>
      <c r="GK8" s="359"/>
      <c r="GL8" s="82"/>
      <c r="GM8" s="358"/>
      <c r="GN8" s="152">
        <v>7</v>
      </c>
      <c r="GO8" s="82">
        <v>4</v>
      </c>
      <c r="GP8" s="152">
        <v>6</v>
      </c>
      <c r="GQ8" s="152">
        <v>6</v>
      </c>
      <c r="GR8" s="361">
        <v>9</v>
      </c>
      <c r="GS8" s="350">
        <v>5</v>
      </c>
      <c r="GT8" s="350">
        <v>2</v>
      </c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69">
        <v>6</v>
      </c>
      <c r="HH8" s="177"/>
      <c r="HI8" s="44"/>
      <c r="HJ8" s="170"/>
      <c r="HK8" s="64"/>
      <c r="HL8" s="167"/>
      <c r="HM8" s="228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295"/>
      <c r="HY8" s="65"/>
      <c r="HZ8" s="66"/>
      <c r="IA8" s="66"/>
      <c r="IB8" s="227"/>
      <c r="IC8" s="263"/>
      <c r="ID8" s="46"/>
      <c r="IE8" s="46"/>
      <c r="IF8" s="67"/>
    </row>
    <row r="9" spans="1:240" s="7" customFormat="1" ht="31.5" customHeight="1">
      <c r="A9" s="45">
        <v>3</v>
      </c>
      <c r="B9" s="46" t="s">
        <v>62</v>
      </c>
      <c r="C9" s="46">
        <v>1985</v>
      </c>
      <c r="D9" s="68">
        <v>2.3148148148148147E-05</v>
      </c>
      <c r="E9" s="243">
        <v>0.05178240740740741</v>
      </c>
      <c r="F9" s="69">
        <f>D9*$H$5</f>
        <v>0.00011574074074074073</v>
      </c>
      <c r="G9" s="78">
        <f>E9-F9</f>
        <v>0.051666666666666666</v>
      </c>
      <c r="H9" s="74">
        <f>G9/$H$5</f>
        <v>0.010333333333333333</v>
      </c>
      <c r="I9" s="83">
        <v>5</v>
      </c>
      <c r="J9" s="53"/>
      <c r="K9" s="50"/>
      <c r="L9" s="50"/>
      <c r="M9" s="50"/>
      <c r="N9" s="54"/>
      <c r="O9" s="103">
        <v>0.051527777777777777</v>
      </c>
      <c r="P9" s="71">
        <f>D9*$Q$5</f>
        <v>0.00011342592592592593</v>
      </c>
      <c r="Q9" s="71">
        <f>O9-P9</f>
        <v>0.05141435185185185</v>
      </c>
      <c r="R9" s="71">
        <f>Q9/$Q$5</f>
        <v>0.010492724867724866</v>
      </c>
      <c r="S9" s="72">
        <v>4</v>
      </c>
      <c r="T9" s="73"/>
      <c r="U9" s="74">
        <f>D9*$W$5</f>
        <v>0.00012037037037037037</v>
      </c>
      <c r="V9" s="74">
        <f aca="true" t="shared" si="0" ref="V9:V21">T9-U9</f>
        <v>-0.00012037037037037037</v>
      </c>
      <c r="W9" s="74">
        <f>V9/$W$5</f>
        <v>-2.3148148148148147E-05</v>
      </c>
      <c r="X9" s="58"/>
      <c r="Y9" s="87">
        <v>0.03702546296296296</v>
      </c>
      <c r="Z9" s="74">
        <f>D9*$AC$5</f>
        <v>0.00010185185185185186</v>
      </c>
      <c r="AA9" s="74">
        <f>Y9-Z9</f>
        <v>0.03692361111111111</v>
      </c>
      <c r="AB9" s="74">
        <f>AA9/$AC$5</f>
        <v>0.008391729797979797</v>
      </c>
      <c r="AC9" s="311">
        <v>3</v>
      </c>
      <c r="AD9" s="46"/>
      <c r="AE9" s="46"/>
      <c r="AF9" s="46"/>
      <c r="AG9" s="50"/>
      <c r="AH9" s="60"/>
      <c r="AI9" s="80">
        <v>0.019560185185185184</v>
      </c>
      <c r="AJ9" s="71">
        <f>D9*$AJ$5</f>
        <v>7.916666666666666E-05</v>
      </c>
      <c r="AK9" s="71">
        <f>AI9-AJ9</f>
        <v>0.019481018518518516</v>
      </c>
      <c r="AL9" s="74">
        <f>AK9/$AJ$5</f>
        <v>0.005696204245180853</v>
      </c>
      <c r="AM9" s="311">
        <v>3</v>
      </c>
      <c r="AN9" s="80">
        <v>0.044236111111111115</v>
      </c>
      <c r="AO9" s="71">
        <f>D9*$AO$5</f>
        <v>0.00013171296296296295</v>
      </c>
      <c r="AP9" s="71">
        <f>AN9-AO9</f>
        <v>0.04410439814814815</v>
      </c>
      <c r="AQ9" s="71">
        <f>AP9/$AO$5</f>
        <v>0.0077512123283212915</v>
      </c>
      <c r="AR9" s="311">
        <v>5</v>
      </c>
      <c r="AS9" s="197">
        <v>0.04513888888888889</v>
      </c>
      <c r="AT9" s="69">
        <f>D9*$AU$5</f>
        <v>0.00013819444444444442</v>
      </c>
      <c r="AU9" s="78">
        <f>AS9-AT9</f>
        <v>0.04500069444444444</v>
      </c>
      <c r="AV9" s="71">
        <f>AU9/$AU$5</f>
        <v>0.007537804764563558</v>
      </c>
      <c r="AW9" s="152">
        <v>5</v>
      </c>
      <c r="AX9" s="79">
        <v>0.06953703703703704</v>
      </c>
      <c r="AY9" s="71">
        <f>D9*$BA$5</f>
        <v>0.00019791666666666666</v>
      </c>
      <c r="AZ9" s="78">
        <f>AX9-AY9</f>
        <v>0.06933912037037036</v>
      </c>
      <c r="BA9" s="71">
        <f>AZ9/$BA$5</f>
        <v>0.0081098386398094</v>
      </c>
      <c r="BB9" s="313">
        <v>6</v>
      </c>
      <c r="BC9" s="80"/>
      <c r="BD9" s="71">
        <f>D9*$BD$5</f>
        <v>6.48148148148148E-05</v>
      </c>
      <c r="BE9" s="78">
        <f>BC9-BD9</f>
        <v>-6.48148148148148E-05</v>
      </c>
      <c r="BF9" s="71">
        <f>BE9/$BD$5</f>
        <v>-2.3148148148148144E-05</v>
      </c>
      <c r="BG9" s="61"/>
      <c r="BH9" s="46"/>
      <c r="BI9" s="50"/>
      <c r="BJ9" s="50"/>
      <c r="BK9" s="50"/>
      <c r="BL9" s="61"/>
      <c r="BM9" s="81"/>
      <c r="BN9" s="71">
        <f>D9*$BO$5</f>
        <v>0.00017824074074074075</v>
      </c>
      <c r="BO9" s="78">
        <f>BM9-BN9</f>
        <v>-0.00017824074074074075</v>
      </c>
      <c r="BP9" s="71">
        <f>BO9/$BO$5</f>
        <v>-2.3148148148148147E-05</v>
      </c>
      <c r="BQ9" s="62"/>
      <c r="BR9" s="81"/>
      <c r="BS9" s="71"/>
      <c r="BT9" s="78"/>
      <c r="BU9" s="71"/>
      <c r="BV9" s="60"/>
      <c r="BW9" s="80"/>
      <c r="BX9" s="71">
        <f>D9*$BZ$5</f>
        <v>0.00013587962962962962</v>
      </c>
      <c r="BY9" s="78">
        <f>BW9-BX9</f>
        <v>-0.00013587962962962962</v>
      </c>
      <c r="BZ9" s="71">
        <f>BY9/$BZ$5</f>
        <v>-2.3148148148148147E-05</v>
      </c>
      <c r="CA9" s="46"/>
      <c r="CB9" s="77">
        <v>0.05524305555555556</v>
      </c>
      <c r="CC9" s="71">
        <f>D9*$CE$5</f>
        <v>0.00013958333333333333</v>
      </c>
      <c r="CD9" s="78">
        <f>CB9-CC9</f>
        <v>0.05510347222222223</v>
      </c>
      <c r="CE9" s="71">
        <f>CD9/$CE$5</f>
        <v>0.009138220932375162</v>
      </c>
      <c r="CF9" s="323">
        <v>9</v>
      </c>
      <c r="CG9" s="81">
        <v>0.053912037037037036</v>
      </c>
      <c r="CH9" s="71">
        <f>D9*$CJ$5</f>
        <v>0.00012037037037037037</v>
      </c>
      <c r="CI9" s="78">
        <f>CG9-CH9</f>
        <v>0.05379166666666667</v>
      </c>
      <c r="CJ9" s="71">
        <f>CI9/$CJ$5</f>
        <v>0.010344551282051282</v>
      </c>
      <c r="CK9" s="325">
        <v>7</v>
      </c>
      <c r="CL9" s="46"/>
      <c r="CM9" s="50"/>
      <c r="CN9" s="50"/>
      <c r="CO9" s="50"/>
      <c r="CP9" s="60"/>
      <c r="CQ9" s="80">
        <v>0.03993055555555556</v>
      </c>
      <c r="CR9" s="71">
        <f>D9*$CS$5</f>
        <v>0.00011874999999999999</v>
      </c>
      <c r="CS9" s="78">
        <f>CQ9-CR9</f>
        <v>0.03981180555555556</v>
      </c>
      <c r="CT9" s="71">
        <f>CS9/$CS$5</f>
        <v>0.007760585878275938</v>
      </c>
      <c r="CU9" s="333">
        <v>7</v>
      </c>
      <c r="CV9" s="80">
        <v>0.03208333333333333</v>
      </c>
      <c r="CW9" s="71">
        <f>D9*$CZ$5</f>
        <v>0.0001023148148148148</v>
      </c>
      <c r="CX9" s="78">
        <f>CV9-CW9</f>
        <v>0.03198101851851852</v>
      </c>
      <c r="CY9" s="71">
        <f>CX9/$CZ$5</f>
        <v>0.007235524551701023</v>
      </c>
      <c r="CZ9" s="336">
        <v>4</v>
      </c>
      <c r="DA9" s="80">
        <v>0.0699537037037037</v>
      </c>
      <c r="DB9" s="71">
        <f>D9*$DE$5</f>
        <v>0.00016597222222222222</v>
      </c>
      <c r="DC9" s="78">
        <f>DA9-DB9</f>
        <v>0.06978773148148147</v>
      </c>
      <c r="DD9" s="71">
        <f>DC9/$DE$5</f>
        <v>0.00973329588305181</v>
      </c>
      <c r="DE9" s="343"/>
      <c r="DF9" s="88">
        <v>0.031018518518518515</v>
      </c>
      <c r="DG9" s="71">
        <f>D9*$DJ$5</f>
        <v>0.0001099537037037037</v>
      </c>
      <c r="DH9" s="78">
        <f>DF9-DG9</f>
        <v>0.030908564814814812</v>
      </c>
      <c r="DI9" s="71">
        <f>DH9/$DJ$5</f>
        <v>0.006507066276803118</v>
      </c>
      <c r="DJ9" s="351">
        <v>4</v>
      </c>
      <c r="DK9" s="46"/>
      <c r="DL9" s="50"/>
      <c r="DM9" s="50"/>
      <c r="DN9" s="50"/>
      <c r="DO9" s="50"/>
      <c r="DP9" s="50"/>
      <c r="DQ9" s="50"/>
      <c r="DR9" s="50"/>
      <c r="DS9" s="50"/>
      <c r="DT9" s="273"/>
      <c r="DU9" s="275">
        <v>0.051550925925925924</v>
      </c>
      <c r="DV9" s="71">
        <f>D9*$DV$5</f>
        <v>6.296296296296296E-05</v>
      </c>
      <c r="DW9" s="78">
        <f>DU9-DV9</f>
        <v>0.05148796296296296</v>
      </c>
      <c r="DX9" s="71">
        <f>DW9/$DV$5</f>
        <v>0.018929398148148143</v>
      </c>
      <c r="DY9" s="273">
        <v>5</v>
      </c>
      <c r="DZ9" s="88">
        <v>0.10986111111111112</v>
      </c>
      <c r="EA9" s="71">
        <f>D9*$ED$5</f>
        <v>0.00015300925925925926</v>
      </c>
      <c r="EB9" s="78">
        <f>DZ9-EA9</f>
        <v>0.10970810185185186</v>
      </c>
      <c r="EC9" s="71">
        <f>EB9/$ED$5</f>
        <v>0.016597292262004817</v>
      </c>
      <c r="ED9" s="273">
        <v>2</v>
      </c>
      <c r="EE9" s="273"/>
      <c r="EF9" s="273"/>
      <c r="EG9" s="273"/>
      <c r="EH9" s="273"/>
      <c r="EI9" s="273"/>
      <c r="EJ9" s="88">
        <v>0.07100694444444444</v>
      </c>
      <c r="EK9" s="71">
        <f>D9*$EN$5</f>
        <v>0.00015324074074074074</v>
      </c>
      <c r="EL9" s="78">
        <f>EJ9-EK9</f>
        <v>0.0708537037037037</v>
      </c>
      <c r="EM9" s="71">
        <f>EL9/$EN$5</f>
        <v>0.010702976390287567</v>
      </c>
      <c r="EN9" s="273">
        <v>5</v>
      </c>
      <c r="EO9" s="88">
        <v>0.0765162037037037</v>
      </c>
      <c r="EP9" s="71">
        <f>D9*$ES$5</f>
        <v>5.3472222222222224E-05</v>
      </c>
      <c r="EQ9" s="78">
        <f>EO9-EP9</f>
        <v>0.07646273148148147</v>
      </c>
      <c r="ER9" s="71">
        <f>EQ9/$ES$5</f>
        <v>0.03310074955908289</v>
      </c>
      <c r="ES9" s="273">
        <v>5</v>
      </c>
      <c r="ET9" s="273"/>
      <c r="EU9" s="273"/>
      <c r="EV9" s="50"/>
      <c r="EW9" s="50"/>
      <c r="EX9" s="146"/>
      <c r="EY9" s="46"/>
      <c r="EZ9" s="50"/>
      <c r="FA9" s="50"/>
      <c r="FB9" s="50"/>
      <c r="FC9" s="146"/>
      <c r="FD9" s="46"/>
      <c r="FE9" s="50"/>
      <c r="FF9" s="50"/>
      <c r="FG9" s="50"/>
      <c r="FH9" s="146"/>
      <c r="FI9" s="46"/>
      <c r="FJ9" s="50"/>
      <c r="FK9" s="50"/>
      <c r="FL9" s="50"/>
      <c r="FM9" s="146"/>
      <c r="FN9" s="80">
        <v>0.049108796296296296</v>
      </c>
      <c r="FO9" s="71">
        <f>D9*$FP$5</f>
        <v>9.884259259259258E-05</v>
      </c>
      <c r="FP9" s="78">
        <f>FN9-FO9</f>
        <v>0.0490099537037037</v>
      </c>
      <c r="FQ9" s="71">
        <f>FP9/$FP$5</f>
        <v>0.011477740914216324</v>
      </c>
      <c r="FR9" s="174">
        <v>5</v>
      </c>
      <c r="FS9" s="46"/>
      <c r="FT9" s="50"/>
      <c r="FU9" s="50"/>
      <c r="FV9" s="50"/>
      <c r="FW9" s="174"/>
      <c r="FX9" s="63"/>
      <c r="FY9" s="368">
        <v>5</v>
      </c>
      <c r="FZ9" s="356"/>
      <c r="GA9" s="104">
        <v>4</v>
      </c>
      <c r="GB9" s="356"/>
      <c r="GC9" s="82">
        <v>3</v>
      </c>
      <c r="GD9" s="82"/>
      <c r="GE9" s="82">
        <v>3</v>
      </c>
      <c r="GF9" s="82">
        <v>5</v>
      </c>
      <c r="GG9" s="152">
        <v>5</v>
      </c>
      <c r="GH9" s="82">
        <v>6</v>
      </c>
      <c r="GI9" s="135"/>
      <c r="GJ9" s="135"/>
      <c r="GK9" s="359"/>
      <c r="GL9" s="82"/>
      <c r="GM9" s="358"/>
      <c r="GN9" s="152">
        <v>9</v>
      </c>
      <c r="GO9" s="82">
        <v>7</v>
      </c>
      <c r="GP9" s="82"/>
      <c r="GQ9" s="152">
        <v>7</v>
      </c>
      <c r="GR9" s="361">
        <v>4</v>
      </c>
      <c r="GS9" s="350"/>
      <c r="GT9" s="350">
        <v>4</v>
      </c>
      <c r="GU9" s="370"/>
      <c r="GV9" s="371"/>
      <c r="GW9" s="371">
        <v>5</v>
      </c>
      <c r="GX9" s="371">
        <v>2</v>
      </c>
      <c r="GY9" s="371"/>
      <c r="GZ9" s="371">
        <v>5</v>
      </c>
      <c r="HA9" s="371">
        <v>5</v>
      </c>
      <c r="HB9" s="152"/>
      <c r="HC9" s="152"/>
      <c r="HD9" s="152"/>
      <c r="HE9" s="152"/>
      <c r="HF9" s="152">
        <v>5</v>
      </c>
      <c r="HG9" s="369">
        <v>12</v>
      </c>
      <c r="HH9" s="177"/>
      <c r="HI9" s="44"/>
      <c r="HJ9" s="170"/>
      <c r="HK9" s="64"/>
      <c r="HL9" s="167"/>
      <c r="HM9" s="228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295"/>
      <c r="HY9" s="65"/>
      <c r="HZ9" s="66"/>
      <c r="IA9" s="66"/>
      <c r="IB9" s="227"/>
      <c r="IC9" s="263"/>
      <c r="ID9" s="46"/>
      <c r="IE9" s="46"/>
      <c r="IF9" s="67"/>
    </row>
    <row r="10" spans="1:240" s="7" customFormat="1" ht="31.5" customHeight="1" hidden="1">
      <c r="A10" s="45"/>
      <c r="B10" s="46" t="s">
        <v>74</v>
      </c>
      <c r="C10" s="46">
        <v>1984</v>
      </c>
      <c r="D10" s="68">
        <v>4.6296296296296294E-05</v>
      </c>
      <c r="E10" s="301"/>
      <c r="F10" s="302"/>
      <c r="G10" s="78"/>
      <c r="H10" s="74"/>
      <c r="I10" s="83"/>
      <c r="J10" s="126">
        <v>0.01537037037037037</v>
      </c>
      <c r="K10" s="71">
        <f>D10*$N$5</f>
        <v>0.0001388888888888889</v>
      </c>
      <c r="L10" s="85">
        <f>J10-K10</f>
        <v>0.015231481481481481</v>
      </c>
      <c r="M10" s="85">
        <f>L10/$N$5</f>
        <v>0.00507716049382716</v>
      </c>
      <c r="N10" s="72">
        <v>1</v>
      </c>
      <c r="O10" s="183">
        <v>0.044675925925925924</v>
      </c>
      <c r="P10" s="71">
        <f>D10*$R$5</f>
        <v>0.0003379629629629629</v>
      </c>
      <c r="Q10" s="71">
        <f>O10-P10</f>
        <v>0.04433796296296296</v>
      </c>
      <c r="R10" s="71">
        <f>Q10/$R$5</f>
        <v>0.006073693556570269</v>
      </c>
      <c r="S10" s="72">
        <v>1</v>
      </c>
      <c r="T10" s="73">
        <v>0.03335648148148148</v>
      </c>
      <c r="U10" s="74">
        <f>D10*$W$5</f>
        <v>0.00024074074074074075</v>
      </c>
      <c r="V10" s="74">
        <f>T10-U10</f>
        <v>0.03311574074074074</v>
      </c>
      <c r="W10" s="74">
        <f>V10/$W$5</f>
        <v>0.00636841168091168</v>
      </c>
      <c r="X10" s="307">
        <v>2</v>
      </c>
      <c r="Y10" s="87"/>
      <c r="Z10" s="74"/>
      <c r="AA10" s="74"/>
      <c r="AB10" s="74"/>
      <c r="AC10" s="76"/>
      <c r="AD10" s="80">
        <v>0.04253472222222222</v>
      </c>
      <c r="AE10" s="71">
        <f>D10*$AE$5</f>
        <v>0.00028379629629629626</v>
      </c>
      <c r="AF10" s="71">
        <f aca="true" t="shared" si="1" ref="AF10:AF15">AD10-AE10</f>
        <v>0.04225092592592592</v>
      </c>
      <c r="AG10" s="71">
        <f>AF10/$AE$5</f>
        <v>0.006892483837834571</v>
      </c>
      <c r="AH10" s="60">
        <v>2</v>
      </c>
      <c r="AI10" s="46"/>
      <c r="AJ10" s="46"/>
      <c r="AK10" s="46"/>
      <c r="AL10" s="50"/>
      <c r="AM10" s="60"/>
      <c r="AN10" s="46"/>
      <c r="AO10" s="46"/>
      <c r="AP10" s="49"/>
      <c r="AQ10" s="50"/>
      <c r="AR10" s="60"/>
      <c r="AS10" s="46"/>
      <c r="AT10" s="50"/>
      <c r="AU10" s="50"/>
      <c r="AV10" s="50"/>
      <c r="AW10" s="152"/>
      <c r="AX10" s="46"/>
      <c r="AY10" s="50"/>
      <c r="AZ10" s="50"/>
      <c r="BA10" s="50"/>
      <c r="BB10" s="60"/>
      <c r="BC10" s="81">
        <v>0.017453703703703704</v>
      </c>
      <c r="BD10" s="71">
        <f>D10*$BE$5</f>
        <v>0.00010185185185185186</v>
      </c>
      <c r="BE10" s="78">
        <f>BC10-BD10</f>
        <v>0.01735185185185185</v>
      </c>
      <c r="BF10" s="71">
        <f>BE10/$BG$5</f>
        <v>0.00694074074074074</v>
      </c>
      <c r="BG10" s="61">
        <v>6</v>
      </c>
      <c r="BH10" s="46"/>
      <c r="BI10" s="50"/>
      <c r="BJ10" s="50"/>
      <c r="BK10" s="50"/>
      <c r="BL10" s="61"/>
      <c r="BM10" s="81">
        <v>0.04493055555555556</v>
      </c>
      <c r="BN10" s="71">
        <f>D10*$BO$5</f>
        <v>0.0003564814814814815</v>
      </c>
      <c r="BO10" s="78">
        <f>BM10-BN10</f>
        <v>0.04457407407407408</v>
      </c>
      <c r="BP10" s="71">
        <f>BO10/$BO$5</f>
        <v>0.0057888407888407895</v>
      </c>
      <c r="BQ10" s="320">
        <v>2</v>
      </c>
      <c r="BR10" s="303"/>
      <c r="BS10" s="71"/>
      <c r="BT10" s="78"/>
      <c r="BU10" s="71"/>
      <c r="BV10" s="60"/>
      <c r="BW10" s="80">
        <v>0.04488425925925926</v>
      </c>
      <c r="BX10" s="71">
        <f>D10*$BZ$5</f>
        <v>0.00027175925925925924</v>
      </c>
      <c r="BY10" s="78">
        <f>BW10-BX10</f>
        <v>0.044612500000000006</v>
      </c>
      <c r="BZ10" s="71">
        <f>BY10/$BZ$5</f>
        <v>0.0076000851788756395</v>
      </c>
      <c r="CA10" s="311">
        <v>1</v>
      </c>
      <c r="CB10" s="80">
        <v>0.08141203703703703</v>
      </c>
      <c r="CC10" s="71">
        <f>D10*$CD$5</f>
        <v>0.000425</v>
      </c>
      <c r="CD10" s="78">
        <f>CB10-CC10</f>
        <v>0.08098703703703704</v>
      </c>
      <c r="CE10" s="71">
        <f>CD10/$CD$5</f>
        <v>0.008822117324295975</v>
      </c>
      <c r="CF10" s="146">
        <v>8</v>
      </c>
      <c r="CG10" s="46"/>
      <c r="CH10" s="50"/>
      <c r="CI10" s="50"/>
      <c r="CJ10" s="50"/>
      <c r="CK10" s="60"/>
      <c r="CL10" s="327">
        <v>0.02988425925925926</v>
      </c>
      <c r="CM10" s="71">
        <f>D10*$CM$5</f>
        <v>0.00023703703703703704</v>
      </c>
      <c r="CN10" s="78">
        <f>CL10-CM10</f>
        <v>0.029647222222222224</v>
      </c>
      <c r="CO10" s="71">
        <f>CN10/$CM$5</f>
        <v>0.005790473090277778</v>
      </c>
      <c r="CP10" s="328">
        <v>3</v>
      </c>
      <c r="CQ10" s="46"/>
      <c r="CR10" s="50"/>
      <c r="CS10" s="50"/>
      <c r="CT10" s="50"/>
      <c r="CU10" s="46"/>
      <c r="CV10" s="80">
        <v>0.028946759259259255</v>
      </c>
      <c r="CW10" s="71">
        <f>D10*$CZ$5</f>
        <v>0.0002046296296296296</v>
      </c>
      <c r="CX10" s="78">
        <f>CV10-CW10</f>
        <v>0.028742129629629624</v>
      </c>
      <c r="CY10" s="71">
        <f>CX10/$CZ$5</f>
        <v>0.0065027442600972</v>
      </c>
      <c r="CZ10" s="336"/>
      <c r="DA10" s="46"/>
      <c r="DB10" s="50"/>
      <c r="DC10" s="50"/>
      <c r="DD10" s="50"/>
      <c r="DE10" s="158"/>
      <c r="DF10" s="46"/>
      <c r="DG10" s="50"/>
      <c r="DH10" s="50"/>
      <c r="DI10" s="50"/>
      <c r="DJ10" s="158"/>
      <c r="DK10" s="46"/>
      <c r="DL10" s="50"/>
      <c r="DM10" s="50"/>
      <c r="DN10" s="50"/>
      <c r="DO10" s="50"/>
      <c r="DP10" s="50"/>
      <c r="DQ10" s="50"/>
      <c r="DR10" s="50"/>
      <c r="DS10" s="50"/>
      <c r="DT10" s="273"/>
      <c r="DU10" s="275"/>
      <c r="DV10" s="71"/>
      <c r="DW10" s="78"/>
      <c r="DX10" s="71"/>
      <c r="DY10" s="273"/>
      <c r="DZ10" s="88"/>
      <c r="EA10" s="71"/>
      <c r="EB10" s="78"/>
      <c r="EC10" s="71"/>
      <c r="ED10" s="273"/>
      <c r="EE10" s="273"/>
      <c r="EF10" s="273"/>
      <c r="EG10" s="273"/>
      <c r="EH10" s="273"/>
      <c r="EI10" s="273"/>
      <c r="EJ10" s="88"/>
      <c r="EK10" s="71"/>
      <c r="EL10" s="78"/>
      <c r="EM10" s="71"/>
      <c r="EN10" s="273"/>
      <c r="EO10" s="88"/>
      <c r="EP10" s="71"/>
      <c r="EQ10" s="78"/>
      <c r="ER10" s="71"/>
      <c r="ES10" s="273"/>
      <c r="ET10" s="273"/>
      <c r="EU10" s="273"/>
      <c r="EV10" s="50"/>
      <c r="EW10" s="50"/>
      <c r="EX10" s="146"/>
      <c r="EY10" s="46"/>
      <c r="EZ10" s="50"/>
      <c r="FA10" s="50"/>
      <c r="FB10" s="50"/>
      <c r="FC10" s="146"/>
      <c r="FD10" s="46"/>
      <c r="FE10" s="50"/>
      <c r="FF10" s="50"/>
      <c r="FG10" s="50"/>
      <c r="FH10" s="146"/>
      <c r="FI10" s="46"/>
      <c r="FJ10" s="50"/>
      <c r="FK10" s="50"/>
      <c r="FL10" s="50"/>
      <c r="FM10" s="146"/>
      <c r="FN10" s="80"/>
      <c r="FO10" s="71"/>
      <c r="FP10" s="78"/>
      <c r="FQ10" s="71"/>
      <c r="FR10" s="174"/>
      <c r="FS10" s="46"/>
      <c r="FT10" s="50"/>
      <c r="FU10" s="50"/>
      <c r="FV10" s="50"/>
      <c r="FW10" s="174"/>
      <c r="FX10" s="63"/>
      <c r="FY10" s="368"/>
      <c r="FZ10" s="104">
        <v>1</v>
      </c>
      <c r="GA10" s="104">
        <v>1</v>
      </c>
      <c r="GB10" s="104">
        <v>2</v>
      </c>
      <c r="GC10" s="82"/>
      <c r="GD10" s="82">
        <v>2</v>
      </c>
      <c r="GE10" s="82"/>
      <c r="GF10" s="82"/>
      <c r="GG10" s="152"/>
      <c r="GH10" s="82"/>
      <c r="GI10" s="135">
        <v>6</v>
      </c>
      <c r="GJ10" s="135"/>
      <c r="GK10" s="359">
        <v>2</v>
      </c>
      <c r="GL10" s="82"/>
      <c r="GM10" s="82">
        <v>1</v>
      </c>
      <c r="GN10" s="152">
        <v>8</v>
      </c>
      <c r="GO10" s="82"/>
      <c r="GP10" s="152">
        <v>3</v>
      </c>
      <c r="GQ10" s="358"/>
      <c r="GR10" s="361"/>
      <c r="GS10" s="350"/>
      <c r="GT10" s="350"/>
      <c r="GU10" s="370"/>
      <c r="GV10" s="371"/>
      <c r="GW10" s="371"/>
      <c r="GX10" s="371"/>
      <c r="GY10" s="371"/>
      <c r="GZ10" s="371"/>
      <c r="HA10" s="371"/>
      <c r="HB10" s="152"/>
      <c r="HC10" s="152"/>
      <c r="HD10" s="152"/>
      <c r="HE10" s="152"/>
      <c r="HF10" s="152"/>
      <c r="HG10" s="369"/>
      <c r="HH10" s="177"/>
      <c r="HI10" s="44"/>
      <c r="HJ10" s="170"/>
      <c r="HK10" s="64"/>
      <c r="HL10" s="167"/>
      <c r="HM10" s="228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295"/>
      <c r="HY10" s="65"/>
      <c r="HZ10" s="66"/>
      <c r="IA10" s="66"/>
      <c r="IB10" s="227"/>
      <c r="IC10" s="263"/>
      <c r="ID10" s="46"/>
      <c r="IE10" s="46"/>
      <c r="IF10" s="67"/>
    </row>
    <row r="11" spans="1:240" s="7" customFormat="1" ht="31.5" customHeight="1">
      <c r="A11" s="45">
        <v>4</v>
      </c>
      <c r="B11" s="46" t="s">
        <v>75</v>
      </c>
      <c r="C11" s="46">
        <v>1984</v>
      </c>
      <c r="D11" s="68">
        <v>4.6296296296296294E-05</v>
      </c>
      <c r="E11" s="301"/>
      <c r="F11" s="302"/>
      <c r="G11" s="78"/>
      <c r="H11" s="74"/>
      <c r="I11" s="83"/>
      <c r="J11" s="126">
        <v>0.02693287037037037</v>
      </c>
      <c r="K11" s="71">
        <f>D11*$N$5</f>
        <v>0.0001388888888888889</v>
      </c>
      <c r="L11" s="85">
        <f>J11-K11</f>
        <v>0.02679398148148148</v>
      </c>
      <c r="M11" s="85">
        <f>L11/$N$5</f>
        <v>0.008931327160493828</v>
      </c>
      <c r="N11" s="72">
        <v>3</v>
      </c>
      <c r="O11" s="55" t="s">
        <v>32</v>
      </c>
      <c r="P11" s="46"/>
      <c r="Q11" s="46"/>
      <c r="R11" s="50"/>
      <c r="S11" s="355">
        <v>6</v>
      </c>
      <c r="T11" s="73">
        <v>0.045613425925925925</v>
      </c>
      <c r="U11" s="74">
        <f>D11*$W$5</f>
        <v>0.00024074074074074075</v>
      </c>
      <c r="V11" s="74">
        <f>T11-U11</f>
        <v>0.04537268518518518</v>
      </c>
      <c r="W11" s="74">
        <f>V11/$W$5</f>
        <v>0.008725516381766382</v>
      </c>
      <c r="X11" s="308">
        <v>5</v>
      </c>
      <c r="Y11" s="87"/>
      <c r="Z11" s="74"/>
      <c r="AA11" s="74"/>
      <c r="AB11" s="74"/>
      <c r="AC11" s="76"/>
      <c r="AD11" s="79">
        <v>0.03982638888888889</v>
      </c>
      <c r="AE11" s="71">
        <f>D11*$AH$5</f>
        <v>0.0002361111111111111</v>
      </c>
      <c r="AF11" s="71">
        <f t="shared" si="1"/>
        <v>0.03959027777777778</v>
      </c>
      <c r="AG11" s="71">
        <f>AF11/$AH$5</f>
        <v>0.007762799564270153</v>
      </c>
      <c r="AH11" s="60">
        <v>2</v>
      </c>
      <c r="AI11" s="46"/>
      <c r="AJ11" s="46"/>
      <c r="AK11" s="46"/>
      <c r="AL11" s="50"/>
      <c r="AM11" s="60"/>
      <c r="AN11" s="46"/>
      <c r="AO11" s="46"/>
      <c r="AP11" s="49"/>
      <c r="AQ11" s="50"/>
      <c r="AR11" s="60"/>
      <c r="AS11" s="46"/>
      <c r="AT11" s="50"/>
      <c r="AU11" s="50"/>
      <c r="AV11" s="50"/>
      <c r="AW11" s="152"/>
      <c r="AX11" s="46"/>
      <c r="AY11" s="50"/>
      <c r="AZ11" s="50"/>
      <c r="BA11" s="50"/>
      <c r="BB11" s="60"/>
      <c r="BC11" s="81"/>
      <c r="BD11" s="71"/>
      <c r="BE11" s="78"/>
      <c r="BF11" s="71"/>
      <c r="BG11" s="61"/>
      <c r="BH11" s="46"/>
      <c r="BI11" s="50"/>
      <c r="BJ11" s="50"/>
      <c r="BK11" s="50"/>
      <c r="BL11" s="61"/>
      <c r="BM11" s="98"/>
      <c r="BN11" s="71"/>
      <c r="BO11" s="78"/>
      <c r="BP11" s="71"/>
      <c r="BQ11" s="62"/>
      <c r="BR11" s="303"/>
      <c r="BS11" s="71"/>
      <c r="BT11" s="78"/>
      <c r="BU11" s="71"/>
      <c r="BV11" s="60"/>
      <c r="BW11" s="80"/>
      <c r="BX11" s="71"/>
      <c r="BY11" s="78"/>
      <c r="BZ11" s="71"/>
      <c r="CA11" s="46"/>
      <c r="CB11" s="46"/>
      <c r="CC11" s="50"/>
      <c r="CD11" s="50"/>
      <c r="CE11" s="50"/>
      <c r="CF11" s="146"/>
      <c r="CG11" s="46"/>
      <c r="CH11" s="50"/>
      <c r="CI11" s="50"/>
      <c r="CJ11" s="50"/>
      <c r="CK11" s="60"/>
      <c r="CL11" s="46"/>
      <c r="CM11" s="50"/>
      <c r="CN11" s="50"/>
      <c r="CO11" s="50"/>
      <c r="CP11" s="60"/>
      <c r="CQ11" s="46"/>
      <c r="CR11" s="50"/>
      <c r="CS11" s="50"/>
      <c r="CT11" s="50"/>
      <c r="CU11" s="46"/>
      <c r="CV11" s="80">
        <v>0.03644675925925926</v>
      </c>
      <c r="CW11" s="71">
        <f>D11*$CZ$5</f>
        <v>0.0002046296296296296</v>
      </c>
      <c r="CX11" s="78">
        <f>CV11-CW11</f>
        <v>0.03624212962962963</v>
      </c>
      <c r="CY11" s="71">
        <f>CX11/$CZ$5</f>
        <v>0.008199576839282722</v>
      </c>
      <c r="CZ11" s="336">
        <v>6</v>
      </c>
      <c r="DA11" s="80">
        <v>0.06395833333333334</v>
      </c>
      <c r="DB11" s="71">
        <f>D11*$DE$5</f>
        <v>0.00033194444444444444</v>
      </c>
      <c r="DC11" s="78">
        <f>DA11-DB11</f>
        <v>0.0636263888888889</v>
      </c>
      <c r="DD11" s="71">
        <f>DC11/$DE$5</f>
        <v>0.00887397334573067</v>
      </c>
      <c r="DE11" s="343">
        <v>6</v>
      </c>
      <c r="DF11" s="88">
        <v>0.03796296296296296</v>
      </c>
      <c r="DG11" s="71">
        <f>D11*$DJ$5</f>
        <v>0.0002199074074074074</v>
      </c>
      <c r="DH11" s="78">
        <f>DF11-DG11</f>
        <v>0.03774305555555556</v>
      </c>
      <c r="DI11" s="71">
        <f>DH11/$DJ$5</f>
        <v>0.00794590643274854</v>
      </c>
      <c r="DJ11" s="351">
        <v>4</v>
      </c>
      <c r="DK11" s="46"/>
      <c r="DL11" s="50"/>
      <c r="DM11" s="50"/>
      <c r="DN11" s="50"/>
      <c r="DO11" s="50"/>
      <c r="DP11" s="50"/>
      <c r="DQ11" s="50"/>
      <c r="DR11" s="50"/>
      <c r="DS11" s="50"/>
      <c r="DT11" s="273"/>
      <c r="DU11" s="275"/>
      <c r="DV11" s="71"/>
      <c r="DW11" s="78"/>
      <c r="DX11" s="71"/>
      <c r="DY11" s="273"/>
      <c r="DZ11" s="88"/>
      <c r="EA11" s="71"/>
      <c r="EB11" s="78"/>
      <c r="EC11" s="71"/>
      <c r="ED11" s="273"/>
      <c r="EE11" s="273"/>
      <c r="EF11" s="273"/>
      <c r="EG11" s="273"/>
      <c r="EH11" s="273"/>
      <c r="EI11" s="273"/>
      <c r="EJ11" s="88"/>
      <c r="EK11" s="71"/>
      <c r="EL11" s="78"/>
      <c r="EM11" s="71"/>
      <c r="EN11" s="273"/>
      <c r="EO11" s="88"/>
      <c r="EP11" s="71"/>
      <c r="EQ11" s="78"/>
      <c r="ER11" s="71"/>
      <c r="ES11" s="273"/>
      <c r="ET11" s="273"/>
      <c r="EU11" s="273"/>
      <c r="EV11" s="50"/>
      <c r="EW11" s="50"/>
      <c r="EX11" s="146"/>
      <c r="EY11" s="46"/>
      <c r="EZ11" s="50"/>
      <c r="FA11" s="50"/>
      <c r="FB11" s="50"/>
      <c r="FC11" s="146"/>
      <c r="FD11" s="46"/>
      <c r="FE11" s="50"/>
      <c r="FF11" s="50"/>
      <c r="FG11" s="50"/>
      <c r="FH11" s="146"/>
      <c r="FI11" s="46"/>
      <c r="FJ11" s="50"/>
      <c r="FK11" s="50"/>
      <c r="FL11" s="50"/>
      <c r="FM11" s="146"/>
      <c r="FN11" s="80"/>
      <c r="FO11" s="71"/>
      <c r="FP11" s="78"/>
      <c r="FQ11" s="71"/>
      <c r="FR11" s="174"/>
      <c r="FS11" s="46"/>
      <c r="FT11" s="50"/>
      <c r="FU11" s="50"/>
      <c r="FV11" s="50"/>
      <c r="FW11" s="174"/>
      <c r="FX11" s="63"/>
      <c r="FY11" s="368"/>
      <c r="FZ11" s="104">
        <v>3</v>
      </c>
      <c r="GA11" s="104">
        <v>6</v>
      </c>
      <c r="GB11" s="356">
        <v>5</v>
      </c>
      <c r="GC11" s="82"/>
      <c r="GD11" s="82">
        <v>2</v>
      </c>
      <c r="GE11" s="82"/>
      <c r="GF11" s="82"/>
      <c r="GG11" s="152"/>
      <c r="GH11" s="82"/>
      <c r="GI11" s="135"/>
      <c r="GJ11" s="135"/>
      <c r="GK11" s="359"/>
      <c r="GL11" s="82"/>
      <c r="GM11" s="358"/>
      <c r="GN11" s="152"/>
      <c r="GO11" s="82"/>
      <c r="GP11" s="82"/>
      <c r="GQ11" s="358"/>
      <c r="GR11" s="361">
        <v>6</v>
      </c>
      <c r="GS11" s="350">
        <v>6</v>
      </c>
      <c r="GT11" s="350">
        <v>4</v>
      </c>
      <c r="GU11" s="370"/>
      <c r="GV11" s="371"/>
      <c r="GW11" s="371"/>
      <c r="GX11" s="371"/>
      <c r="GY11" s="371"/>
      <c r="GZ11" s="371"/>
      <c r="HA11" s="371"/>
      <c r="HB11" s="152"/>
      <c r="HC11" s="152"/>
      <c r="HD11" s="152"/>
      <c r="HE11" s="152"/>
      <c r="HF11" s="152"/>
      <c r="HG11" s="369">
        <v>7</v>
      </c>
      <c r="HH11" s="177"/>
      <c r="HI11" s="44"/>
      <c r="HJ11" s="170"/>
      <c r="HK11" s="64"/>
      <c r="HL11" s="167"/>
      <c r="HM11" s="228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295"/>
      <c r="HY11" s="65"/>
      <c r="HZ11" s="66"/>
      <c r="IA11" s="66"/>
      <c r="IB11" s="227"/>
      <c r="IC11" s="263"/>
      <c r="ID11" s="46"/>
      <c r="IE11" s="46"/>
      <c r="IF11" s="67"/>
    </row>
    <row r="12" spans="1:240" s="7" customFormat="1" ht="30" customHeight="1" hidden="1">
      <c r="A12" s="45">
        <v>4</v>
      </c>
      <c r="B12" s="46" t="s">
        <v>56</v>
      </c>
      <c r="C12" s="46">
        <v>1983</v>
      </c>
      <c r="D12" s="68">
        <v>6.944444444444444E-05</v>
      </c>
      <c r="E12" s="48"/>
      <c r="F12" s="49"/>
      <c r="G12" s="50"/>
      <c r="H12" s="51"/>
      <c r="I12" s="83"/>
      <c r="J12" s="53"/>
      <c r="K12" s="50"/>
      <c r="L12" s="50"/>
      <c r="M12" s="50"/>
      <c r="N12" s="54"/>
      <c r="O12" s="55"/>
      <c r="P12" s="46"/>
      <c r="Q12" s="46"/>
      <c r="R12" s="50"/>
      <c r="S12" s="54"/>
      <c r="T12" s="91"/>
      <c r="U12" s="74">
        <f>D12*$V$5</f>
        <v>0.0003125</v>
      </c>
      <c r="V12" s="74">
        <f t="shared" si="0"/>
        <v>-0.0003125</v>
      </c>
      <c r="W12" s="74">
        <f>V12/$V$5</f>
        <v>-6.944444444444444E-05</v>
      </c>
      <c r="X12" s="58"/>
      <c r="Y12" s="59"/>
      <c r="Z12" s="57"/>
      <c r="AA12" s="57"/>
      <c r="AB12" s="51"/>
      <c r="AC12" s="76"/>
      <c r="AD12" s="81"/>
      <c r="AE12" s="71">
        <f>D12*$AG$5</f>
        <v>0.0001798611111111111</v>
      </c>
      <c r="AF12" s="71">
        <f t="shared" si="1"/>
        <v>-0.0001798611111111111</v>
      </c>
      <c r="AG12" s="71">
        <f>AF12/$AG$5</f>
        <v>-6.944444444444444E-05</v>
      </c>
      <c r="AH12" s="60"/>
      <c r="AI12" s="79"/>
      <c r="AJ12" s="71">
        <f>D12*$AK$5</f>
        <v>0.00017430555555555553</v>
      </c>
      <c r="AK12" s="71">
        <f aca="true" t="shared" si="2" ref="AK12:AK21">AI12-AJ12</f>
        <v>-0.00017430555555555553</v>
      </c>
      <c r="AL12" s="74">
        <f>AK12/$AK$5</f>
        <v>-6.944444444444444E-05</v>
      </c>
      <c r="AM12" s="60"/>
      <c r="AN12" s="46"/>
      <c r="AO12" s="46"/>
      <c r="AP12" s="49"/>
      <c r="AQ12" s="50"/>
      <c r="AR12" s="60"/>
      <c r="AS12" s="46"/>
      <c r="AT12" s="50"/>
      <c r="AU12" s="50"/>
      <c r="AV12" s="50"/>
      <c r="AW12" s="152"/>
      <c r="AX12" s="46"/>
      <c r="AY12" s="50"/>
      <c r="AZ12" s="50"/>
      <c r="BA12" s="50"/>
      <c r="BB12" s="60"/>
      <c r="BC12" s="46"/>
      <c r="BD12" s="50"/>
      <c r="BE12" s="50"/>
      <c r="BF12" s="50"/>
      <c r="BG12" s="61"/>
      <c r="BH12" s="79">
        <v>0.049247685185185186</v>
      </c>
      <c r="BI12" s="71">
        <f>D12*$BL$5</f>
        <v>0.0002666666666666667</v>
      </c>
      <c r="BJ12" s="78">
        <f>BH12-BI12</f>
        <v>0.04898101851851852</v>
      </c>
      <c r="BK12" s="71">
        <f>BJ12/$BL$5</f>
        <v>0.012755473572530865</v>
      </c>
      <c r="BL12" s="61">
        <v>6</v>
      </c>
      <c r="BM12" s="81"/>
      <c r="BN12" s="71">
        <f>D12*$BO$5</f>
        <v>0.0005347222222222222</v>
      </c>
      <c r="BO12" s="78">
        <f>BM12-BN12</f>
        <v>-0.0005347222222222222</v>
      </c>
      <c r="BP12" s="71">
        <f>BO12/$BO$5</f>
        <v>-6.944444444444444E-05</v>
      </c>
      <c r="BQ12" s="62"/>
      <c r="BR12" s="45"/>
      <c r="BS12" s="50"/>
      <c r="BT12" s="62"/>
      <c r="BU12" s="62"/>
      <c r="BV12" s="60"/>
      <c r="BW12" s="46"/>
      <c r="BX12" s="50"/>
      <c r="BY12" s="50"/>
      <c r="BZ12" s="50"/>
      <c r="CA12" s="46"/>
      <c r="CB12" s="46"/>
      <c r="CC12" s="50"/>
      <c r="CD12" s="50"/>
      <c r="CE12" s="50"/>
      <c r="CF12" s="146"/>
      <c r="CG12" s="81"/>
      <c r="CH12" s="71">
        <f>D12*$CJ$5</f>
        <v>0.00036111111111111115</v>
      </c>
      <c r="CI12" s="78">
        <f>CG12-CH12</f>
        <v>-0.00036111111111111115</v>
      </c>
      <c r="CJ12" s="71">
        <f>CI12/$CJ$5</f>
        <v>-6.944444444444444E-05</v>
      </c>
      <c r="CK12" s="60"/>
      <c r="CL12" s="81"/>
      <c r="CM12" s="71">
        <f>D12*$CM$5</f>
        <v>0.00035555555555555557</v>
      </c>
      <c r="CN12" s="78">
        <f>CL12-CM12</f>
        <v>-0.00035555555555555557</v>
      </c>
      <c r="CO12" s="71">
        <f>CN12/$CM$5</f>
        <v>-6.944444444444444E-05</v>
      </c>
      <c r="CP12" s="60"/>
      <c r="CQ12" s="80"/>
      <c r="CR12" s="71">
        <f>D12*$CS$5</f>
        <v>0.00035625</v>
      </c>
      <c r="CS12" s="78">
        <f>CQ12-CR12</f>
        <v>-0.00035625</v>
      </c>
      <c r="CT12" s="71">
        <f>CS12/$CS$5</f>
        <v>-6.944444444444444E-05</v>
      </c>
      <c r="CU12" s="333"/>
      <c r="CV12" s="46"/>
      <c r="CW12" s="50"/>
      <c r="CX12" s="50"/>
      <c r="CY12" s="50"/>
      <c r="CZ12" s="62"/>
      <c r="DA12" s="221"/>
      <c r="DB12" s="71">
        <f>D12*$DD$5</f>
        <v>0.00045138888888888887</v>
      </c>
      <c r="DC12" s="78">
        <f>DA12-DB12</f>
        <v>-0.00045138888888888887</v>
      </c>
      <c r="DD12" s="71">
        <f>DC12/$DD$5</f>
        <v>-6.944444444444444E-05</v>
      </c>
      <c r="DE12" s="158"/>
      <c r="DF12" s="46"/>
      <c r="DG12" s="50"/>
      <c r="DH12" s="50"/>
      <c r="DI12" s="50"/>
      <c r="DJ12" s="158"/>
      <c r="DK12" s="46"/>
      <c r="DL12" s="50"/>
      <c r="DM12" s="50"/>
      <c r="DN12" s="50"/>
      <c r="DO12" s="50"/>
      <c r="DP12" s="50"/>
      <c r="DQ12" s="50"/>
      <c r="DR12" s="50"/>
      <c r="DS12" s="50"/>
      <c r="DT12" s="273"/>
      <c r="DU12" s="275">
        <v>0.05157407407407408</v>
      </c>
      <c r="DV12" s="71">
        <f>D12*$DV$5</f>
        <v>0.0001888888888888889</v>
      </c>
      <c r="DW12" s="78">
        <f>DU12-DV12</f>
        <v>0.051385185185185187</v>
      </c>
      <c r="DX12" s="71">
        <f>DW12/$DV$5</f>
        <v>0.01889161220043573</v>
      </c>
      <c r="DY12" s="273">
        <v>4</v>
      </c>
      <c r="DZ12" s="273"/>
      <c r="EA12" s="273"/>
      <c r="EB12" s="273"/>
      <c r="EC12" s="273"/>
      <c r="ED12" s="273"/>
      <c r="EE12" s="77">
        <v>0.02074074074074074</v>
      </c>
      <c r="EF12" s="71">
        <f>D12*$EF$5</f>
        <v>0.00015486111111111112</v>
      </c>
      <c r="EG12" s="78">
        <f>EE12-EF12</f>
        <v>0.020585879629629628</v>
      </c>
      <c r="EH12" s="71">
        <f>EG12/$EF$5</f>
        <v>0.009231336156784587</v>
      </c>
      <c r="EI12" s="273">
        <v>4</v>
      </c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88">
        <v>0.02943287037037037</v>
      </c>
      <c r="EU12" s="71">
        <f>D12*$EX$5</f>
        <v>0.00018263888888888887</v>
      </c>
      <c r="EV12" s="81">
        <f>ET12-EU12</f>
        <v>0.02925023148148148</v>
      </c>
      <c r="EW12" s="71">
        <f>EV12/$EX$5</f>
        <v>0.011121761019574707</v>
      </c>
      <c r="EX12" s="146">
        <v>6</v>
      </c>
      <c r="EY12" s="46"/>
      <c r="EZ12" s="50"/>
      <c r="FA12" s="50"/>
      <c r="FB12" s="50"/>
      <c r="FC12" s="146"/>
      <c r="FD12" s="46"/>
      <c r="FE12" s="50"/>
      <c r="FF12" s="50"/>
      <c r="FG12" s="50"/>
      <c r="FH12" s="146"/>
      <c r="FI12" s="46"/>
      <c r="FJ12" s="50"/>
      <c r="FK12" s="50"/>
      <c r="FL12" s="50"/>
      <c r="FM12" s="146"/>
      <c r="FN12" s="46"/>
      <c r="FO12" s="50"/>
      <c r="FP12" s="50"/>
      <c r="FQ12" s="50"/>
      <c r="FR12" s="174"/>
      <c r="FS12" s="46"/>
      <c r="FT12" s="50"/>
      <c r="FU12" s="50"/>
      <c r="FV12" s="50"/>
      <c r="FW12" s="174"/>
      <c r="FX12" s="63"/>
      <c r="FY12" s="368"/>
      <c r="FZ12" s="356"/>
      <c r="GA12" s="356"/>
      <c r="GB12" s="356"/>
      <c r="GC12" s="82"/>
      <c r="GD12" s="82"/>
      <c r="GE12" s="82"/>
      <c r="GF12" s="82"/>
      <c r="GG12" s="152"/>
      <c r="GH12" s="82"/>
      <c r="GI12" s="135"/>
      <c r="GJ12" s="135">
        <v>6</v>
      </c>
      <c r="GK12" s="359"/>
      <c r="GL12" s="82"/>
      <c r="GM12" s="358"/>
      <c r="GN12" s="152"/>
      <c r="GO12" s="82"/>
      <c r="GP12" s="82"/>
      <c r="GQ12" s="152"/>
      <c r="GR12" s="359"/>
      <c r="GS12" s="350"/>
      <c r="GT12" s="350"/>
      <c r="GU12" s="370"/>
      <c r="GV12" s="371"/>
      <c r="GW12" s="371">
        <v>4</v>
      </c>
      <c r="GX12" s="371"/>
      <c r="GY12" s="371">
        <v>4</v>
      </c>
      <c r="GZ12" s="371"/>
      <c r="HA12" s="371"/>
      <c r="HB12" s="152">
        <v>6</v>
      </c>
      <c r="HC12" s="152"/>
      <c r="HD12" s="152"/>
      <c r="HE12" s="152"/>
      <c r="HF12" s="152"/>
      <c r="HG12" s="369">
        <v>11</v>
      </c>
      <c r="HH12" s="177"/>
      <c r="HI12" s="44"/>
      <c r="HJ12" s="170"/>
      <c r="HK12" s="64"/>
      <c r="HL12" s="167"/>
      <c r="HM12" s="228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295"/>
      <c r="HY12" s="65"/>
      <c r="HZ12" s="66"/>
      <c r="IA12" s="66"/>
      <c r="IB12" s="227"/>
      <c r="IC12" s="263"/>
      <c r="ID12" s="46"/>
      <c r="IE12" s="46"/>
      <c r="IF12" s="67"/>
    </row>
    <row r="13" spans="1:240" s="7" customFormat="1" ht="26.25">
      <c r="A13" s="45">
        <v>5</v>
      </c>
      <c r="B13" s="46" t="s">
        <v>38</v>
      </c>
      <c r="C13" s="46">
        <v>1982</v>
      </c>
      <c r="D13" s="68">
        <v>9.259259259259259E-05</v>
      </c>
      <c r="E13" s="91">
        <v>0.048495370370370376</v>
      </c>
      <c r="F13" s="69">
        <f>D13*$I$5</f>
        <v>0.0007314814814814815</v>
      </c>
      <c r="G13" s="78">
        <f>E13-F13</f>
        <v>0.0477638888888889</v>
      </c>
      <c r="H13" s="74">
        <f>G13/$I$5</f>
        <v>0.00604606188466948</v>
      </c>
      <c r="I13" s="83">
        <v>1</v>
      </c>
      <c r="J13" s="126"/>
      <c r="K13" s="71">
        <f>D13*$N$5</f>
        <v>0.0002777777777777778</v>
      </c>
      <c r="L13" s="85">
        <f>J13-K13</f>
        <v>-0.0002777777777777778</v>
      </c>
      <c r="M13" s="85">
        <f>L13/$N$5</f>
        <v>-9.259259259259259E-05</v>
      </c>
      <c r="N13" s="72"/>
      <c r="O13" s="183"/>
      <c r="P13" s="71">
        <f>D13*$R$5</f>
        <v>0.0006759259259259258</v>
      </c>
      <c r="Q13" s="71">
        <f aca="true" t="shared" si="3" ref="Q13:Q21">O13-P13</f>
        <v>-0.0006759259259259258</v>
      </c>
      <c r="R13" s="71">
        <f>Q13/$R$5</f>
        <v>-9.259259259259259E-05</v>
      </c>
      <c r="S13" s="72"/>
      <c r="T13" s="73"/>
      <c r="U13" s="74">
        <f>D13*$W$5</f>
        <v>0.0004814814814814815</v>
      </c>
      <c r="V13" s="74">
        <f t="shared" si="0"/>
        <v>-0.0004814814814814815</v>
      </c>
      <c r="W13" s="74">
        <f>V13/$W$5</f>
        <v>-9.259259259259259E-05</v>
      </c>
      <c r="X13" s="75"/>
      <c r="Y13" s="87">
        <v>0.02953703703703704</v>
      </c>
      <c r="Z13" s="74">
        <f>D13*$AC$5</f>
        <v>0.00040740740740740744</v>
      </c>
      <c r="AA13" s="74">
        <f>Y13-Z13</f>
        <v>0.02912962962962963</v>
      </c>
      <c r="AB13" s="74">
        <f>AA13/$AC$5</f>
        <v>0.00662037037037037</v>
      </c>
      <c r="AC13" s="311">
        <v>1</v>
      </c>
      <c r="AD13" s="80">
        <v>0.036631944444444446</v>
      </c>
      <c r="AE13" s="71">
        <f>D13*$AE$5</f>
        <v>0.0005675925925925925</v>
      </c>
      <c r="AF13" s="71">
        <f t="shared" si="1"/>
        <v>0.036064351851851854</v>
      </c>
      <c r="AG13" s="71">
        <f>AF13/$AE$5</f>
        <v>0.005883254788230319</v>
      </c>
      <c r="AH13" s="60">
        <v>1</v>
      </c>
      <c r="AI13" s="80">
        <v>0.018726851851851852</v>
      </c>
      <c r="AJ13" s="71">
        <f aca="true" t="shared" si="4" ref="AJ13:AJ21">D13*$AJ$5</f>
        <v>0.00031666666666666665</v>
      </c>
      <c r="AK13" s="71">
        <f t="shared" si="2"/>
        <v>0.018410185185185186</v>
      </c>
      <c r="AL13" s="74">
        <f aca="true" t="shared" si="5" ref="AL13:AL21">AK13/$AJ$5</f>
        <v>0.005383095083387481</v>
      </c>
      <c r="AM13" s="311">
        <v>1</v>
      </c>
      <c r="AN13" s="80">
        <v>0.03934027777777777</v>
      </c>
      <c r="AO13" s="71">
        <f aca="true" t="shared" si="6" ref="AO13:AO21">D13*$AO$5</f>
        <v>0.0005268518518518518</v>
      </c>
      <c r="AP13" s="71">
        <f aca="true" t="shared" si="7" ref="AP13:AP21">AN13-AO13</f>
        <v>0.03881342592592592</v>
      </c>
      <c r="AQ13" s="71">
        <f aca="true" t="shared" si="8" ref="AQ13:AQ21">AP13/$AO$5</f>
        <v>0.006821340233027402</v>
      </c>
      <c r="AR13" s="311">
        <v>2</v>
      </c>
      <c r="AS13" s="197">
        <v>0.03576388888888889</v>
      </c>
      <c r="AT13" s="69">
        <f>D13*$AU$5</f>
        <v>0.0005527777777777777</v>
      </c>
      <c r="AU13" s="78">
        <f>AS13-AT13</f>
        <v>0.03521111111111111</v>
      </c>
      <c r="AV13" s="71">
        <f>AU13/$AU$5</f>
        <v>0.005898008561325144</v>
      </c>
      <c r="AW13" s="152">
        <v>1</v>
      </c>
      <c r="AX13" s="79">
        <v>0.04886574074074074</v>
      </c>
      <c r="AY13" s="71">
        <f>D13*$BA$5</f>
        <v>0.0007916666666666666</v>
      </c>
      <c r="AZ13" s="78">
        <f aca="true" t="shared" si="9" ref="AZ13:AZ21">AX13-AY13</f>
        <v>0.04807407407407407</v>
      </c>
      <c r="BA13" s="71">
        <f>AZ13/$BA$5</f>
        <v>0.005622698722113926</v>
      </c>
      <c r="BB13" s="313">
        <v>1</v>
      </c>
      <c r="BC13" s="79"/>
      <c r="BD13" s="71">
        <f>D13*$BG$5</f>
        <v>0.00023148148148148146</v>
      </c>
      <c r="BE13" s="78">
        <f aca="true" t="shared" si="10" ref="BE13:BE22">BC13-BD13</f>
        <v>-0.00023148148148148146</v>
      </c>
      <c r="BF13" s="71">
        <f>BE13/$BG$5</f>
        <v>-9.259259259259259E-05</v>
      </c>
      <c r="BG13" s="61"/>
      <c r="BH13" s="80">
        <v>0.04055555555555555</v>
      </c>
      <c r="BI13" s="71">
        <f>D13*$BI$5</f>
        <v>0.0004944444444444444</v>
      </c>
      <c r="BJ13" s="78">
        <f>BH13-BI13</f>
        <v>0.04006111111111111</v>
      </c>
      <c r="BK13" s="71">
        <f>BJ13/$BI$5</f>
        <v>0.007502080732417811</v>
      </c>
      <c r="BL13" s="61">
        <v>2</v>
      </c>
      <c r="BM13" s="98"/>
      <c r="BN13" s="71">
        <f>D13*$BP$5</f>
        <v>0.0006111111111111111</v>
      </c>
      <c r="BO13" s="78">
        <f>BM13-BN13</f>
        <v>-0.0006111111111111111</v>
      </c>
      <c r="BP13" s="71">
        <f>BO13/$BP$5</f>
        <v>-9.25925925925926E-05</v>
      </c>
      <c r="BQ13" s="98"/>
      <c r="BR13" s="81"/>
      <c r="BS13" s="71">
        <f>D13*$BU$5</f>
        <v>0.0003611111111111111</v>
      </c>
      <c r="BT13" s="78">
        <f aca="true" t="shared" si="11" ref="BT13:BT21">BR13-BS13</f>
        <v>-0.0003611111111111111</v>
      </c>
      <c r="BU13" s="71">
        <f>BT13/$BU$5</f>
        <v>-9.259259259259259E-05</v>
      </c>
      <c r="BV13" s="60"/>
      <c r="BW13" s="80"/>
      <c r="BX13" s="71">
        <f>D13*$BZ$5</f>
        <v>0.0005435185185185185</v>
      </c>
      <c r="BY13" s="78">
        <f>BW13-BX13</f>
        <v>-0.0005435185185185185</v>
      </c>
      <c r="BZ13" s="71">
        <f>BY13/$BZ$5</f>
        <v>-9.259259259259259E-05</v>
      </c>
      <c r="CA13" s="311"/>
      <c r="CB13" s="77">
        <v>0.030243055555555554</v>
      </c>
      <c r="CC13" s="71">
        <f>D13*$CE$5</f>
        <v>0.0005583333333333333</v>
      </c>
      <c r="CD13" s="78">
        <f>CB13-CC13</f>
        <v>0.02968472222222222</v>
      </c>
      <c r="CE13" s="71">
        <f>CD13/$CE$5</f>
        <v>0.004922839506172839</v>
      </c>
      <c r="CF13" s="323">
        <v>1</v>
      </c>
      <c r="CG13" s="81">
        <v>0.0341087962962963</v>
      </c>
      <c r="CH13" s="71">
        <f>D13*$CJ$5</f>
        <v>0.0004814814814814815</v>
      </c>
      <c r="CI13" s="78">
        <f>CG13-CH13</f>
        <v>0.03362731481481482</v>
      </c>
      <c r="CJ13" s="71">
        <f>CI13/$CJ$5</f>
        <v>0.006466791310541311</v>
      </c>
      <c r="CK13" s="325">
        <v>1</v>
      </c>
      <c r="CL13" s="327">
        <v>0.026261574074074076</v>
      </c>
      <c r="CM13" s="71">
        <f>D13*$CM$5</f>
        <v>0.0004740740740740741</v>
      </c>
      <c r="CN13" s="78">
        <f>CL13-CM13</f>
        <v>0.0257875</v>
      </c>
      <c r="CO13" s="71">
        <f>CN13/$CM$5</f>
        <v>0.00503662109375</v>
      </c>
      <c r="CP13" s="328">
        <v>1</v>
      </c>
      <c r="CQ13" s="80">
        <v>0.03166666666666667</v>
      </c>
      <c r="CR13" s="71">
        <f>D13*$CS$5</f>
        <v>0.00047499999999999994</v>
      </c>
      <c r="CS13" s="78">
        <f>CQ13-CR13</f>
        <v>0.03119166666666667</v>
      </c>
      <c r="CT13" s="71">
        <f>CS13/$CS$5</f>
        <v>0.006080246913580248</v>
      </c>
      <c r="CU13" s="333">
        <v>1</v>
      </c>
      <c r="CV13" s="80">
        <v>0.025995370370370367</v>
      </c>
      <c r="CW13" s="71">
        <f>D13*$CZ$5</f>
        <v>0.0004092592592592592</v>
      </c>
      <c r="CX13" s="78">
        <f>CV13-CW13</f>
        <v>0.025586111111111108</v>
      </c>
      <c r="CY13" s="71">
        <f>CX13/$CZ$5</f>
        <v>0.005788712921065861</v>
      </c>
      <c r="CZ13" s="336">
        <v>2</v>
      </c>
      <c r="DA13" s="80">
        <v>0.04877314814814815</v>
      </c>
      <c r="DB13" s="71">
        <f>D13*$DE$5</f>
        <v>0.0006638888888888889</v>
      </c>
      <c r="DC13" s="78">
        <f>DA13-DB13</f>
        <v>0.04810925925925926</v>
      </c>
      <c r="DD13" s="71">
        <f>DC13/$DE$5</f>
        <v>0.0067097990598687955</v>
      </c>
      <c r="DE13" s="343">
        <v>2</v>
      </c>
      <c r="DF13" s="88">
        <v>0.024988425925925928</v>
      </c>
      <c r="DG13" s="71">
        <f>D13*$DJ$5</f>
        <v>0.0004398148148148148</v>
      </c>
      <c r="DH13" s="78">
        <f>DF13-DG13</f>
        <v>0.02454861111111111</v>
      </c>
      <c r="DI13" s="71">
        <f>DH13/$DJ$5</f>
        <v>0.00516812865497076</v>
      </c>
      <c r="DJ13" s="351">
        <v>1</v>
      </c>
      <c r="DK13" s="88"/>
      <c r="DL13" s="71"/>
      <c r="DM13" s="78"/>
      <c r="DN13" s="71"/>
      <c r="DO13" s="71"/>
      <c r="DP13" s="71"/>
      <c r="DQ13" s="71"/>
      <c r="DR13" s="71"/>
      <c r="DS13" s="71"/>
      <c r="DT13" s="159"/>
      <c r="DU13" s="71"/>
      <c r="DV13" s="71"/>
      <c r="DW13" s="71"/>
      <c r="DX13" s="71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88">
        <v>0.04716435185185185</v>
      </c>
      <c r="EK13" s="71">
        <f>D13*$EN$5</f>
        <v>0.0006129629629629629</v>
      </c>
      <c r="EL13" s="78">
        <f>EJ13-EK13</f>
        <v>0.04655138888888889</v>
      </c>
      <c r="EM13" s="71">
        <f>EL13/$EN$5</f>
        <v>0.007031931856327627</v>
      </c>
      <c r="EN13" s="159">
        <v>1</v>
      </c>
      <c r="EO13" s="88">
        <v>0.043993055555555556</v>
      </c>
      <c r="EP13" s="71">
        <f>D13*$ES$5</f>
        <v>0.0002138888888888889</v>
      </c>
      <c r="EQ13" s="78">
        <f>EO13-EP13</f>
        <v>0.04377916666666667</v>
      </c>
      <c r="ER13" s="71">
        <f>EQ13/$ES$5</f>
        <v>0.018952020202020203</v>
      </c>
      <c r="ES13" s="159">
        <v>1</v>
      </c>
      <c r="ET13" s="88">
        <v>0.019872685185185184</v>
      </c>
      <c r="EU13" s="71">
        <f>D13*$EX$5</f>
        <v>0.0002435185185185185</v>
      </c>
      <c r="EV13" s="81">
        <f>ET13-EU13</f>
        <v>0.019629166666666666</v>
      </c>
      <c r="EW13" s="71">
        <f>EV13/$EX$5</f>
        <v>0.0074635614702154626</v>
      </c>
      <c r="EX13" s="146">
        <v>2</v>
      </c>
      <c r="EY13" s="77">
        <v>0.0503587962962963</v>
      </c>
      <c r="EZ13" s="71">
        <f>D13*$FB$5</f>
        <v>0.0005888888888888889</v>
      </c>
      <c r="FA13" s="78">
        <f>EY13-EZ13</f>
        <v>0.04976990740740741</v>
      </c>
      <c r="FB13" s="71">
        <f>FA13/$FB$5</f>
        <v>0.007825457139529467</v>
      </c>
      <c r="FC13" s="146">
        <v>1</v>
      </c>
      <c r="FD13" s="77">
        <v>0.033310185185185186</v>
      </c>
      <c r="FE13" s="71">
        <f>D13*$FG$5</f>
        <v>0.0005694444444444445</v>
      </c>
      <c r="FF13" s="78">
        <f>FD13-FE13</f>
        <v>0.032740740740740744</v>
      </c>
      <c r="FG13" s="71">
        <f>FF13/$FG$5</f>
        <v>0.0053236976814212585</v>
      </c>
      <c r="FH13" s="146">
        <v>1</v>
      </c>
      <c r="FI13" s="77"/>
      <c r="FJ13" s="71">
        <f>D13*$FL$5</f>
        <v>0.0005046296296296296</v>
      </c>
      <c r="FK13" s="78">
        <f>FI13-FJ13</f>
        <v>-0.0005046296296296296</v>
      </c>
      <c r="FL13" s="71">
        <f>FK13/$FL$5</f>
        <v>-9.259259259259259E-05</v>
      </c>
      <c r="FM13" s="146"/>
      <c r="FN13" s="77">
        <v>0.03875</v>
      </c>
      <c r="FO13" s="71">
        <f>D13*$FQ$5</f>
        <v>0.0005907407407407407</v>
      </c>
      <c r="FP13" s="78">
        <f aca="true" t="shared" si="12" ref="FP13:FP18">FN13-FO13</f>
        <v>0.03815925925925926</v>
      </c>
      <c r="FQ13" s="71">
        <f aca="true" t="shared" si="13" ref="FQ13:FQ18">FP13/$FQ$5</f>
        <v>0.005981075119006154</v>
      </c>
      <c r="FR13" s="174">
        <v>1</v>
      </c>
      <c r="FS13" s="77">
        <v>0.021747685185185186</v>
      </c>
      <c r="FT13" s="71">
        <f>I13*$FG$5</f>
        <v>6.15</v>
      </c>
      <c r="FU13" s="78">
        <f>FS13-FT13</f>
        <v>-6.128252314814815</v>
      </c>
      <c r="FV13" s="71">
        <f>FU13/$FQ$5</f>
        <v>-0.960541115174736</v>
      </c>
      <c r="FW13" s="174">
        <v>4</v>
      </c>
      <c r="FX13" s="46"/>
      <c r="FY13" s="368">
        <v>1</v>
      </c>
      <c r="FZ13" s="104"/>
      <c r="GA13" s="104"/>
      <c r="GB13" s="104"/>
      <c r="GC13" s="82">
        <v>1</v>
      </c>
      <c r="GD13" s="82">
        <v>1</v>
      </c>
      <c r="GE13" s="82">
        <v>1</v>
      </c>
      <c r="GF13" s="82">
        <v>2</v>
      </c>
      <c r="GG13" s="152">
        <v>1</v>
      </c>
      <c r="GH13" s="82">
        <v>1</v>
      </c>
      <c r="GI13" s="135"/>
      <c r="GJ13" s="135">
        <v>2</v>
      </c>
      <c r="GK13" s="81"/>
      <c r="GL13" s="82"/>
      <c r="GM13" s="82"/>
      <c r="GN13" s="152">
        <v>1</v>
      </c>
      <c r="GO13" s="82">
        <v>1</v>
      </c>
      <c r="GP13" s="152">
        <v>1</v>
      </c>
      <c r="GQ13" s="152">
        <v>1</v>
      </c>
      <c r="GR13" s="361">
        <v>2</v>
      </c>
      <c r="GS13" s="350">
        <v>2</v>
      </c>
      <c r="GT13" s="350">
        <v>1</v>
      </c>
      <c r="GU13" s="101"/>
      <c r="GV13" s="363"/>
      <c r="GW13" s="363"/>
      <c r="GX13" s="363"/>
      <c r="GY13" s="363"/>
      <c r="GZ13" s="363">
        <v>1</v>
      </c>
      <c r="HA13" s="363">
        <v>1</v>
      </c>
      <c r="HB13" s="152">
        <v>2</v>
      </c>
      <c r="HC13" s="152">
        <v>1</v>
      </c>
      <c r="HD13" s="152">
        <v>1</v>
      </c>
      <c r="HE13" s="152"/>
      <c r="HF13" s="152">
        <v>1</v>
      </c>
      <c r="HG13" s="367">
        <v>15</v>
      </c>
      <c r="HH13" s="262">
        <f>GT13+GS13+GR13+GQ13+GP13+GO13+GN13+GJ13+GH13+GG13+GF13+GE13+GD13+GC13+FY13</f>
        <v>19</v>
      </c>
      <c r="HI13" s="152"/>
      <c r="HJ13" s="171"/>
      <c r="HK13" s="201"/>
      <c r="HL13" s="152"/>
      <c r="HM13" s="229">
        <f>FZ13+GA13+GD13+GE13+GF13+GG13+GI13+GL13+GM13+GN13+GO13+GP13+GQ13+GR13</f>
        <v>11</v>
      </c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295">
        <v>1</v>
      </c>
      <c r="HY13" s="65"/>
      <c r="HZ13" s="66"/>
      <c r="IA13" s="66"/>
      <c r="IB13" s="227"/>
      <c r="IC13" s="299"/>
      <c r="ID13" s="46"/>
      <c r="IE13" s="46"/>
      <c r="IF13" s="67"/>
    </row>
    <row r="14" spans="1:240" s="7" customFormat="1" ht="26.25">
      <c r="A14" s="45">
        <v>6</v>
      </c>
      <c r="B14" s="46" t="s">
        <v>52</v>
      </c>
      <c r="C14" s="46">
        <v>1982</v>
      </c>
      <c r="D14" s="68">
        <v>9.259259259259259E-05</v>
      </c>
      <c r="E14" s="70"/>
      <c r="F14" s="69">
        <f>D14*$H$5</f>
        <v>0.0004629629629629629</v>
      </c>
      <c r="G14" s="78">
        <f>E14-F14</f>
        <v>-0.0004629629629629629</v>
      </c>
      <c r="H14" s="74">
        <f>G14/$H$5</f>
        <v>-9.259259259259259E-05</v>
      </c>
      <c r="I14" s="83"/>
      <c r="J14" s="304">
        <v>0.03054398148148148</v>
      </c>
      <c r="K14" s="71">
        <f>D14*$N$5</f>
        <v>0.0002777777777777778</v>
      </c>
      <c r="L14" s="85">
        <f>J14-K14</f>
        <v>0.030266203703703705</v>
      </c>
      <c r="M14" s="85">
        <f>L14/$N$5</f>
        <v>0.010088734567901235</v>
      </c>
      <c r="N14" s="72">
        <v>4</v>
      </c>
      <c r="O14" s="103"/>
      <c r="P14" s="71">
        <f>D14*$Q$5</f>
        <v>0.0004537037037037037</v>
      </c>
      <c r="Q14" s="71">
        <f t="shared" si="3"/>
        <v>-0.0004537037037037037</v>
      </c>
      <c r="R14" s="71">
        <f>Q14/$Q$5</f>
        <v>-9.259259259259259E-05</v>
      </c>
      <c r="S14" s="72"/>
      <c r="T14" s="73">
        <v>0.047731481481481486</v>
      </c>
      <c r="U14" s="74">
        <f>D14*$W$5</f>
        <v>0.0004814814814814815</v>
      </c>
      <c r="V14" s="74">
        <f t="shared" si="0"/>
        <v>0.04725000000000001</v>
      </c>
      <c r="W14" s="74">
        <f>V14/$W$5</f>
        <v>0.009086538461538462</v>
      </c>
      <c r="X14" s="307">
        <v>6</v>
      </c>
      <c r="Y14" s="96"/>
      <c r="Z14" s="74">
        <f>D14*$AA$5</f>
        <v>0.00023148148148148146</v>
      </c>
      <c r="AA14" s="74">
        <f>Y14-Z14</f>
        <v>-0.00023148148148148146</v>
      </c>
      <c r="AB14" s="74">
        <f>AA14/$AA$5</f>
        <v>-9.259259259259259E-05</v>
      </c>
      <c r="AC14" s="76"/>
      <c r="AD14" s="81">
        <v>0.03925925925925926</v>
      </c>
      <c r="AE14" s="71">
        <f>D14*$AG$5</f>
        <v>0.0002398148148148148</v>
      </c>
      <c r="AF14" s="71">
        <f t="shared" si="1"/>
        <v>0.03901944444444444</v>
      </c>
      <c r="AG14" s="71">
        <f>AF14/$AG$5</f>
        <v>0.015065422565422565</v>
      </c>
      <c r="AH14" s="60">
        <v>6</v>
      </c>
      <c r="AI14" s="80">
        <v>0.03395833333333333</v>
      </c>
      <c r="AJ14" s="71">
        <f t="shared" si="4"/>
        <v>0.00031666666666666665</v>
      </c>
      <c r="AK14" s="71">
        <f t="shared" si="2"/>
        <v>0.03364166666666667</v>
      </c>
      <c r="AL14" s="74">
        <f t="shared" si="5"/>
        <v>0.009836744639376218</v>
      </c>
      <c r="AM14" s="311">
        <v>8</v>
      </c>
      <c r="AN14" s="80">
        <v>0.09086805555555555</v>
      </c>
      <c r="AO14" s="71">
        <f t="shared" si="6"/>
        <v>0.0005268518518518518</v>
      </c>
      <c r="AP14" s="71">
        <f t="shared" si="7"/>
        <v>0.0903412037037037</v>
      </c>
      <c r="AQ14" s="71">
        <f t="shared" si="8"/>
        <v>0.01587718870012367</v>
      </c>
      <c r="AR14" s="311">
        <v>10</v>
      </c>
      <c r="AS14" s="79"/>
      <c r="AT14" s="69">
        <f>D14*$AV$5</f>
        <v>0.0003490740740740741</v>
      </c>
      <c r="AU14" s="78">
        <f>AS14-AT14</f>
        <v>-0.0003490740740740741</v>
      </c>
      <c r="AV14" s="71">
        <f>AU14/$AV$5</f>
        <v>-9.259259259259259E-05</v>
      </c>
      <c r="AW14" s="152"/>
      <c r="AX14" s="221"/>
      <c r="AY14" s="71">
        <f>D14*$AZ$5</f>
        <v>0.0003759259259259259</v>
      </c>
      <c r="AZ14" s="78">
        <f t="shared" si="9"/>
        <v>-0.0003759259259259259</v>
      </c>
      <c r="BA14" s="71">
        <f>AZ14/$AZ$5</f>
        <v>-9.259259259259259E-05</v>
      </c>
      <c r="BB14" s="60"/>
      <c r="BC14" s="80"/>
      <c r="BD14" s="71">
        <f aca="true" t="shared" si="14" ref="BD14:BD21">D14*$BD$5</f>
        <v>0.0002592592592592592</v>
      </c>
      <c r="BE14" s="78">
        <f t="shared" si="10"/>
        <v>-0.0002592592592592592</v>
      </c>
      <c r="BF14" s="71">
        <f aca="true" t="shared" si="15" ref="BF14:BF21">BE14/$BD$5</f>
        <v>-9.259259259259257E-05</v>
      </c>
      <c r="BG14" s="61"/>
      <c r="BH14" s="268">
        <v>0.035937500000000004</v>
      </c>
      <c r="BI14" s="71">
        <f>D14*$BJ$5</f>
        <v>0.00022962962962962962</v>
      </c>
      <c r="BJ14" s="78">
        <f>BH14-BI14</f>
        <v>0.035707870370370376</v>
      </c>
      <c r="BK14" s="71">
        <f>BJ14/$BJ$5</f>
        <v>0.014398334826762248</v>
      </c>
      <c r="BL14" s="61">
        <v>6</v>
      </c>
      <c r="BM14" s="98"/>
      <c r="BN14" s="71"/>
      <c r="BO14" s="78"/>
      <c r="BP14" s="71"/>
      <c r="BQ14" s="62"/>
      <c r="BR14" s="267"/>
      <c r="BS14" s="71">
        <f>D14*$BT$5</f>
        <v>0.00028703703703703703</v>
      </c>
      <c r="BT14" s="78">
        <f t="shared" si="11"/>
        <v>-0.00028703703703703703</v>
      </c>
      <c r="BU14" s="71">
        <f>BT14/$BT$5</f>
        <v>-9.259259259259259E-05</v>
      </c>
      <c r="BV14" s="60"/>
      <c r="BW14" s="81"/>
      <c r="BX14" s="71"/>
      <c r="BY14" s="78"/>
      <c r="BZ14" s="71"/>
      <c r="CA14" s="60"/>
      <c r="CB14" s="89"/>
      <c r="CC14" s="71">
        <f>D14*$CF$5</f>
        <v>0.00031944444444444446</v>
      </c>
      <c r="CD14" s="78">
        <f>CB14-CC14</f>
        <v>-0.00031944444444444446</v>
      </c>
      <c r="CE14" s="71">
        <f>CD14/$CF$5</f>
        <v>-9.259259259259259E-05</v>
      </c>
      <c r="CF14" s="152"/>
      <c r="CG14" s="81"/>
      <c r="CH14" s="71">
        <f>D14*$CJ$5</f>
        <v>0.0004814814814814815</v>
      </c>
      <c r="CI14" s="78">
        <f>CG14-CH14</f>
        <v>-0.0004814814814814815</v>
      </c>
      <c r="CJ14" s="71">
        <f>CI14/$CJ$5</f>
        <v>-9.259259259259259E-05</v>
      </c>
      <c r="CK14" s="60"/>
      <c r="CL14" s="81"/>
      <c r="CM14" s="71">
        <f>D14*$CM$5</f>
        <v>0.0004740740740740741</v>
      </c>
      <c r="CN14" s="78">
        <f>CL14-CM14</f>
        <v>-0.0004740740740740741</v>
      </c>
      <c r="CO14" s="71">
        <f>CN14/$CM$5</f>
        <v>-9.259259259259259E-05</v>
      </c>
      <c r="CP14" s="146"/>
      <c r="CQ14" s="92"/>
      <c r="CR14" s="71"/>
      <c r="CS14" s="78"/>
      <c r="CT14" s="71"/>
      <c r="CU14" s="147"/>
      <c r="CV14" s="80">
        <v>0.059398148148148144</v>
      </c>
      <c r="CW14" s="71">
        <f>D14*$CZ$5</f>
        <v>0.0004092592592592592</v>
      </c>
      <c r="CX14" s="78">
        <f>CV14-CW14</f>
        <v>0.05898888888888888</v>
      </c>
      <c r="CY14" s="71">
        <f>CX14/$CZ$5</f>
        <v>0.013345902463549521</v>
      </c>
      <c r="CZ14" s="336"/>
      <c r="DA14" s="94"/>
      <c r="DB14" s="71">
        <f>D14*$DB$5</f>
        <v>0.0005092592592592592</v>
      </c>
      <c r="DC14" s="78">
        <f>DA14-DB14</f>
        <v>-0.0005092592592592592</v>
      </c>
      <c r="DD14" s="71">
        <f>DC14/$DB$5</f>
        <v>-9.259259259259259E-05</v>
      </c>
      <c r="DE14" s="350"/>
      <c r="DF14" s="77">
        <v>0.040219907407407406</v>
      </c>
      <c r="DG14" s="71">
        <f>D14*$DG$5</f>
        <v>0.0003861111111111111</v>
      </c>
      <c r="DH14" s="78">
        <f>DF14-DG14</f>
        <v>0.0398337962962963</v>
      </c>
      <c r="DI14" s="71">
        <f>DH14/$DG$5</f>
        <v>0.00955246913580247</v>
      </c>
      <c r="DJ14" s="345">
        <v>6</v>
      </c>
      <c r="DK14" s="77"/>
      <c r="DL14" s="71">
        <f>I14*$DG$5</f>
        <v>0</v>
      </c>
      <c r="DM14" s="78">
        <f>DK14-DL14</f>
        <v>0</v>
      </c>
      <c r="DN14" s="71">
        <f>DM14/$DG$5</f>
        <v>0</v>
      </c>
      <c r="DO14" s="71"/>
      <c r="DP14" s="71"/>
      <c r="DQ14" s="71"/>
      <c r="DR14" s="71"/>
      <c r="DS14" s="71"/>
      <c r="DT14" s="159"/>
      <c r="DU14" s="71"/>
      <c r="DV14" s="71"/>
      <c r="DW14" s="71"/>
      <c r="DX14" s="71"/>
      <c r="DY14" s="159"/>
      <c r="DZ14" s="159"/>
      <c r="EA14" s="159"/>
      <c r="EB14" s="159"/>
      <c r="EC14" s="159"/>
      <c r="ED14" s="159"/>
      <c r="EE14" s="80">
        <v>0.048321759259259266</v>
      </c>
      <c r="EF14" s="71">
        <f>D14*$EI$5</f>
        <v>0.0008574074074074073</v>
      </c>
      <c r="EG14" s="78">
        <f>EE14-EF14</f>
        <v>0.04746435185185186</v>
      </c>
      <c r="EH14" s="71">
        <f>EG14/$EH$5</f>
        <v>0.010295954848557887</v>
      </c>
      <c r="EI14" s="159">
        <v>6</v>
      </c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88">
        <v>0.037071759259259256</v>
      </c>
      <c r="EU14" s="71">
        <f>D14*$EX$5</f>
        <v>0.0002435185185185185</v>
      </c>
      <c r="EV14" s="81">
        <f>ET14-EU14</f>
        <v>0.03682824074074074</v>
      </c>
      <c r="EW14" s="71">
        <f>EV14/$EX$5</f>
        <v>0.01400313336149838</v>
      </c>
      <c r="EX14" s="146">
        <v>7</v>
      </c>
      <c r="EY14" s="77">
        <v>0.10600694444444443</v>
      </c>
      <c r="EZ14" s="71">
        <f>D14*$FB$5</f>
        <v>0.0005888888888888889</v>
      </c>
      <c r="FA14" s="78">
        <f>EY14-EZ14</f>
        <v>0.10541805555555554</v>
      </c>
      <c r="FB14" s="71">
        <f>FA14/$FB$5</f>
        <v>0.016575165967854643</v>
      </c>
      <c r="FC14" s="146">
        <v>6</v>
      </c>
      <c r="FD14" s="77">
        <v>0.07572916666666667</v>
      </c>
      <c r="FE14" s="71">
        <f>D14*$FG$5</f>
        <v>0.0005694444444444445</v>
      </c>
      <c r="FF14" s="78">
        <f>FD14-FE14</f>
        <v>0.07515972222222222</v>
      </c>
      <c r="FG14" s="71">
        <f>FF14/$FG$5</f>
        <v>0.012221093044263776</v>
      </c>
      <c r="FH14" s="146">
        <v>6</v>
      </c>
      <c r="FI14" s="77"/>
      <c r="FJ14" s="71"/>
      <c r="FK14" s="78"/>
      <c r="FL14" s="71"/>
      <c r="FM14" s="146"/>
      <c r="FN14" s="77">
        <v>0.1111111111111111</v>
      </c>
      <c r="FO14" s="71">
        <f>D14*$FQ$5</f>
        <v>0.0005907407407407407</v>
      </c>
      <c r="FP14" s="78">
        <f t="shared" si="12"/>
        <v>0.11052037037037037</v>
      </c>
      <c r="FQ14" s="71">
        <f t="shared" si="13"/>
        <v>0.017322942064321376</v>
      </c>
      <c r="FR14" s="174">
        <v>7</v>
      </c>
      <c r="FS14" s="77"/>
      <c r="FT14" s="71"/>
      <c r="FU14" s="78"/>
      <c r="FV14" s="71"/>
      <c r="FW14" s="174"/>
      <c r="FX14" s="46"/>
      <c r="FY14" s="368"/>
      <c r="FZ14" s="104">
        <v>4</v>
      </c>
      <c r="GA14" s="104"/>
      <c r="GB14" s="104">
        <v>6</v>
      </c>
      <c r="GC14" s="82"/>
      <c r="GD14" s="82">
        <v>6</v>
      </c>
      <c r="GE14" s="82">
        <v>8</v>
      </c>
      <c r="GF14" s="82">
        <v>10</v>
      </c>
      <c r="GG14" s="152"/>
      <c r="GH14" s="82"/>
      <c r="GI14" s="135"/>
      <c r="GJ14" s="135">
        <v>6</v>
      </c>
      <c r="GK14" s="359"/>
      <c r="GL14" s="82"/>
      <c r="GM14" s="82"/>
      <c r="GN14" s="152"/>
      <c r="GO14" s="82"/>
      <c r="GP14" s="152"/>
      <c r="GQ14" s="360"/>
      <c r="GR14" s="361"/>
      <c r="GS14" s="350"/>
      <c r="GT14" s="350">
        <v>6</v>
      </c>
      <c r="GU14" s="101"/>
      <c r="GV14" s="363"/>
      <c r="GW14" s="363"/>
      <c r="GX14" s="363"/>
      <c r="GY14" s="363">
        <v>6</v>
      </c>
      <c r="GZ14" s="363"/>
      <c r="HA14" s="363"/>
      <c r="HB14" s="152">
        <v>7</v>
      </c>
      <c r="HC14" s="152">
        <v>6</v>
      </c>
      <c r="HD14" s="152">
        <v>6</v>
      </c>
      <c r="HE14" s="152"/>
      <c r="HF14" s="152">
        <v>7</v>
      </c>
      <c r="HG14" s="367">
        <v>7</v>
      </c>
      <c r="HH14" s="176"/>
      <c r="HI14" s="152"/>
      <c r="HJ14" s="171"/>
      <c r="HK14" s="201"/>
      <c r="HL14" s="152"/>
      <c r="HM14" s="229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295"/>
      <c r="HY14" s="65"/>
      <c r="HZ14" s="66"/>
      <c r="IA14" s="66"/>
      <c r="IB14" s="227"/>
      <c r="IC14" s="299"/>
      <c r="ID14" s="46"/>
      <c r="IE14" s="46"/>
      <c r="IF14" s="67"/>
    </row>
    <row r="15" spans="1:240" s="7" customFormat="1" ht="26.25">
      <c r="A15" s="45">
        <v>7</v>
      </c>
      <c r="B15" s="46" t="s">
        <v>34</v>
      </c>
      <c r="C15" s="46">
        <v>1980</v>
      </c>
      <c r="D15" s="68">
        <v>0.0001388888888888889</v>
      </c>
      <c r="E15" s="70"/>
      <c r="F15" s="69">
        <f>D15*$H$5</f>
        <v>0.0006944444444444445</v>
      </c>
      <c r="G15" s="78">
        <f>E15-F15</f>
        <v>-0.0006944444444444445</v>
      </c>
      <c r="H15" s="74">
        <f>G15/$H$5</f>
        <v>-0.0001388888888888889</v>
      </c>
      <c r="I15" s="83"/>
      <c r="J15" s="246"/>
      <c r="K15" s="71">
        <f>D15*$M$5</f>
        <v>0.0003333333333333333</v>
      </c>
      <c r="L15" s="85">
        <f>J15-K15</f>
        <v>-0.0003333333333333333</v>
      </c>
      <c r="M15" s="85">
        <f>L15/$M$5</f>
        <v>-0.0001388888888888889</v>
      </c>
      <c r="N15" s="72"/>
      <c r="O15" s="103"/>
      <c r="P15" s="71">
        <f>D15*$Q$5</f>
        <v>0.0006805555555555556</v>
      </c>
      <c r="Q15" s="71">
        <f t="shared" si="3"/>
        <v>-0.0006805555555555556</v>
      </c>
      <c r="R15" s="71">
        <f>Q15/$Q$5</f>
        <v>-0.0001388888888888889</v>
      </c>
      <c r="S15" s="72"/>
      <c r="T15" s="91"/>
      <c r="U15" s="74">
        <f>D15*$V$5</f>
        <v>0.000625</v>
      </c>
      <c r="V15" s="74">
        <f t="shared" si="0"/>
        <v>-0.000625</v>
      </c>
      <c r="W15" s="74">
        <f>V15/$V$5</f>
        <v>-0.0001388888888888889</v>
      </c>
      <c r="X15" s="75"/>
      <c r="Y15" s="70"/>
      <c r="Z15" s="74"/>
      <c r="AA15" s="74"/>
      <c r="AB15" s="74"/>
      <c r="AC15" s="76"/>
      <c r="AD15" s="80">
        <v>0.05195601851851852</v>
      </c>
      <c r="AE15" s="71">
        <f>D15*$AE$5</f>
        <v>0.0008513888888888888</v>
      </c>
      <c r="AF15" s="71">
        <f t="shared" si="1"/>
        <v>0.05110462962962963</v>
      </c>
      <c r="AG15" s="71">
        <f>AF15/$AE$5</f>
        <v>0.008336807443658993</v>
      </c>
      <c r="AH15" s="60">
        <v>4</v>
      </c>
      <c r="AI15" s="80">
        <v>0.023645833333333335</v>
      </c>
      <c r="AJ15" s="71">
        <f t="shared" si="4"/>
        <v>0.000475</v>
      </c>
      <c r="AK15" s="71">
        <f t="shared" si="2"/>
        <v>0.023170833333333335</v>
      </c>
      <c r="AL15" s="74">
        <f t="shared" si="5"/>
        <v>0.00677509746588694</v>
      </c>
      <c r="AM15" s="311">
        <v>6</v>
      </c>
      <c r="AN15" s="80">
        <v>0.040810185185185185</v>
      </c>
      <c r="AO15" s="71">
        <f t="shared" si="6"/>
        <v>0.0007902777777777779</v>
      </c>
      <c r="AP15" s="71">
        <f t="shared" si="7"/>
        <v>0.04001990740740741</v>
      </c>
      <c r="AQ15" s="71">
        <f t="shared" si="8"/>
        <v>0.007033375642778103</v>
      </c>
      <c r="AR15" s="311">
        <v>3</v>
      </c>
      <c r="AS15" s="80"/>
      <c r="AT15" s="69">
        <f>D15*$AT$5</f>
        <v>0.0006583333333333334</v>
      </c>
      <c r="AU15" s="78">
        <f>AS15-AT15</f>
        <v>-0.0006583333333333334</v>
      </c>
      <c r="AV15" s="71">
        <f>AU15/$AT$5</f>
        <v>-0.0001388888888888889</v>
      </c>
      <c r="AW15" s="152"/>
      <c r="AX15" s="79"/>
      <c r="AY15" s="71">
        <f>D15*$BA$5</f>
        <v>0.0011875000000000002</v>
      </c>
      <c r="AZ15" s="78">
        <f t="shared" si="9"/>
        <v>-0.0011875000000000002</v>
      </c>
      <c r="BA15" s="71">
        <f>AZ15/$BA$5</f>
        <v>-0.0001388888888888889</v>
      </c>
      <c r="BB15" s="60"/>
      <c r="BC15" s="80">
        <v>0.018831018518518518</v>
      </c>
      <c r="BD15" s="71">
        <f t="shared" si="14"/>
        <v>0.00038888888888888887</v>
      </c>
      <c r="BE15" s="78">
        <f t="shared" si="10"/>
        <v>0.018442129629629628</v>
      </c>
      <c r="BF15" s="71">
        <f t="shared" si="15"/>
        <v>0.006586474867724868</v>
      </c>
      <c r="BG15" s="312">
        <v>4</v>
      </c>
      <c r="BH15" s="81"/>
      <c r="BI15" s="71"/>
      <c r="BJ15" s="78"/>
      <c r="BK15" s="71"/>
      <c r="BL15" s="61"/>
      <c r="BM15" s="89">
        <v>0.040682870370370376</v>
      </c>
      <c r="BN15" s="71">
        <f aca="true" t="shared" si="16" ref="BN15:BN21">D15*$BP$5</f>
        <v>0.0009166666666666666</v>
      </c>
      <c r="BO15" s="78">
        <f aca="true" t="shared" si="17" ref="BO15:BO21">BM15-BN15</f>
        <v>0.039766203703703706</v>
      </c>
      <c r="BP15" s="71">
        <f aca="true" t="shared" si="18" ref="BP15:BP21">BO15/$BP$5</f>
        <v>0.0060251823793490466</v>
      </c>
      <c r="BQ15" s="320">
        <v>2</v>
      </c>
      <c r="BR15" s="80">
        <v>0.03925925925925926</v>
      </c>
      <c r="BS15" s="71">
        <f>D15*$BS$5</f>
        <v>0.00075</v>
      </c>
      <c r="BT15" s="78">
        <f t="shared" si="11"/>
        <v>0.03850925925925926</v>
      </c>
      <c r="BU15" s="78">
        <f>BT15/$BS$5</f>
        <v>0.007131344307270232</v>
      </c>
      <c r="BV15" s="311">
        <v>4</v>
      </c>
      <c r="BW15" s="81"/>
      <c r="BX15" s="71"/>
      <c r="BY15" s="78"/>
      <c r="BZ15" s="71"/>
      <c r="CA15" s="60"/>
      <c r="CB15" s="77">
        <v>0.03810185185185185</v>
      </c>
      <c r="CC15" s="71">
        <f>D15*$CE$5</f>
        <v>0.0008375</v>
      </c>
      <c r="CD15" s="78">
        <f>CB15-CC15</f>
        <v>0.037264351851851854</v>
      </c>
      <c r="CE15" s="71">
        <f>CD15/$CE$5</f>
        <v>0.006179826177753209</v>
      </c>
      <c r="CF15" s="323">
        <v>6</v>
      </c>
      <c r="CG15" s="81">
        <v>0.041851851851851855</v>
      </c>
      <c r="CH15" s="71">
        <f>D15*$CJ$5</f>
        <v>0.0007222222222222223</v>
      </c>
      <c r="CI15" s="78">
        <f>CG15-CH15</f>
        <v>0.041129629629629634</v>
      </c>
      <c r="CJ15" s="71">
        <f>CI15/$CJ$5</f>
        <v>0.00790954415954416</v>
      </c>
      <c r="CK15" s="325">
        <v>2</v>
      </c>
      <c r="CL15" s="221">
        <v>0.031331018518518515</v>
      </c>
      <c r="CM15" s="71">
        <f>D15*$CP$5</f>
        <v>0.0006694444444444445</v>
      </c>
      <c r="CN15" s="78">
        <f>CL15-CM15</f>
        <v>0.03066157407407407</v>
      </c>
      <c r="CO15" s="71">
        <f>CN15/$CP$5</f>
        <v>0.006361322422007068</v>
      </c>
      <c r="CP15" s="330">
        <v>3</v>
      </c>
      <c r="CQ15" s="92"/>
      <c r="CR15" s="71">
        <f>D15*$CR$5</f>
        <v>0.0004583333333333333</v>
      </c>
      <c r="CS15" s="78">
        <f>CQ15-CR15</f>
        <v>-0.0004583333333333333</v>
      </c>
      <c r="CT15" s="71">
        <f>CS15/$CR$5</f>
        <v>-0.0001388888888888889</v>
      </c>
      <c r="CU15" s="147"/>
      <c r="CV15" s="46"/>
      <c r="CW15" s="50"/>
      <c r="CX15" s="50"/>
      <c r="CY15" s="50"/>
      <c r="CZ15" s="153"/>
      <c r="DA15" s="46"/>
      <c r="DB15" s="71"/>
      <c r="DC15" s="50"/>
      <c r="DD15" s="50"/>
      <c r="DE15" s="158"/>
      <c r="DF15" s="81"/>
      <c r="DG15" s="71"/>
      <c r="DH15" s="50"/>
      <c r="DI15" s="50"/>
      <c r="DJ15" s="158"/>
      <c r="DK15" s="81"/>
      <c r="DL15" s="71"/>
      <c r="DM15" s="50"/>
      <c r="DN15" s="50"/>
      <c r="DO15" s="71"/>
      <c r="DP15" s="71"/>
      <c r="DQ15" s="71"/>
      <c r="DR15" s="71"/>
      <c r="DS15" s="71"/>
      <c r="DT15" s="159"/>
      <c r="DU15" s="71"/>
      <c r="DV15" s="71"/>
      <c r="DW15" s="71"/>
      <c r="DX15" s="71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78"/>
      <c r="EW15" s="71"/>
      <c r="EX15" s="152"/>
      <c r="EY15" s="81"/>
      <c r="EZ15" s="71"/>
      <c r="FA15" s="78"/>
      <c r="FB15" s="71"/>
      <c r="FC15" s="152"/>
      <c r="FD15" s="81"/>
      <c r="FE15" s="71"/>
      <c r="FF15" s="78"/>
      <c r="FG15" s="71"/>
      <c r="FH15" s="152"/>
      <c r="FI15" s="81"/>
      <c r="FJ15" s="71">
        <f>D15*$FE$4</f>
        <v>0.0004541666666666667</v>
      </c>
      <c r="FK15" s="78">
        <f>FI15-FJ15</f>
        <v>-0.0004541666666666667</v>
      </c>
      <c r="FL15" s="71">
        <f>FK15/$FE$4</f>
        <v>-0.0001388888888888889</v>
      </c>
      <c r="FM15" s="152"/>
      <c r="FN15" s="77">
        <v>0.04987268518518518</v>
      </c>
      <c r="FO15" s="71">
        <f>D15*$FQ$5</f>
        <v>0.0008861111111111111</v>
      </c>
      <c r="FP15" s="78">
        <f t="shared" si="12"/>
        <v>0.04898657407407407</v>
      </c>
      <c r="FQ15" s="71">
        <f t="shared" si="13"/>
        <v>0.007678146406594682</v>
      </c>
      <c r="FR15" s="176">
        <v>2</v>
      </c>
      <c r="FS15" s="81"/>
      <c r="FT15" s="71"/>
      <c r="FU15" s="78"/>
      <c r="FV15" s="71"/>
      <c r="FW15" s="176"/>
      <c r="FX15" s="46"/>
      <c r="FY15" s="368"/>
      <c r="FZ15" s="104"/>
      <c r="GA15" s="104"/>
      <c r="GB15" s="104"/>
      <c r="GC15" s="82"/>
      <c r="GD15" s="82">
        <v>4</v>
      </c>
      <c r="GE15" s="82">
        <v>6</v>
      </c>
      <c r="GF15" s="82">
        <v>3</v>
      </c>
      <c r="GG15" s="152"/>
      <c r="GH15" s="82"/>
      <c r="GI15" s="135">
        <v>4</v>
      </c>
      <c r="GJ15" s="135"/>
      <c r="GK15" s="359">
        <v>2</v>
      </c>
      <c r="GL15" s="82">
        <v>4</v>
      </c>
      <c r="GM15" s="82"/>
      <c r="GN15" s="152">
        <v>6</v>
      </c>
      <c r="GO15" s="82">
        <v>2</v>
      </c>
      <c r="GP15" s="152">
        <v>3</v>
      </c>
      <c r="GQ15" s="360"/>
      <c r="GR15" s="361"/>
      <c r="GS15" s="350"/>
      <c r="GT15" s="350"/>
      <c r="GU15" s="101"/>
      <c r="GV15" s="363"/>
      <c r="GW15" s="363"/>
      <c r="GX15" s="363"/>
      <c r="GY15" s="363"/>
      <c r="GZ15" s="363"/>
      <c r="HA15" s="363"/>
      <c r="HB15" s="152"/>
      <c r="HC15" s="152"/>
      <c r="HD15" s="152"/>
      <c r="HE15" s="152"/>
      <c r="HF15" s="152">
        <v>2</v>
      </c>
      <c r="HG15" s="367">
        <v>9</v>
      </c>
      <c r="HH15" s="176"/>
      <c r="HI15" s="152"/>
      <c r="HJ15" s="171"/>
      <c r="HK15" s="202"/>
      <c r="HL15" s="203"/>
      <c r="HM15" s="228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295"/>
      <c r="HY15" s="65"/>
      <c r="HZ15" s="66"/>
      <c r="IA15" s="66"/>
      <c r="IB15" s="227"/>
      <c r="IC15" s="299"/>
      <c r="ID15" s="46"/>
      <c r="IE15" s="46"/>
      <c r="IF15" s="67"/>
    </row>
    <row r="16" spans="1:240" s="7" customFormat="1" ht="26.25" hidden="1">
      <c r="A16" s="45">
        <v>8</v>
      </c>
      <c r="B16" s="46" t="s">
        <v>31</v>
      </c>
      <c r="C16" s="46">
        <v>1980</v>
      </c>
      <c r="D16" s="68">
        <v>0.0001388888888888889</v>
      </c>
      <c r="E16" s="70"/>
      <c r="F16" s="69"/>
      <c r="G16" s="78"/>
      <c r="H16" s="74"/>
      <c r="I16" s="83"/>
      <c r="J16" s="181"/>
      <c r="K16" s="71"/>
      <c r="L16" s="85"/>
      <c r="M16" s="85"/>
      <c r="N16" s="72"/>
      <c r="O16" s="70"/>
      <c r="P16" s="71">
        <f>D16*$S$5</f>
        <v>0</v>
      </c>
      <c r="Q16" s="71">
        <f t="shared" si="3"/>
        <v>0</v>
      </c>
      <c r="R16" s="71" t="e">
        <f>Q16/$S$5</f>
        <v>#DIV/0!</v>
      </c>
      <c r="S16" s="72"/>
      <c r="T16" s="73"/>
      <c r="U16" s="74">
        <f>D16*$W$5</f>
        <v>0.0007222222222222223</v>
      </c>
      <c r="V16" s="74">
        <f t="shared" si="0"/>
        <v>-0.0007222222222222223</v>
      </c>
      <c r="W16" s="74">
        <f>V16/$W$5</f>
        <v>-0.0001388888888888889</v>
      </c>
      <c r="X16" s="75"/>
      <c r="Y16" s="87"/>
      <c r="Z16" s="74">
        <f>D16*$AC$5</f>
        <v>0.0006111111111111112</v>
      </c>
      <c r="AA16" s="74">
        <f>Y16-Z16</f>
        <v>-0.0006111111111111112</v>
      </c>
      <c r="AB16" s="74">
        <f>AA16/$AC$5</f>
        <v>-0.0001388888888888889</v>
      </c>
      <c r="AC16" s="76"/>
      <c r="AD16" s="81"/>
      <c r="AE16" s="71">
        <f>D16*$AG$5</f>
        <v>0.0003597222222222222</v>
      </c>
      <c r="AF16" s="71">
        <f aca="true" t="shared" si="19" ref="AF16:AF21">AD16-AE16</f>
        <v>-0.0003597222222222222</v>
      </c>
      <c r="AG16" s="71">
        <f>AF16/$AG$5</f>
        <v>-0.0001388888888888889</v>
      </c>
      <c r="AH16" s="60"/>
      <c r="AI16" s="80"/>
      <c r="AJ16" s="71">
        <f t="shared" si="4"/>
        <v>0.000475</v>
      </c>
      <c r="AK16" s="71">
        <f t="shared" si="2"/>
        <v>-0.000475</v>
      </c>
      <c r="AL16" s="74">
        <f t="shared" si="5"/>
        <v>-0.0001388888888888889</v>
      </c>
      <c r="AM16" s="60"/>
      <c r="AN16" s="80"/>
      <c r="AO16" s="71">
        <f t="shared" si="6"/>
        <v>0.0007902777777777779</v>
      </c>
      <c r="AP16" s="71">
        <f t="shared" si="7"/>
        <v>-0.0007902777777777779</v>
      </c>
      <c r="AQ16" s="71">
        <f t="shared" si="8"/>
        <v>-0.0001388888888888889</v>
      </c>
      <c r="AR16" s="60"/>
      <c r="AS16" s="80"/>
      <c r="AT16" s="69">
        <f>D16*$AT$5</f>
        <v>0.0006583333333333334</v>
      </c>
      <c r="AU16" s="78">
        <f>AS16-AT16</f>
        <v>-0.0006583333333333334</v>
      </c>
      <c r="AV16" s="71">
        <f>AU16/$AT$5</f>
        <v>-0.0001388888888888889</v>
      </c>
      <c r="AW16" s="152"/>
      <c r="AX16" s="80"/>
      <c r="AY16" s="71">
        <f>D16*$AY$5</f>
        <v>0.0008083333333333333</v>
      </c>
      <c r="AZ16" s="78">
        <f t="shared" si="9"/>
        <v>-0.0008083333333333333</v>
      </c>
      <c r="BA16" s="71">
        <f>AZ16/$AY$5</f>
        <v>-0.0001388888888888889</v>
      </c>
      <c r="BB16" s="60"/>
      <c r="BC16" s="80"/>
      <c r="BD16" s="71">
        <f t="shared" si="14"/>
        <v>0.00038888888888888887</v>
      </c>
      <c r="BE16" s="78">
        <f t="shared" si="10"/>
        <v>-0.00038888888888888887</v>
      </c>
      <c r="BF16" s="71">
        <f t="shared" si="15"/>
        <v>-0.0001388888888888889</v>
      </c>
      <c r="BG16" s="61"/>
      <c r="BH16" s="81"/>
      <c r="BI16" s="71"/>
      <c r="BJ16" s="78"/>
      <c r="BK16" s="71"/>
      <c r="BL16" s="61"/>
      <c r="BM16" s="98"/>
      <c r="BN16" s="71">
        <f t="shared" si="16"/>
        <v>0.0009166666666666666</v>
      </c>
      <c r="BO16" s="78">
        <f t="shared" si="17"/>
        <v>-0.0009166666666666666</v>
      </c>
      <c r="BP16" s="71">
        <f t="shared" si="18"/>
        <v>-0.0001388888888888889</v>
      </c>
      <c r="BQ16" s="62"/>
      <c r="BR16" s="90"/>
      <c r="BS16" s="71">
        <f>D16*$BS$5</f>
        <v>0.00075</v>
      </c>
      <c r="BT16" s="78">
        <f t="shared" si="11"/>
        <v>-0.00075</v>
      </c>
      <c r="BU16" s="78">
        <f>BT16/$BS$5</f>
        <v>-0.0001388888888888889</v>
      </c>
      <c r="BV16" s="60"/>
      <c r="BW16" s="81"/>
      <c r="BX16" s="71"/>
      <c r="BY16" s="78"/>
      <c r="BZ16" s="71"/>
      <c r="CA16" s="60"/>
      <c r="CB16" s="81"/>
      <c r="CC16" s="71"/>
      <c r="CD16" s="78"/>
      <c r="CE16" s="71"/>
      <c r="CF16" s="152"/>
      <c r="CG16" s="46"/>
      <c r="CH16" s="50"/>
      <c r="CI16" s="50"/>
      <c r="CJ16" s="50"/>
      <c r="CK16" s="60"/>
      <c r="CL16" s="81"/>
      <c r="CM16" s="71"/>
      <c r="CN16" s="78"/>
      <c r="CO16" s="71"/>
      <c r="CP16" s="146"/>
      <c r="CQ16" s="81"/>
      <c r="CR16" s="71"/>
      <c r="CS16" s="78"/>
      <c r="CT16" s="71"/>
      <c r="CU16" s="147"/>
      <c r="CV16" s="81"/>
      <c r="CW16" s="71"/>
      <c r="CX16" s="78"/>
      <c r="CY16" s="71"/>
      <c r="CZ16" s="153"/>
      <c r="DA16" s="81"/>
      <c r="DB16" s="71"/>
      <c r="DC16" s="78"/>
      <c r="DD16" s="71"/>
      <c r="DE16" s="158"/>
      <c r="DF16" s="81"/>
      <c r="DG16" s="71"/>
      <c r="DH16" s="78"/>
      <c r="DI16" s="71"/>
      <c r="DJ16" s="158"/>
      <c r="DK16" s="81"/>
      <c r="DL16" s="71"/>
      <c r="DM16" s="78"/>
      <c r="DN16" s="71"/>
      <c r="DO16" s="71"/>
      <c r="DP16" s="71"/>
      <c r="DQ16" s="71"/>
      <c r="DR16" s="71"/>
      <c r="DS16" s="71"/>
      <c r="DT16" s="159"/>
      <c r="DU16" s="71"/>
      <c r="DV16" s="71"/>
      <c r="DW16" s="71"/>
      <c r="DX16" s="71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78"/>
      <c r="EW16" s="71"/>
      <c r="EX16" s="152"/>
      <c r="EY16" s="81"/>
      <c r="EZ16" s="71"/>
      <c r="FA16" s="78"/>
      <c r="FB16" s="71"/>
      <c r="FC16" s="152"/>
      <c r="FD16" s="81"/>
      <c r="FE16" s="71"/>
      <c r="FF16" s="78"/>
      <c r="FG16" s="71"/>
      <c r="FH16" s="152"/>
      <c r="FI16" s="77"/>
      <c r="FJ16" s="71">
        <f>D16*$FL$5</f>
        <v>0.0007569444444444444</v>
      </c>
      <c r="FK16" s="78">
        <f>FI16-FJ16</f>
        <v>-0.0007569444444444444</v>
      </c>
      <c r="FL16" s="71">
        <f>FK16/$FL$5</f>
        <v>-0.0001388888888888889</v>
      </c>
      <c r="FM16" s="152"/>
      <c r="FN16" s="77"/>
      <c r="FO16" s="71">
        <f>D16*$FG$5</f>
        <v>0.0008541666666666667</v>
      </c>
      <c r="FP16" s="78">
        <f t="shared" si="12"/>
        <v>-0.0008541666666666667</v>
      </c>
      <c r="FQ16" s="71">
        <f t="shared" si="13"/>
        <v>-0.00013388192267502612</v>
      </c>
      <c r="FR16" s="176"/>
      <c r="FS16" s="81"/>
      <c r="FT16" s="71"/>
      <c r="FU16" s="78"/>
      <c r="FV16" s="71"/>
      <c r="FW16" s="176"/>
      <c r="FX16" s="60" t="s">
        <v>35</v>
      </c>
      <c r="FY16" s="368"/>
      <c r="FZ16" s="104"/>
      <c r="GA16" s="104"/>
      <c r="GB16" s="104"/>
      <c r="GC16" s="82"/>
      <c r="GD16" s="82"/>
      <c r="GE16" s="82"/>
      <c r="GF16" s="82"/>
      <c r="GG16" s="152"/>
      <c r="GH16" s="82"/>
      <c r="GI16" s="135"/>
      <c r="GJ16" s="135"/>
      <c r="GK16" s="359"/>
      <c r="GL16" s="82"/>
      <c r="GM16" s="82"/>
      <c r="GN16" s="152"/>
      <c r="GO16" s="82"/>
      <c r="GP16" s="152"/>
      <c r="GQ16" s="360"/>
      <c r="GR16" s="361"/>
      <c r="GS16" s="350"/>
      <c r="GT16" s="350"/>
      <c r="GU16" s="101"/>
      <c r="GV16" s="363"/>
      <c r="GW16" s="363"/>
      <c r="GX16" s="363"/>
      <c r="GY16" s="363"/>
      <c r="GZ16" s="363"/>
      <c r="HA16" s="363"/>
      <c r="HB16" s="152"/>
      <c r="HC16" s="152"/>
      <c r="HD16" s="152"/>
      <c r="HE16" s="152"/>
      <c r="HF16" s="152"/>
      <c r="HG16" s="367">
        <v>6</v>
      </c>
      <c r="HH16" s="176"/>
      <c r="HI16" s="152"/>
      <c r="HJ16" s="171"/>
      <c r="HK16" s="202"/>
      <c r="HL16" s="152"/>
      <c r="HM16" s="228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295"/>
      <c r="HY16" s="65"/>
      <c r="HZ16" s="66"/>
      <c r="IA16" s="66"/>
      <c r="IB16" s="227"/>
      <c r="IC16" s="299"/>
      <c r="ID16" s="46"/>
      <c r="IE16" s="46"/>
      <c r="IF16" s="67"/>
    </row>
    <row r="17" spans="1:240" s="7" customFormat="1" ht="26.25">
      <c r="A17" s="45">
        <v>8</v>
      </c>
      <c r="B17" s="46" t="s">
        <v>53</v>
      </c>
      <c r="C17" s="46">
        <v>1980</v>
      </c>
      <c r="D17" s="68">
        <v>0.0001388888888888889</v>
      </c>
      <c r="E17" s="243">
        <v>0.09605324074074073</v>
      </c>
      <c r="F17" s="69">
        <f>D17*$H$5</f>
        <v>0.0006944444444444445</v>
      </c>
      <c r="G17" s="78">
        <f>E17-F17</f>
        <v>0.09535879629629629</v>
      </c>
      <c r="H17" s="74">
        <f>G17/$H$5</f>
        <v>0.019071759259259257</v>
      </c>
      <c r="I17" s="83">
        <v>7</v>
      </c>
      <c r="J17" s="126">
        <v>0.031886574074074074</v>
      </c>
      <c r="K17" s="71">
        <f>D17*$N$5</f>
        <v>0.00041666666666666664</v>
      </c>
      <c r="L17" s="85">
        <f>J17-K17</f>
        <v>0.031469907407407405</v>
      </c>
      <c r="M17" s="85">
        <f>L17/$N$5</f>
        <v>0.010489969135802468</v>
      </c>
      <c r="N17" s="72">
        <v>5</v>
      </c>
      <c r="O17" s="183">
        <v>0.08908564814814814</v>
      </c>
      <c r="P17" s="71">
        <f>D17*$R$5</f>
        <v>0.0010138888888888888</v>
      </c>
      <c r="Q17" s="71">
        <f t="shared" si="3"/>
        <v>0.08807175925925925</v>
      </c>
      <c r="R17" s="71">
        <f>Q17/$R$5</f>
        <v>0.012064624556062912</v>
      </c>
      <c r="S17" s="305">
        <v>5</v>
      </c>
      <c r="T17" s="73">
        <v>0.0415625</v>
      </c>
      <c r="U17" s="74">
        <f>D17*$W$5</f>
        <v>0.0007222222222222223</v>
      </c>
      <c r="V17" s="74">
        <f t="shared" si="0"/>
        <v>0.04084027777777778</v>
      </c>
      <c r="W17" s="74">
        <f>V17/$W$5</f>
        <v>0.007853899572649573</v>
      </c>
      <c r="X17" s="307">
        <v>4</v>
      </c>
      <c r="Y17" s="87"/>
      <c r="Z17" s="74"/>
      <c r="AA17" s="74"/>
      <c r="AB17" s="74"/>
      <c r="AC17" s="76"/>
      <c r="AD17" s="81"/>
      <c r="AE17" s="71"/>
      <c r="AF17" s="71"/>
      <c r="AG17" s="71"/>
      <c r="AH17" s="60"/>
      <c r="AI17" s="80">
        <v>0.025740740740740745</v>
      </c>
      <c r="AJ17" s="71">
        <f t="shared" si="4"/>
        <v>0.000475</v>
      </c>
      <c r="AK17" s="71">
        <f t="shared" si="2"/>
        <v>0.025265740740740745</v>
      </c>
      <c r="AL17" s="74">
        <f t="shared" si="5"/>
        <v>0.007387643491444662</v>
      </c>
      <c r="AM17" s="311">
        <v>7</v>
      </c>
      <c r="AN17" s="80">
        <v>0.0541087962962963</v>
      </c>
      <c r="AO17" s="71">
        <f t="shared" si="6"/>
        <v>0.0007902777777777779</v>
      </c>
      <c r="AP17" s="71">
        <f t="shared" si="7"/>
        <v>0.05331851851851852</v>
      </c>
      <c r="AQ17" s="71">
        <f t="shared" si="8"/>
        <v>0.009370565644730848</v>
      </c>
      <c r="AR17" s="311">
        <v>8</v>
      </c>
      <c r="AS17" s="80"/>
      <c r="AT17" s="69"/>
      <c r="AU17" s="78"/>
      <c r="AV17" s="71"/>
      <c r="AW17" s="152"/>
      <c r="AX17" s="79">
        <v>0.07171296296296296</v>
      </c>
      <c r="AY17" s="71">
        <f>D17*$BA$5</f>
        <v>0.0011875000000000002</v>
      </c>
      <c r="AZ17" s="78">
        <f>AX17-AY17</f>
        <v>0.07052546296296297</v>
      </c>
      <c r="BA17" s="71">
        <f>AZ17/$BA$5</f>
        <v>0.008248592159410872</v>
      </c>
      <c r="BB17" s="313">
        <v>7</v>
      </c>
      <c r="BC17" s="80">
        <v>0.01900462962962963</v>
      </c>
      <c r="BD17" s="71">
        <f t="shared" si="14"/>
        <v>0.00038888888888888887</v>
      </c>
      <c r="BE17" s="78">
        <f t="shared" si="10"/>
        <v>0.01861574074074074</v>
      </c>
      <c r="BF17" s="71">
        <f t="shared" si="15"/>
        <v>0.006648478835978837</v>
      </c>
      <c r="BG17" s="312">
        <v>5</v>
      </c>
      <c r="BH17" s="81"/>
      <c r="BI17" s="71"/>
      <c r="BJ17" s="78"/>
      <c r="BK17" s="71"/>
      <c r="BL17" s="61"/>
      <c r="BM17" s="89">
        <v>0.06363425925925927</v>
      </c>
      <c r="BN17" s="71">
        <f t="shared" si="16"/>
        <v>0.0009166666666666666</v>
      </c>
      <c r="BO17" s="78">
        <f t="shared" si="17"/>
        <v>0.0627175925925926</v>
      </c>
      <c r="BP17" s="71">
        <f t="shared" si="18"/>
        <v>0.009502665544332213</v>
      </c>
      <c r="BQ17" s="320">
        <v>5</v>
      </c>
      <c r="BR17" s="80">
        <v>0.042951388888888886</v>
      </c>
      <c r="BS17" s="71">
        <f>D17*$BS$5</f>
        <v>0.00075</v>
      </c>
      <c r="BT17" s="78">
        <f t="shared" si="11"/>
        <v>0.042201388888888886</v>
      </c>
      <c r="BU17" s="78">
        <f>BT17/$BS$5</f>
        <v>0.007815072016460905</v>
      </c>
      <c r="BV17" s="311">
        <v>5</v>
      </c>
      <c r="BW17" s="92">
        <v>0.038564814814814816</v>
      </c>
      <c r="BX17" s="71">
        <f>D17*$CA$5</f>
        <v>0.000575</v>
      </c>
      <c r="BY17" s="78">
        <f>BW17-BX17</f>
        <v>0.03798981481481482</v>
      </c>
      <c r="BZ17" s="71">
        <f>BY17/$CA$5</f>
        <v>0.009176283771694401</v>
      </c>
      <c r="CA17" s="321">
        <v>2</v>
      </c>
      <c r="CB17" s="77">
        <v>0.05590277777777778</v>
      </c>
      <c r="CC17" s="71">
        <f>D17*$CE$5</f>
        <v>0.0008375</v>
      </c>
      <c r="CD17" s="78">
        <f>CB17-CC17</f>
        <v>0.05506527777777778</v>
      </c>
      <c r="CE17" s="71">
        <f>CD17/$CE$5</f>
        <v>0.009131886861986365</v>
      </c>
      <c r="CF17" s="323">
        <v>8</v>
      </c>
      <c r="CG17" s="46"/>
      <c r="CH17" s="50"/>
      <c r="CI17" s="50"/>
      <c r="CJ17" s="50"/>
      <c r="CK17" s="60"/>
      <c r="CL17" s="221">
        <v>0.05287037037037037</v>
      </c>
      <c r="CM17" s="71">
        <f>D17*$CP$5</f>
        <v>0.0006694444444444445</v>
      </c>
      <c r="CN17" s="78">
        <f aca="true" t="shared" si="20" ref="CN17:CN22">CL17-CM17</f>
        <v>0.05220092592592593</v>
      </c>
      <c r="CO17" s="71">
        <f>CN17/$CP$5</f>
        <v>0.010830067619486707</v>
      </c>
      <c r="CP17" s="330">
        <v>8</v>
      </c>
      <c r="CQ17" s="80">
        <v>0.07181712962962962</v>
      </c>
      <c r="CR17" s="71">
        <f>D17*$CS$5</f>
        <v>0.0007125</v>
      </c>
      <c r="CS17" s="78">
        <f>CQ17-CR17</f>
        <v>0.07110462962962961</v>
      </c>
      <c r="CT17" s="71">
        <f>CS17/$CS$5</f>
        <v>0.013860551584723123</v>
      </c>
      <c r="CU17" s="333">
        <v>9</v>
      </c>
      <c r="CV17" s="77">
        <v>0.03612268518518518</v>
      </c>
      <c r="CW17" s="71">
        <f>D17*$CY$5</f>
        <v>0.0005875</v>
      </c>
      <c r="CX17" s="78">
        <f>CV17-CW17</f>
        <v>0.035535185185185184</v>
      </c>
      <c r="CY17" s="71">
        <f>CX17/$CY$5</f>
        <v>0.008400752998861744</v>
      </c>
      <c r="CZ17" s="337">
        <v>7</v>
      </c>
      <c r="DA17" s="221">
        <v>0.0711574074074074</v>
      </c>
      <c r="DB17" s="71">
        <f>D17*$DD$5</f>
        <v>0.0009027777777777777</v>
      </c>
      <c r="DC17" s="78">
        <f>DA17-DB17</f>
        <v>0.07025462962962963</v>
      </c>
      <c r="DD17" s="71">
        <f>DC17/$DD$5</f>
        <v>0.010808404558404558</v>
      </c>
      <c r="DE17" s="344">
        <v>8</v>
      </c>
      <c r="DF17" s="89">
        <v>0.045752314814814815</v>
      </c>
      <c r="DG17" s="71">
        <f>D17*$DH$5</f>
        <v>0.000675</v>
      </c>
      <c r="DH17" s="78">
        <f>DF17-DG17</f>
        <v>0.04507731481481481</v>
      </c>
      <c r="DI17" s="71">
        <f>DH17/$DH$5</f>
        <v>0.009275167657369302</v>
      </c>
      <c r="DJ17" s="353">
        <v>5</v>
      </c>
      <c r="DK17" s="80"/>
      <c r="DL17" s="71"/>
      <c r="DM17" s="78"/>
      <c r="DN17" s="71"/>
      <c r="DO17" s="71"/>
      <c r="DP17" s="71"/>
      <c r="DQ17" s="71"/>
      <c r="DR17" s="71"/>
      <c r="DS17" s="71"/>
      <c r="DT17" s="159"/>
      <c r="DU17" s="71"/>
      <c r="DV17" s="71"/>
      <c r="DW17" s="71"/>
      <c r="DX17" s="71"/>
      <c r="DY17" s="159"/>
      <c r="DZ17" s="159" t="s">
        <v>58</v>
      </c>
      <c r="EA17" s="159"/>
      <c r="EB17" s="159"/>
      <c r="EC17" s="159"/>
      <c r="ED17" s="159">
        <v>5</v>
      </c>
      <c r="EE17" s="80">
        <v>0.0678587962962963</v>
      </c>
      <c r="EF17" s="71">
        <f>D17*$EI$5</f>
        <v>0.0012861111111111111</v>
      </c>
      <c r="EG17" s="78">
        <f>EE17-EF17</f>
        <v>0.0665726851851852</v>
      </c>
      <c r="EH17" s="71">
        <f>EG17/$EH$5</f>
        <v>0.014440929541254921</v>
      </c>
      <c r="EI17" s="159">
        <v>7</v>
      </c>
      <c r="EJ17" s="88" t="s">
        <v>58</v>
      </c>
      <c r="EK17" s="71">
        <f>D17*$EN$5</f>
        <v>0.0009194444444444444</v>
      </c>
      <c r="EL17" s="78" t="e">
        <f>EJ17-EK17</f>
        <v>#VALUE!</v>
      </c>
      <c r="EM17" s="71" t="e">
        <f>EL17/$EN$5</f>
        <v>#VALUE!</v>
      </c>
      <c r="EN17" s="159">
        <v>7</v>
      </c>
      <c r="EO17" s="159"/>
      <c r="EP17" s="159"/>
      <c r="EQ17" s="159"/>
      <c r="ER17" s="159"/>
      <c r="ES17" s="159"/>
      <c r="ET17" s="77">
        <v>0.026886574074074077</v>
      </c>
      <c r="EU17" s="71">
        <f>D17*$EW$5</f>
        <v>0.00035555555555555557</v>
      </c>
      <c r="EV17" s="81">
        <f>ET17-EU17</f>
        <v>0.02653101851851852</v>
      </c>
      <c r="EW17" s="71">
        <f>EV17/$EW$5</f>
        <v>0.010363679108796297</v>
      </c>
      <c r="EX17" s="152">
        <v>5</v>
      </c>
      <c r="EY17" s="88">
        <v>0.05726851851851852</v>
      </c>
      <c r="EZ17" s="71">
        <f>D17*$FC$5</f>
        <v>0.0007666666666666666</v>
      </c>
      <c r="FA17" s="78">
        <f>EY17-EZ17</f>
        <v>0.05650185185185185</v>
      </c>
      <c r="FB17" s="71">
        <f>FA17/$FC$5</f>
        <v>0.010235842726784756</v>
      </c>
      <c r="FC17" s="152">
        <v>4</v>
      </c>
      <c r="FD17" s="88">
        <v>0.05493055555555556</v>
      </c>
      <c r="FE17" s="71">
        <f>D17*$FH$5</f>
        <v>0.0007708333333333333</v>
      </c>
      <c r="FF17" s="78">
        <f>FD17-FE17</f>
        <v>0.05415972222222223</v>
      </c>
      <c r="FG17" s="71">
        <f>FF17/$FH$5</f>
        <v>0.00975850850850851</v>
      </c>
      <c r="FH17" s="152">
        <v>5</v>
      </c>
      <c r="FI17" s="77"/>
      <c r="FJ17" s="71"/>
      <c r="FK17" s="78"/>
      <c r="FL17" s="71"/>
      <c r="FM17" s="152"/>
      <c r="FN17" s="77">
        <v>0.08027777777777778</v>
      </c>
      <c r="FO17" s="71">
        <f>D17*$FQ$5</f>
        <v>0.0008861111111111111</v>
      </c>
      <c r="FP17" s="78">
        <f t="shared" si="12"/>
        <v>0.07939166666666667</v>
      </c>
      <c r="FQ17" s="71">
        <f t="shared" si="13"/>
        <v>0.012443834900731452</v>
      </c>
      <c r="FR17" s="176">
        <v>6</v>
      </c>
      <c r="FS17" s="81"/>
      <c r="FT17" s="71"/>
      <c r="FU17" s="78"/>
      <c r="FV17" s="71"/>
      <c r="FW17" s="176"/>
      <c r="FX17" s="60"/>
      <c r="FY17" s="368">
        <v>7</v>
      </c>
      <c r="FZ17" s="104">
        <v>5</v>
      </c>
      <c r="GA17" s="104">
        <v>5</v>
      </c>
      <c r="GB17" s="104">
        <v>4</v>
      </c>
      <c r="GC17" s="82"/>
      <c r="GD17" s="82"/>
      <c r="GE17" s="82">
        <v>7</v>
      </c>
      <c r="GF17" s="82">
        <v>8</v>
      </c>
      <c r="GG17" s="152"/>
      <c r="GH17" s="82">
        <v>7</v>
      </c>
      <c r="GI17" s="135">
        <v>5</v>
      </c>
      <c r="GJ17" s="135"/>
      <c r="GK17" s="359">
        <v>5</v>
      </c>
      <c r="GL17" s="82">
        <v>5</v>
      </c>
      <c r="GM17" s="82">
        <v>2</v>
      </c>
      <c r="GN17" s="152">
        <v>8</v>
      </c>
      <c r="GO17" s="82"/>
      <c r="GP17" s="292">
        <v>8</v>
      </c>
      <c r="GQ17" s="292">
        <v>9</v>
      </c>
      <c r="GR17" s="361">
        <v>7</v>
      </c>
      <c r="GS17" s="350">
        <v>8</v>
      </c>
      <c r="GT17" s="363">
        <v>5</v>
      </c>
      <c r="GU17" s="101"/>
      <c r="GV17" s="363"/>
      <c r="GW17" s="363"/>
      <c r="GX17" s="363">
        <v>5</v>
      </c>
      <c r="GY17" s="363">
        <v>7</v>
      </c>
      <c r="GZ17" s="363">
        <v>7</v>
      </c>
      <c r="HA17" s="363"/>
      <c r="HB17" s="152">
        <v>5</v>
      </c>
      <c r="HC17" s="152">
        <v>4</v>
      </c>
      <c r="HD17" s="152">
        <v>5</v>
      </c>
      <c r="HE17" s="152"/>
      <c r="HF17" s="152">
        <v>6</v>
      </c>
      <c r="HG17" s="367">
        <v>17</v>
      </c>
      <c r="HH17" s="262">
        <f>GT17+GS17+GR17+GN17+GM17+GL17+GK17+GI17+GH17+GF17+GE17+GB17+GA17+FZ17+FY17</f>
        <v>88</v>
      </c>
      <c r="HI17" s="152"/>
      <c r="HJ17" s="171"/>
      <c r="HK17" s="202"/>
      <c r="HL17" s="152"/>
      <c r="HM17" s="228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295">
        <v>5</v>
      </c>
      <c r="HY17" s="65"/>
      <c r="HZ17" s="66"/>
      <c r="IA17" s="66"/>
      <c r="IB17" s="227"/>
      <c r="IC17" s="299"/>
      <c r="ID17" s="46"/>
      <c r="IE17" s="46"/>
      <c r="IF17" s="67"/>
    </row>
    <row r="18" spans="1:240" s="7" customFormat="1" ht="26.25">
      <c r="A18" s="45">
        <v>9</v>
      </c>
      <c r="B18" s="46" t="s">
        <v>30</v>
      </c>
      <c r="C18" s="46">
        <v>1979</v>
      </c>
      <c r="D18" s="86">
        <v>0.00016203703703703703</v>
      </c>
      <c r="E18" s="243">
        <v>0.06253472222222223</v>
      </c>
      <c r="F18" s="69">
        <f>D18*$H$5</f>
        <v>0.0008101851851851852</v>
      </c>
      <c r="G18" s="78">
        <f>E18-F18</f>
        <v>0.06172453703703704</v>
      </c>
      <c r="H18" s="74">
        <f>G18/$H$5</f>
        <v>0.012344907407407409</v>
      </c>
      <c r="I18" s="83">
        <v>6</v>
      </c>
      <c r="J18" s="126">
        <v>0.017685185185185182</v>
      </c>
      <c r="K18" s="71">
        <f>D18*$N$5</f>
        <v>0.0004861111111111111</v>
      </c>
      <c r="L18" s="85">
        <f>J18-K18</f>
        <v>0.01719907407407407</v>
      </c>
      <c r="M18" s="85">
        <f>L18/$N$5</f>
        <v>0.0057330246913580235</v>
      </c>
      <c r="N18" s="72">
        <v>2</v>
      </c>
      <c r="O18" s="183">
        <v>0.05049768518518519</v>
      </c>
      <c r="P18" s="71">
        <f>D18*$R$5</f>
        <v>0.0011828703703703704</v>
      </c>
      <c r="Q18" s="71">
        <f t="shared" si="3"/>
        <v>0.04931481481481482</v>
      </c>
      <c r="R18" s="71">
        <f>Q18/$R$5</f>
        <v>0.006755454084221208</v>
      </c>
      <c r="S18" s="72">
        <v>1</v>
      </c>
      <c r="T18" s="73">
        <v>0.03496527777777778</v>
      </c>
      <c r="U18" s="74">
        <f>D18*$W$5</f>
        <v>0.0008425925925925926</v>
      </c>
      <c r="V18" s="74">
        <f>T18-U18</f>
        <v>0.03412268518518519</v>
      </c>
      <c r="W18" s="74">
        <f>V18/$W$5</f>
        <v>0.006562054843304845</v>
      </c>
      <c r="X18" s="307">
        <v>3</v>
      </c>
      <c r="Y18" s="87">
        <v>0.03711805555555556</v>
      </c>
      <c r="Z18" s="74">
        <f>D18*$AC$5</f>
        <v>0.000712962962962963</v>
      </c>
      <c r="AA18" s="74">
        <f>Y18-Z18</f>
        <v>0.03640509259259259</v>
      </c>
      <c r="AB18" s="74">
        <f>AA18/$AC$5</f>
        <v>0.00827388468013468</v>
      </c>
      <c r="AC18" s="311">
        <v>2</v>
      </c>
      <c r="AD18" s="80"/>
      <c r="AE18" s="71">
        <f>D18*$AE$5</f>
        <v>0.000993287037037037</v>
      </c>
      <c r="AF18" s="71">
        <f t="shared" si="19"/>
        <v>-0.000993287037037037</v>
      </c>
      <c r="AG18" s="71">
        <f>AF18/$AE$5</f>
        <v>-0.00016203703703703706</v>
      </c>
      <c r="AH18" s="60"/>
      <c r="AI18" s="80">
        <v>0.022499999999999996</v>
      </c>
      <c r="AJ18" s="71">
        <f t="shared" si="4"/>
        <v>0.0005541666666666667</v>
      </c>
      <c r="AK18" s="71">
        <f t="shared" si="2"/>
        <v>0.021945833333333328</v>
      </c>
      <c r="AL18" s="74">
        <f t="shared" si="5"/>
        <v>0.0064169103313840145</v>
      </c>
      <c r="AM18" s="311">
        <v>5</v>
      </c>
      <c r="AN18" s="80">
        <v>0.049895833333333334</v>
      </c>
      <c r="AO18" s="71">
        <f t="shared" si="6"/>
        <v>0.0009219907407407408</v>
      </c>
      <c r="AP18" s="71">
        <f t="shared" si="7"/>
        <v>0.04897384259259259</v>
      </c>
      <c r="AQ18" s="71">
        <f t="shared" si="8"/>
        <v>0.008607002213109418</v>
      </c>
      <c r="AR18" s="311">
        <v>7</v>
      </c>
      <c r="AS18" s="197">
        <v>0.04245370370370371</v>
      </c>
      <c r="AT18" s="69">
        <f>D18*$AU$5</f>
        <v>0.000967361111111111</v>
      </c>
      <c r="AU18" s="78">
        <f>AS18-AT18</f>
        <v>0.041486342592592595</v>
      </c>
      <c r="AV18" s="71">
        <f>AU18/$AU$5</f>
        <v>0.006949136112662077</v>
      </c>
      <c r="AW18" s="152">
        <v>3</v>
      </c>
      <c r="AX18" s="79">
        <v>0.054502314814814816</v>
      </c>
      <c r="AY18" s="71">
        <f>D18*$BA$5</f>
        <v>0.0013854166666666667</v>
      </c>
      <c r="AZ18" s="78">
        <f t="shared" si="9"/>
        <v>0.05311689814814815</v>
      </c>
      <c r="BA18" s="71">
        <f>AZ18/$BA$5</f>
        <v>0.006212502707385748</v>
      </c>
      <c r="BB18" s="313">
        <v>3</v>
      </c>
      <c r="BC18" s="80">
        <v>0.01642361111111111</v>
      </c>
      <c r="BD18" s="71">
        <f t="shared" si="14"/>
        <v>0.00045370370370370367</v>
      </c>
      <c r="BE18" s="78">
        <f t="shared" si="10"/>
        <v>0.01596990740740741</v>
      </c>
      <c r="BF18" s="71">
        <f t="shared" si="15"/>
        <v>0.005703538359788361</v>
      </c>
      <c r="BG18" s="312">
        <v>1</v>
      </c>
      <c r="BH18" s="79">
        <v>0.0275</v>
      </c>
      <c r="BI18" s="71">
        <f>D18*$BL$5</f>
        <v>0.0006222222222222221</v>
      </c>
      <c r="BJ18" s="78">
        <f>BH18-BI18</f>
        <v>0.026877777777777778</v>
      </c>
      <c r="BK18" s="71">
        <f>BJ18/$BL$5</f>
        <v>0.006999421296296297</v>
      </c>
      <c r="BL18" s="61">
        <v>1</v>
      </c>
      <c r="BM18" s="89">
        <v>0.039293981481481485</v>
      </c>
      <c r="BN18" s="71">
        <f t="shared" si="16"/>
        <v>0.0010694444444444443</v>
      </c>
      <c r="BO18" s="78">
        <f t="shared" si="17"/>
        <v>0.03822453703703704</v>
      </c>
      <c r="BP18" s="71">
        <f t="shared" si="18"/>
        <v>0.005791596520763189</v>
      </c>
      <c r="BQ18" s="320">
        <v>1</v>
      </c>
      <c r="BR18" s="80">
        <v>0.03582175925925926</v>
      </c>
      <c r="BS18" s="71">
        <f>D18*$BS$5</f>
        <v>0.000875</v>
      </c>
      <c r="BT18" s="78">
        <f t="shared" si="11"/>
        <v>0.03494675925925926</v>
      </c>
      <c r="BU18" s="78">
        <f>BT18/$BS$5</f>
        <v>0.006471622085048011</v>
      </c>
      <c r="BV18" s="311">
        <v>1</v>
      </c>
      <c r="BW18" s="80">
        <v>0.048657407407407406</v>
      </c>
      <c r="BX18" s="71">
        <f>D18*$BZ$5</f>
        <v>0.0009511574074074074</v>
      </c>
      <c r="BY18" s="78">
        <f>BW18-BX18</f>
        <v>0.04770625</v>
      </c>
      <c r="BZ18" s="71">
        <f>BY18/$BZ$5</f>
        <v>0.008127129471890971</v>
      </c>
      <c r="CA18" s="311">
        <v>1</v>
      </c>
      <c r="CB18" s="77">
        <v>0.03736111111111111</v>
      </c>
      <c r="CC18" s="71">
        <f>D18*$CE$5</f>
        <v>0.0009770833333333333</v>
      </c>
      <c r="CD18" s="78">
        <f>CB18-CC18</f>
        <v>0.03638402777777777</v>
      </c>
      <c r="CE18" s="71">
        <f>CD18/$CE$5</f>
        <v>0.0060338354523677895</v>
      </c>
      <c r="CF18" s="323">
        <v>5</v>
      </c>
      <c r="CG18" s="81">
        <v>0.04494212962962963</v>
      </c>
      <c r="CH18" s="71">
        <f>D18*$CJ$5</f>
        <v>0.0008425925925925926</v>
      </c>
      <c r="CI18" s="78">
        <f>CG18-CH18</f>
        <v>0.04409953703703704</v>
      </c>
      <c r="CJ18" s="71">
        <f>CI18/$CJ$5</f>
        <v>0.0084806801994302</v>
      </c>
      <c r="CK18" s="325">
        <v>5</v>
      </c>
      <c r="CL18" s="221">
        <v>0.03462962962962963</v>
      </c>
      <c r="CM18" s="71">
        <f>D18*$CP$5</f>
        <v>0.0007810185185185186</v>
      </c>
      <c r="CN18" s="78">
        <f t="shared" si="20"/>
        <v>0.03384861111111111</v>
      </c>
      <c r="CO18" s="71">
        <f>CN18/$CP$5</f>
        <v>0.0070225334255417235</v>
      </c>
      <c r="CP18" s="330">
        <v>5</v>
      </c>
      <c r="CQ18" s="80">
        <v>0.034768518518518525</v>
      </c>
      <c r="CR18" s="71">
        <f>D18*$CS$5</f>
        <v>0.00083125</v>
      </c>
      <c r="CS18" s="78">
        <f>CQ18-CR18</f>
        <v>0.033937268518518526</v>
      </c>
      <c r="CT18" s="71">
        <f>CS18/$CS$5</f>
        <v>0.006615451952927588</v>
      </c>
      <c r="CU18" s="333">
        <v>3</v>
      </c>
      <c r="CV18" s="77">
        <v>0.031712962962962964</v>
      </c>
      <c r="CW18" s="71">
        <f>D18*$CY$5</f>
        <v>0.0006854166666666667</v>
      </c>
      <c r="CX18" s="78">
        <f>CV18-CW18</f>
        <v>0.031027546296296296</v>
      </c>
      <c r="CY18" s="71">
        <f>CX18/$CY$5</f>
        <v>0.00733511732772962</v>
      </c>
      <c r="CZ18" s="337">
        <v>5</v>
      </c>
      <c r="DA18" s="221">
        <v>0.05199074074074075</v>
      </c>
      <c r="DB18" s="71">
        <f>D18*$DD$5</f>
        <v>0.0010532407407407407</v>
      </c>
      <c r="DC18" s="78">
        <f>DA18-DB18</f>
        <v>0.050937500000000004</v>
      </c>
      <c r="DD18" s="71">
        <f>DC18/$DD$5</f>
        <v>0.007836538461538462</v>
      </c>
      <c r="DE18" s="344">
        <v>3</v>
      </c>
      <c r="DF18" s="89" t="s">
        <v>32</v>
      </c>
      <c r="DG18" s="71">
        <f>D18*$DH$5</f>
        <v>0.0007875</v>
      </c>
      <c r="DH18" s="78" t="e">
        <f>DF18-DG18</f>
        <v>#VALUE!</v>
      </c>
      <c r="DI18" s="71" t="e">
        <f>DH18/$DH$5</f>
        <v>#VALUE!</v>
      </c>
      <c r="DJ18" s="353">
        <v>8</v>
      </c>
      <c r="DK18" s="81"/>
      <c r="DL18" s="71"/>
      <c r="DM18" s="78"/>
      <c r="DN18" s="71"/>
      <c r="DO18" s="71"/>
      <c r="DP18" s="80">
        <v>0.028344907407407412</v>
      </c>
      <c r="DQ18" s="71">
        <f>D18*$DS$5</f>
        <v>0.0006643518518518517</v>
      </c>
      <c r="DR18" s="78">
        <f>DP18-DQ18</f>
        <v>0.027680555555555562</v>
      </c>
      <c r="DS18" s="71">
        <f>DR18/$DS$5</f>
        <v>0.006751355013550138</v>
      </c>
      <c r="DT18" s="159">
        <v>2</v>
      </c>
      <c r="DU18" s="71"/>
      <c r="DV18" s="71"/>
      <c r="DW18" s="71"/>
      <c r="DX18" s="71"/>
      <c r="DY18" s="159"/>
      <c r="DZ18" s="159"/>
      <c r="EA18" s="159"/>
      <c r="EB18" s="159"/>
      <c r="EC18" s="159"/>
      <c r="ED18" s="159"/>
      <c r="EE18" s="80">
        <v>0.03356481481481482</v>
      </c>
      <c r="EF18" s="71">
        <f>D18*$EI$5</f>
        <v>0.001500462962962963</v>
      </c>
      <c r="EG18" s="78">
        <f>EE18-EF18</f>
        <v>0.03206435185185186</v>
      </c>
      <c r="EH18" s="71">
        <f>EG18/$EH$5</f>
        <v>0.006955390857234676</v>
      </c>
      <c r="EI18" s="159">
        <v>1</v>
      </c>
      <c r="EJ18" s="88">
        <v>0.05087962962962963</v>
      </c>
      <c r="EK18" s="71">
        <f>D18*$EN$5</f>
        <v>0.0010726851851851852</v>
      </c>
      <c r="EL18" s="78">
        <f>EJ18-EK18</f>
        <v>0.049806944444444445</v>
      </c>
      <c r="EM18" s="71">
        <f>EL18/$EN$5</f>
        <v>0.007523707620006714</v>
      </c>
      <c r="EN18" s="159">
        <v>2</v>
      </c>
      <c r="EO18" s="88">
        <v>0.062106481481481485</v>
      </c>
      <c r="EP18" s="71">
        <f>D18*$ES$5</f>
        <v>0.00037430555555555557</v>
      </c>
      <c r="EQ18" s="78">
        <f>EO18-EP18</f>
        <v>0.061732175925925926</v>
      </c>
      <c r="ER18" s="71">
        <f>EQ18/$ES$5</f>
        <v>0.026723885682219017</v>
      </c>
      <c r="ES18" s="159">
        <v>2</v>
      </c>
      <c r="ET18" s="77">
        <v>0.01931712962962963</v>
      </c>
      <c r="EU18" s="71">
        <f>D18*$EW$5</f>
        <v>0.0004148148148148148</v>
      </c>
      <c r="EV18" s="81">
        <f>ET18-EU18</f>
        <v>0.018902314814814813</v>
      </c>
      <c r="EW18" s="71">
        <f>EV18/$EW$5</f>
        <v>0.0073837167245370365</v>
      </c>
      <c r="EX18" s="152">
        <v>1</v>
      </c>
      <c r="EY18" s="88">
        <v>0.048240740740740744</v>
      </c>
      <c r="EZ18" s="71">
        <f>D18*$FC$5</f>
        <v>0.0008944444444444443</v>
      </c>
      <c r="FA18" s="78">
        <f>EY18-EZ18</f>
        <v>0.047346296296296296</v>
      </c>
      <c r="FB18" s="71">
        <f>FA18/$FC$5</f>
        <v>0.00857722758990875</v>
      </c>
      <c r="FC18" s="152">
        <v>2</v>
      </c>
      <c r="FD18" s="88">
        <v>0.04261574074074074</v>
      </c>
      <c r="FE18" s="71">
        <f>D18*$FH$5</f>
        <v>0.0008993055555555555</v>
      </c>
      <c r="FF18" s="78">
        <f>FD18-FE18</f>
        <v>0.04171643518518518</v>
      </c>
      <c r="FG18" s="71">
        <f>FF18/$FH$5</f>
        <v>0.007516474808141474</v>
      </c>
      <c r="FH18" s="152">
        <v>4</v>
      </c>
      <c r="FI18" s="77">
        <v>0.030162037037037032</v>
      </c>
      <c r="FJ18" s="71">
        <f>D18*$FL$5</f>
        <v>0.0008831018518518518</v>
      </c>
      <c r="FK18" s="78">
        <f>FI18-FJ18</f>
        <v>0.029278935185185182</v>
      </c>
      <c r="FL18" s="71">
        <f>FK18/$FL$5</f>
        <v>0.005372281685355079</v>
      </c>
      <c r="FM18" s="152">
        <v>1</v>
      </c>
      <c r="FN18" s="77" t="s">
        <v>32</v>
      </c>
      <c r="FO18" s="71">
        <f>D18*$FQ$5</f>
        <v>0.0010337962962962963</v>
      </c>
      <c r="FP18" s="78" t="e">
        <f t="shared" si="12"/>
        <v>#VALUE!</v>
      </c>
      <c r="FQ18" s="71" t="e">
        <f t="shared" si="13"/>
        <v>#VALUE!</v>
      </c>
      <c r="FR18" s="176"/>
      <c r="FS18" s="81"/>
      <c r="FT18" s="71"/>
      <c r="FU18" s="78"/>
      <c r="FV18" s="71"/>
      <c r="FW18" s="176"/>
      <c r="FX18" s="60">
        <v>12</v>
      </c>
      <c r="FY18" s="375">
        <v>6</v>
      </c>
      <c r="FZ18" s="104">
        <v>2</v>
      </c>
      <c r="GA18" s="104">
        <v>1</v>
      </c>
      <c r="GB18" s="104">
        <v>3</v>
      </c>
      <c r="GC18" s="82">
        <v>2</v>
      </c>
      <c r="GD18" s="82"/>
      <c r="GE18" s="82">
        <v>5</v>
      </c>
      <c r="GF18" s="290">
        <v>7</v>
      </c>
      <c r="GG18" s="152">
        <v>3</v>
      </c>
      <c r="GH18" s="82">
        <v>3</v>
      </c>
      <c r="GI18" s="135">
        <v>1</v>
      </c>
      <c r="GJ18" s="135">
        <v>1</v>
      </c>
      <c r="GK18" s="359">
        <v>1</v>
      </c>
      <c r="GL18" s="82">
        <v>1</v>
      </c>
      <c r="GM18" s="82">
        <v>1</v>
      </c>
      <c r="GN18" s="152">
        <v>5</v>
      </c>
      <c r="GO18" s="290">
        <v>5</v>
      </c>
      <c r="GP18" s="292">
        <v>5</v>
      </c>
      <c r="GQ18" s="152">
        <v>3</v>
      </c>
      <c r="GR18" s="291">
        <v>5</v>
      </c>
      <c r="GS18" s="350">
        <v>3</v>
      </c>
      <c r="GT18" s="293">
        <v>8</v>
      </c>
      <c r="GU18" s="101"/>
      <c r="GV18" s="363">
        <v>2</v>
      </c>
      <c r="GW18" s="363"/>
      <c r="GX18" s="363"/>
      <c r="GY18" s="363">
        <v>1</v>
      </c>
      <c r="GZ18" s="363">
        <v>2</v>
      </c>
      <c r="HA18" s="363">
        <v>2</v>
      </c>
      <c r="HB18" s="152">
        <v>1</v>
      </c>
      <c r="HC18" s="152">
        <v>2</v>
      </c>
      <c r="HD18" s="152">
        <v>4</v>
      </c>
      <c r="HE18" s="152">
        <v>1</v>
      </c>
      <c r="HF18" s="152"/>
      <c r="HG18" s="367">
        <v>21</v>
      </c>
      <c r="HH18" s="262">
        <f>GS18+GQ18+GN18+GM18+GL18+GK18+GJ18+GI18+GH18+GG18+GE18+GC18+GB18+GA18+FZ18</f>
        <v>35</v>
      </c>
      <c r="HI18" s="152"/>
      <c r="HJ18" s="171"/>
      <c r="HK18" s="93"/>
      <c r="HL18" s="152"/>
      <c r="HM18" s="229">
        <f>FZ18+GB18+GC18+GD18+GE18+GF18+GG18+GH18+GI18+GJ18+GN18+GO18+GP18</f>
        <v>42</v>
      </c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295">
        <v>2</v>
      </c>
      <c r="HY18" s="65"/>
      <c r="HZ18" s="66"/>
      <c r="IA18" s="66"/>
      <c r="IB18" s="227"/>
      <c r="IC18" s="299"/>
      <c r="ID18" s="60"/>
      <c r="IE18" s="60"/>
      <c r="IF18" s="67"/>
    </row>
    <row r="19" spans="1:243" s="7" customFormat="1" ht="26.25">
      <c r="A19" s="45">
        <v>10</v>
      </c>
      <c r="B19" s="46" t="s">
        <v>36</v>
      </c>
      <c r="C19" s="46">
        <v>1978</v>
      </c>
      <c r="D19" s="86">
        <v>0.00018518518518518518</v>
      </c>
      <c r="E19" s="70"/>
      <c r="F19" s="69">
        <f>D19*$H$5</f>
        <v>0.0009259259259259259</v>
      </c>
      <c r="G19" s="78">
        <f>E19-F19</f>
        <v>-0.0009259259259259259</v>
      </c>
      <c r="H19" s="74">
        <f>G19/$H$5</f>
        <v>-0.00018518518518518518</v>
      </c>
      <c r="I19" s="83"/>
      <c r="J19" s="246"/>
      <c r="K19" s="71">
        <f>D19*$N$5</f>
        <v>0.0005555555555555556</v>
      </c>
      <c r="L19" s="85">
        <f>J19-K19</f>
        <v>-0.0005555555555555556</v>
      </c>
      <c r="M19" s="85">
        <f>L19/$N$5</f>
        <v>-0.00018518518518518518</v>
      </c>
      <c r="N19" s="72"/>
      <c r="O19" s="103"/>
      <c r="P19" s="71">
        <f>D19*$Q$5</f>
        <v>0.0009074074074074074</v>
      </c>
      <c r="Q19" s="71">
        <f t="shared" si="3"/>
        <v>-0.0009074074074074074</v>
      </c>
      <c r="R19" s="71">
        <f>Q19/$Q$5</f>
        <v>-0.00018518518518518518</v>
      </c>
      <c r="S19" s="72"/>
      <c r="T19" s="91"/>
      <c r="U19" s="74">
        <f>D19*$V$5</f>
        <v>0.0008333333333333333</v>
      </c>
      <c r="V19" s="74">
        <f t="shared" si="0"/>
        <v>-0.0008333333333333333</v>
      </c>
      <c r="W19" s="74">
        <f>V19/$V$5</f>
        <v>-0.00018518518518518518</v>
      </c>
      <c r="X19" s="75"/>
      <c r="Y19" s="186"/>
      <c r="Z19" s="74">
        <f>D19*$Z$5</f>
        <v>0.0009444444444444444</v>
      </c>
      <c r="AA19" s="74">
        <f>Y19-Z19</f>
        <v>-0.0009444444444444444</v>
      </c>
      <c r="AB19" s="74">
        <f>AA19/$Z$5</f>
        <v>-0.00018518518518518518</v>
      </c>
      <c r="AC19" s="76"/>
      <c r="AD19" s="81">
        <v>0.03248842592592593</v>
      </c>
      <c r="AE19" s="71">
        <f>D19*$AG$5</f>
        <v>0.0004796296296296296</v>
      </c>
      <c r="AF19" s="71">
        <f>AD19-AE19</f>
        <v>0.0320087962962963</v>
      </c>
      <c r="AG19" s="71">
        <f>AF19/$AG$5</f>
        <v>0.01235860860860861</v>
      </c>
      <c r="AH19" s="60">
        <v>5</v>
      </c>
      <c r="AI19" s="80">
        <v>0.03560185185185185</v>
      </c>
      <c r="AJ19" s="71">
        <f t="shared" si="4"/>
        <v>0.0006333333333333333</v>
      </c>
      <c r="AK19" s="71">
        <f t="shared" si="2"/>
        <v>0.03496851851851852</v>
      </c>
      <c r="AL19" s="74">
        <f t="shared" si="5"/>
        <v>0.010224713017110677</v>
      </c>
      <c r="AM19" s="311">
        <v>9</v>
      </c>
      <c r="AN19" s="80">
        <v>0.07129629629629629</v>
      </c>
      <c r="AO19" s="71">
        <f t="shared" si="6"/>
        <v>0.0010537037037037036</v>
      </c>
      <c r="AP19" s="71">
        <f t="shared" si="7"/>
        <v>0.07024259259259258</v>
      </c>
      <c r="AQ19" s="71">
        <f t="shared" si="8"/>
        <v>0.012344919612054934</v>
      </c>
      <c r="AR19" s="311">
        <v>9</v>
      </c>
      <c r="AS19" s="197">
        <v>0.06939814814814814</v>
      </c>
      <c r="AT19" s="69">
        <f>D19*$AU$5</f>
        <v>0.0011055555555555554</v>
      </c>
      <c r="AU19" s="78">
        <f>AS19-AT19</f>
        <v>0.06829259259259259</v>
      </c>
      <c r="AV19" s="71">
        <f>AU19/$AU$5</f>
        <v>0.0114392952416403</v>
      </c>
      <c r="AW19" s="152">
        <v>7</v>
      </c>
      <c r="AX19" s="79">
        <v>0.08891203703703704</v>
      </c>
      <c r="AY19" s="71">
        <f>D19*$BA$5</f>
        <v>0.0015833333333333333</v>
      </c>
      <c r="AZ19" s="78">
        <f t="shared" si="9"/>
        <v>0.0873287037037037</v>
      </c>
      <c r="BA19" s="71">
        <f>AZ19/$BA$5</f>
        <v>0.010213883474117391</v>
      </c>
      <c r="BB19" s="60"/>
      <c r="BC19" s="80">
        <v>0.03523148148148148</v>
      </c>
      <c r="BD19" s="71">
        <f t="shared" si="14"/>
        <v>0.0005185185185185184</v>
      </c>
      <c r="BE19" s="78">
        <f t="shared" si="10"/>
        <v>0.034712962962962966</v>
      </c>
      <c r="BF19" s="71">
        <f t="shared" si="15"/>
        <v>0.012397486772486775</v>
      </c>
      <c r="BG19" s="312">
        <v>7</v>
      </c>
      <c r="BH19" s="79">
        <v>0.04054398148148148</v>
      </c>
      <c r="BI19" s="71">
        <f>D19*$BL$5</f>
        <v>0.000711111111111111</v>
      </c>
      <c r="BJ19" s="78">
        <f>BH19-BI19</f>
        <v>0.039832870370370366</v>
      </c>
      <c r="BK19" s="71">
        <f>BJ19/$BL$5</f>
        <v>0.010373143325617283</v>
      </c>
      <c r="BL19" s="61">
        <v>5</v>
      </c>
      <c r="BM19" s="89">
        <v>0.07561342592592592</v>
      </c>
      <c r="BN19" s="71">
        <f t="shared" si="16"/>
        <v>0.0012222222222222222</v>
      </c>
      <c r="BO19" s="78">
        <f t="shared" si="17"/>
        <v>0.0743912037037037</v>
      </c>
      <c r="BP19" s="71">
        <f t="shared" si="18"/>
        <v>0.011271394500561166</v>
      </c>
      <c r="BQ19" s="320">
        <v>6</v>
      </c>
      <c r="BR19" s="81"/>
      <c r="BS19" s="71">
        <f>D19*$BU$5</f>
        <v>0.0007222222222222222</v>
      </c>
      <c r="BT19" s="78">
        <f t="shared" si="11"/>
        <v>-0.0007222222222222222</v>
      </c>
      <c r="BU19" s="71">
        <f>BT19/$BU$5</f>
        <v>-0.00018518518518518518</v>
      </c>
      <c r="BV19" s="60"/>
      <c r="BW19" s="92">
        <v>0.06055555555555556</v>
      </c>
      <c r="BX19" s="71">
        <f>D19*$CA$5</f>
        <v>0.0007666666666666666</v>
      </c>
      <c r="BY19" s="78">
        <f>BW19-BX19</f>
        <v>0.05978888888888889</v>
      </c>
      <c r="BZ19" s="71">
        <f>BY19/$CA$5</f>
        <v>0.014441760601180893</v>
      </c>
      <c r="CA19" s="321">
        <v>5</v>
      </c>
      <c r="CB19" s="77"/>
      <c r="CC19" s="71">
        <f>D19*$CE$5</f>
        <v>0.0011166666666666666</v>
      </c>
      <c r="CD19" s="78">
        <f>CB19-CC19</f>
        <v>-0.0011166666666666666</v>
      </c>
      <c r="CE19" s="71">
        <f>CD19/$CE$5</f>
        <v>-0.00018518518518518518</v>
      </c>
      <c r="CF19" s="152"/>
      <c r="CG19" s="81">
        <v>0.07094907407407407</v>
      </c>
      <c r="CH19" s="71">
        <f>D19*$CJ$5</f>
        <v>0.000962962962962963</v>
      </c>
      <c r="CI19" s="78">
        <f>CG19-CH19</f>
        <v>0.06998611111111111</v>
      </c>
      <c r="CJ19" s="71">
        <f>CI19/$CJ$5</f>
        <v>0.013458867521367521</v>
      </c>
      <c r="CK19" s="325">
        <v>8</v>
      </c>
      <c r="CL19" s="81"/>
      <c r="CM19" s="71">
        <f>D19*$CM$5</f>
        <v>0.0009481481481481482</v>
      </c>
      <c r="CN19" s="78">
        <f t="shared" si="20"/>
        <v>-0.0009481481481481482</v>
      </c>
      <c r="CO19" s="71">
        <f>CN19/$CM$5</f>
        <v>-0.00018518518518518518</v>
      </c>
      <c r="CP19" s="146"/>
      <c r="CQ19" s="80">
        <v>0.06608796296296296</v>
      </c>
      <c r="CR19" s="71">
        <f>D19*$CS$5</f>
        <v>0.0009499999999999999</v>
      </c>
      <c r="CS19" s="78">
        <f>CQ19-CR19</f>
        <v>0.06513796296296295</v>
      </c>
      <c r="CT19" s="71">
        <f>CS19/$CS$5</f>
        <v>0.01269745866724424</v>
      </c>
      <c r="CU19" s="333">
        <v>8</v>
      </c>
      <c r="CV19" s="77"/>
      <c r="CW19" s="71">
        <f>D19*$CY$5</f>
        <v>0.0007833333333333334</v>
      </c>
      <c r="CX19" s="78">
        <f>CV19-CW19</f>
        <v>-0.0007833333333333334</v>
      </c>
      <c r="CY19" s="71">
        <f>CX19/$CY$5</f>
        <v>-0.00018518518518518518</v>
      </c>
      <c r="CZ19" s="153"/>
      <c r="DA19" s="221"/>
      <c r="DB19" s="71">
        <f>D19*$DD$5</f>
        <v>0.0012037037037037036</v>
      </c>
      <c r="DC19" s="78">
        <f>DA19-DB19</f>
        <v>-0.0012037037037037036</v>
      </c>
      <c r="DD19" s="71">
        <f>DC19/$DD$5</f>
        <v>-0.00018518518518518518</v>
      </c>
      <c r="DE19" s="158"/>
      <c r="DF19" s="80"/>
      <c r="DG19" s="71">
        <f>D19*$DI$5</f>
        <v>0.0006259259259259258</v>
      </c>
      <c r="DH19" s="78">
        <f>DF19-DG19</f>
        <v>-0.0006259259259259258</v>
      </c>
      <c r="DI19" s="71">
        <f>DH19/$DI$5</f>
        <v>-0.00018518518518518515</v>
      </c>
      <c r="DJ19" s="158"/>
      <c r="DK19" s="80">
        <v>0.05084490740740741</v>
      </c>
      <c r="DL19" s="71">
        <f>D19*$DN$5</f>
        <v>0.0006851851851851852</v>
      </c>
      <c r="DM19" s="78">
        <f>DK19-DL19</f>
        <v>0.050159722222222224</v>
      </c>
      <c r="DN19" s="71">
        <f>DM19/$DN$5</f>
        <v>0.01355668168168168</v>
      </c>
      <c r="DO19" s="159">
        <v>2</v>
      </c>
      <c r="DP19" s="71"/>
      <c r="DQ19" s="71"/>
      <c r="DR19" s="71"/>
      <c r="DS19" s="71"/>
      <c r="DT19" s="159"/>
      <c r="DU19" s="80">
        <v>0.06636574074074074</v>
      </c>
      <c r="DV19" s="71">
        <f>D19*$DX$5</f>
        <v>0.0009611111111111112</v>
      </c>
      <c r="DW19" s="78">
        <f>DU19-DV19</f>
        <v>0.06540462962962963</v>
      </c>
      <c r="DX19" s="71">
        <f>DW19/$DX$5</f>
        <v>0.012602048098194533</v>
      </c>
      <c r="DY19" s="159">
        <v>3</v>
      </c>
      <c r="DZ19" s="88">
        <v>0.12138888888888888</v>
      </c>
      <c r="EA19" s="71">
        <f>D19*$ED$5</f>
        <v>0.001224074074074074</v>
      </c>
      <c r="EB19" s="78">
        <f>DZ19-EA19</f>
        <v>0.12016481481481481</v>
      </c>
      <c r="EC19" s="71">
        <f>EB19/$ED$5</f>
        <v>0.018179245811621</v>
      </c>
      <c r="ED19" s="159">
        <v>4</v>
      </c>
      <c r="EE19" s="80">
        <v>0.049143518518518524</v>
      </c>
      <c r="EF19" s="71">
        <f>D19*$EI$5</f>
        <v>0.0017148148148148146</v>
      </c>
      <c r="EG19" s="78">
        <f>EE19-EF19</f>
        <v>0.04742870370370371</v>
      </c>
      <c r="EH19" s="71">
        <f>EG19/$EH$5</f>
        <v>0.010288222061540933</v>
      </c>
      <c r="EI19" s="159">
        <v>5</v>
      </c>
      <c r="EJ19" s="88">
        <v>0.0734837962962963</v>
      </c>
      <c r="EK19" s="71">
        <f>D19*$EN$5</f>
        <v>0.0012259259259259259</v>
      </c>
      <c r="EL19" s="78">
        <f>EJ19-EK19</f>
        <v>0.07225787037037038</v>
      </c>
      <c r="EM19" s="71">
        <f>EL19/$EN$5</f>
        <v>0.01091508615866622</v>
      </c>
      <c r="EN19" s="159">
        <v>6</v>
      </c>
      <c r="EO19" s="88">
        <v>0.0800462962962963</v>
      </c>
      <c r="EP19" s="71">
        <f>D19*$ES$5</f>
        <v>0.0004277777777777778</v>
      </c>
      <c r="EQ19" s="78">
        <f>EO19-EP19</f>
        <v>0.07961851851851852</v>
      </c>
      <c r="ER19" s="71">
        <f>EQ19/$ES$5</f>
        <v>0.034466891133557796</v>
      </c>
      <c r="ES19" s="159">
        <v>6</v>
      </c>
      <c r="ET19" s="159"/>
      <c r="EU19" s="159"/>
      <c r="EV19" s="78"/>
      <c r="EW19" s="71"/>
      <c r="EX19" s="152"/>
      <c r="EY19" s="81"/>
      <c r="EZ19" s="71"/>
      <c r="FA19" s="78"/>
      <c r="FB19" s="71"/>
      <c r="FC19" s="152"/>
      <c r="FD19" s="81"/>
      <c r="FE19" s="71"/>
      <c r="FF19" s="78"/>
      <c r="FG19" s="71"/>
      <c r="FH19" s="152"/>
      <c r="FI19" s="77"/>
      <c r="FJ19" s="71"/>
      <c r="FK19" s="78"/>
      <c r="FL19" s="71"/>
      <c r="FM19" s="152"/>
      <c r="FN19" s="81"/>
      <c r="FO19" s="71"/>
      <c r="FP19" s="78"/>
      <c r="FQ19" s="71"/>
      <c r="FR19" s="176"/>
      <c r="FS19" s="80">
        <v>0.029375</v>
      </c>
      <c r="FT19" s="71">
        <f>D19*$FX$5</f>
        <v>0.0005</v>
      </c>
      <c r="FU19" s="78">
        <f>FS19-FT19</f>
        <v>0.028874999999999998</v>
      </c>
      <c r="FV19" s="71">
        <f>FU19/$FX$5</f>
        <v>0.010694444444444442</v>
      </c>
      <c r="FW19" s="176">
        <v>6</v>
      </c>
      <c r="FX19" s="60">
        <v>13</v>
      </c>
      <c r="FY19" s="368"/>
      <c r="FZ19" s="104"/>
      <c r="GA19" s="104"/>
      <c r="GB19" s="104"/>
      <c r="GC19" s="82"/>
      <c r="GD19" s="82">
        <v>5</v>
      </c>
      <c r="GE19" s="82">
        <v>9</v>
      </c>
      <c r="GF19" s="82">
        <v>9</v>
      </c>
      <c r="GG19" s="152">
        <v>7</v>
      </c>
      <c r="GH19" s="82"/>
      <c r="GI19" s="135">
        <v>7</v>
      </c>
      <c r="GJ19" s="135">
        <v>5</v>
      </c>
      <c r="GK19" s="359">
        <v>6</v>
      </c>
      <c r="GL19" s="82"/>
      <c r="GM19" s="82">
        <v>5</v>
      </c>
      <c r="GN19" s="152"/>
      <c r="GO19" s="82">
        <v>8</v>
      </c>
      <c r="GP19" s="152"/>
      <c r="GQ19" s="152">
        <v>8</v>
      </c>
      <c r="GR19" s="361"/>
      <c r="GS19" s="350"/>
      <c r="GT19" s="350"/>
      <c r="GU19" s="363">
        <v>2</v>
      </c>
      <c r="GV19" s="363"/>
      <c r="GW19" s="363">
        <v>3</v>
      </c>
      <c r="GX19" s="363">
        <v>4</v>
      </c>
      <c r="GY19" s="363">
        <v>5</v>
      </c>
      <c r="GZ19" s="363">
        <v>6</v>
      </c>
      <c r="HA19" s="363">
        <v>6</v>
      </c>
      <c r="HB19" s="152"/>
      <c r="HC19" s="152"/>
      <c r="HD19" s="152"/>
      <c r="HE19" s="152"/>
      <c r="HF19" s="152"/>
      <c r="HG19" s="367">
        <v>10</v>
      </c>
      <c r="HH19" s="262"/>
      <c r="HI19" s="152"/>
      <c r="HJ19" s="171"/>
      <c r="HK19" s="93"/>
      <c r="HL19" s="152"/>
      <c r="HM19" s="229">
        <f>FZ19+GA19+GB19+GE19+GD19+GF19+GG19+GH19+GI19+GJ19+GM19+GN19+GQ19+GR19</f>
        <v>55</v>
      </c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295"/>
      <c r="HY19" s="65"/>
      <c r="HZ19" s="66"/>
      <c r="IA19" s="66"/>
      <c r="IB19" s="227"/>
      <c r="IC19" s="299"/>
      <c r="ID19" s="60"/>
      <c r="IE19" s="60"/>
      <c r="IF19" s="67"/>
      <c r="II19" s="18"/>
    </row>
    <row r="20" spans="1:243" s="7" customFormat="1" ht="26.25">
      <c r="A20" s="45">
        <v>11</v>
      </c>
      <c r="B20" s="46" t="s">
        <v>43</v>
      </c>
      <c r="C20" s="46">
        <v>1977</v>
      </c>
      <c r="D20" s="86">
        <v>0.00020833333333333335</v>
      </c>
      <c r="E20" s="243">
        <v>0.03743055555555556</v>
      </c>
      <c r="F20" s="69">
        <f>D20*$H$5</f>
        <v>0.0010416666666666667</v>
      </c>
      <c r="G20" s="78">
        <f>E20-F20</f>
        <v>0.03638888888888889</v>
      </c>
      <c r="H20" s="74">
        <f>G20/$H$5</f>
        <v>0.007277777777777777</v>
      </c>
      <c r="I20" s="83">
        <v>3</v>
      </c>
      <c r="J20" s="126">
        <v>0.016180555555555556</v>
      </c>
      <c r="K20" s="71">
        <f>D20*$N$5</f>
        <v>0.000625</v>
      </c>
      <c r="L20" s="85">
        <f>J20-K20</f>
        <v>0.015555555555555555</v>
      </c>
      <c r="M20" s="85">
        <f>L20/$N$5</f>
        <v>0.005185185185185185</v>
      </c>
      <c r="N20" s="72">
        <v>1</v>
      </c>
      <c r="O20" s="183">
        <v>0.05877314814814815</v>
      </c>
      <c r="P20" s="71">
        <f>D20*$R$5</f>
        <v>0.0015208333333333335</v>
      </c>
      <c r="Q20" s="71">
        <f t="shared" si="3"/>
        <v>0.05725231481481482</v>
      </c>
      <c r="R20" s="71">
        <f>Q20/$R$5</f>
        <v>0.007842782851344496</v>
      </c>
      <c r="S20" s="305">
        <v>3</v>
      </c>
      <c r="T20" s="73">
        <v>0.03391203703703704</v>
      </c>
      <c r="U20" s="74">
        <f>D20*$W$5</f>
        <v>0.0010833333333333335</v>
      </c>
      <c r="V20" s="74">
        <f t="shared" si="0"/>
        <v>0.03282870370370371</v>
      </c>
      <c r="W20" s="74">
        <f>V20/$W$5</f>
        <v>0.006313212250712251</v>
      </c>
      <c r="X20" s="307">
        <v>1</v>
      </c>
      <c r="Y20" s="87">
        <v>0.053877314814814815</v>
      </c>
      <c r="Z20" s="74">
        <f>D20*$AC$5</f>
        <v>0.0009166666666666668</v>
      </c>
      <c r="AA20" s="74">
        <f>Y20-Z20</f>
        <v>0.052960648148148146</v>
      </c>
      <c r="AB20" s="74">
        <f>AA20/$AC$5</f>
        <v>0.01203651094276094</v>
      </c>
      <c r="AC20" s="311">
        <v>4</v>
      </c>
      <c r="AD20" s="79">
        <v>0.04429398148148148</v>
      </c>
      <c r="AE20" s="71">
        <f>D20*$AH$5</f>
        <v>0.0010625</v>
      </c>
      <c r="AF20" s="71">
        <f t="shared" si="19"/>
        <v>0.04323148148148148</v>
      </c>
      <c r="AG20" s="71">
        <f>AF20/$AH$5</f>
        <v>0.00847676107480029</v>
      </c>
      <c r="AH20" s="60">
        <v>3</v>
      </c>
      <c r="AI20" s="80">
        <v>0.0196875</v>
      </c>
      <c r="AJ20" s="71">
        <f t="shared" si="4"/>
        <v>0.0007125</v>
      </c>
      <c r="AK20" s="71">
        <f t="shared" si="2"/>
        <v>0.018975</v>
      </c>
      <c r="AL20" s="74">
        <f t="shared" si="5"/>
        <v>0.005548245614035088</v>
      </c>
      <c r="AM20" s="311">
        <v>2</v>
      </c>
      <c r="AN20" s="80">
        <v>0.03871527777777778</v>
      </c>
      <c r="AO20" s="71">
        <f t="shared" si="6"/>
        <v>0.0011854166666666669</v>
      </c>
      <c r="AP20" s="71">
        <f t="shared" si="7"/>
        <v>0.03752986111111111</v>
      </c>
      <c r="AQ20" s="71">
        <f t="shared" si="8"/>
        <v>0.006595757664518648</v>
      </c>
      <c r="AR20" s="311">
        <v>1</v>
      </c>
      <c r="AS20" s="197">
        <v>0.04555555555555555</v>
      </c>
      <c r="AT20" s="69">
        <f>D20*$AU$5</f>
        <v>0.00124375</v>
      </c>
      <c r="AU20" s="78">
        <f>AS20-AT20</f>
        <v>0.04431180555555555</v>
      </c>
      <c r="AV20" s="71">
        <f>AU20/$AU$5</f>
        <v>0.007422412990880326</v>
      </c>
      <c r="AW20" s="152">
        <v>4</v>
      </c>
      <c r="AX20" s="79">
        <v>0.06077546296296296</v>
      </c>
      <c r="AY20" s="71">
        <f>D20*$BA$5</f>
        <v>0.0017812500000000003</v>
      </c>
      <c r="AZ20" s="78">
        <f t="shared" si="9"/>
        <v>0.058994212962962964</v>
      </c>
      <c r="BA20" s="71">
        <f>AZ20/$BA$5</f>
        <v>0.006899907948884556</v>
      </c>
      <c r="BB20" s="313">
        <v>5</v>
      </c>
      <c r="BC20" s="80">
        <v>0.01741898148148148</v>
      </c>
      <c r="BD20" s="71">
        <f t="shared" si="14"/>
        <v>0.0005833333333333334</v>
      </c>
      <c r="BE20" s="78">
        <f t="shared" si="10"/>
        <v>0.016835648148148145</v>
      </c>
      <c r="BF20" s="71">
        <f t="shared" si="15"/>
        <v>0.006012731481481481</v>
      </c>
      <c r="BG20" s="312">
        <v>3</v>
      </c>
      <c r="BH20" s="80">
        <v>0.04159722222222222</v>
      </c>
      <c r="BI20" s="71">
        <f>D20*$BI$5</f>
        <v>0.0011125</v>
      </c>
      <c r="BJ20" s="78">
        <f>BH20-BI20</f>
        <v>0.04048472222222222</v>
      </c>
      <c r="BK20" s="71">
        <f>BJ20/$BI$5</f>
        <v>0.007581408655846858</v>
      </c>
      <c r="BL20" s="61">
        <v>3</v>
      </c>
      <c r="BM20" s="89">
        <v>0.0525</v>
      </c>
      <c r="BN20" s="71">
        <f t="shared" si="16"/>
        <v>0.001375</v>
      </c>
      <c r="BO20" s="78">
        <f t="shared" si="17"/>
        <v>0.051125</v>
      </c>
      <c r="BP20" s="71">
        <f t="shared" si="18"/>
        <v>0.007746212121212121</v>
      </c>
      <c r="BQ20" s="320">
        <v>4</v>
      </c>
      <c r="BR20" s="80">
        <v>0.03715277777777778</v>
      </c>
      <c r="BS20" s="71">
        <f>D20*$BS$5</f>
        <v>0.0011250000000000001</v>
      </c>
      <c r="BT20" s="78">
        <f t="shared" si="11"/>
        <v>0.03602777777777778</v>
      </c>
      <c r="BU20" s="78">
        <f>BT20/$BS$5</f>
        <v>0.006671810699588477</v>
      </c>
      <c r="BV20" s="311">
        <v>2</v>
      </c>
      <c r="BW20" s="92">
        <v>0.04012731481481482</v>
      </c>
      <c r="BX20" s="71">
        <f>D20*$CA$5</f>
        <v>0.0008625</v>
      </c>
      <c r="BY20" s="78">
        <f>BW20-BX20</f>
        <v>0.039264814814814815</v>
      </c>
      <c r="BZ20" s="71">
        <f>BY20/$CA$5</f>
        <v>0.009484254786187155</v>
      </c>
      <c r="CA20" s="60">
        <v>3</v>
      </c>
      <c r="CB20" s="77">
        <v>0.03765046296296296</v>
      </c>
      <c r="CC20" s="71">
        <f>D20*$CE$5</f>
        <v>0.0012562500000000002</v>
      </c>
      <c r="CD20" s="78">
        <f>CB20-CC20</f>
        <v>0.03639421296296296</v>
      </c>
      <c r="CE20" s="71">
        <f>CD20/$CE$5</f>
        <v>0.006035524537804803</v>
      </c>
      <c r="CF20" s="323">
        <v>4</v>
      </c>
      <c r="CG20" s="81">
        <v>0.042847222222222224</v>
      </c>
      <c r="CH20" s="71">
        <f>D20*$CJ$5</f>
        <v>0.0010833333333333335</v>
      </c>
      <c r="CI20" s="78">
        <f>CG20-CH20</f>
        <v>0.04176388888888889</v>
      </c>
      <c r="CJ20" s="71">
        <f>CI20/$CJ$5</f>
        <v>0.008031517094017095</v>
      </c>
      <c r="CK20" s="325">
        <v>3</v>
      </c>
      <c r="CL20" s="221">
        <v>0.034409722222222223</v>
      </c>
      <c r="CM20" s="71">
        <f>D20*$CP$5</f>
        <v>0.0010041666666666669</v>
      </c>
      <c r="CN20" s="78">
        <f t="shared" si="20"/>
        <v>0.033405555555555556</v>
      </c>
      <c r="CO20" s="71">
        <f>CN20/$CP$5</f>
        <v>0.006930613185799908</v>
      </c>
      <c r="CP20" s="330">
        <v>4</v>
      </c>
      <c r="CQ20" s="80">
        <v>0.03733796296296296</v>
      </c>
      <c r="CR20" s="71">
        <f>D20*$CS$5</f>
        <v>0.00106875</v>
      </c>
      <c r="CS20" s="78">
        <f>CQ20-CR20</f>
        <v>0.03626921296296296</v>
      </c>
      <c r="CT20" s="71">
        <f>CS20/$CS$5</f>
        <v>0.007070022020070753</v>
      </c>
      <c r="CU20" s="333">
        <v>4</v>
      </c>
      <c r="CV20" s="77">
        <v>0.028761574074074075</v>
      </c>
      <c r="CW20" s="71">
        <f>D20*$CY$5</f>
        <v>0.0008812500000000002</v>
      </c>
      <c r="CX20" s="78">
        <f>CV20-CW20</f>
        <v>0.027880324074074075</v>
      </c>
      <c r="CY20" s="71">
        <f>CX20/$CY$5</f>
        <v>0.006591093161719639</v>
      </c>
      <c r="CZ20" s="337">
        <v>3</v>
      </c>
      <c r="DA20" s="221">
        <v>0.058888888888888886</v>
      </c>
      <c r="DB20" s="71">
        <f>D20*$DD$5</f>
        <v>0.0013541666666666667</v>
      </c>
      <c r="DC20" s="78">
        <f>DA20-DB20</f>
        <v>0.05753472222222222</v>
      </c>
      <c r="DD20" s="71">
        <f>DC20/$DD$5</f>
        <v>0.008851495726495727</v>
      </c>
      <c r="DE20" s="344">
        <v>4</v>
      </c>
      <c r="DF20" s="88"/>
      <c r="DG20" s="71">
        <f>D20*$DJ$5</f>
        <v>0.0009895833333333334</v>
      </c>
      <c r="DH20" s="78">
        <f>DF20-DG20</f>
        <v>-0.0009895833333333334</v>
      </c>
      <c r="DI20" s="71">
        <f>DH20/$DJ$5</f>
        <v>-0.00020833333333333335</v>
      </c>
      <c r="DJ20" s="158"/>
      <c r="DK20" s="88">
        <v>0.04898148148148148</v>
      </c>
      <c r="DL20" s="71">
        <f>D20*$DO$5</f>
        <v>0.0008958333333333333</v>
      </c>
      <c r="DM20" s="78">
        <f>DK20-DL20</f>
        <v>0.04808564814814815</v>
      </c>
      <c r="DN20" s="71">
        <f>DM20/$DO$5</f>
        <v>0.01118270887166236</v>
      </c>
      <c r="DO20" s="159">
        <v>1</v>
      </c>
      <c r="DP20" s="88">
        <v>0.025208333333333333</v>
      </c>
      <c r="DQ20" s="71">
        <f>D20*$DT$5</f>
        <v>0.0009375000000000001</v>
      </c>
      <c r="DR20" s="78">
        <f>DP20-DQ20</f>
        <v>0.024270833333333332</v>
      </c>
      <c r="DS20" s="71">
        <f>DR20/$DT$5</f>
        <v>0.005393518518518518</v>
      </c>
      <c r="DT20" s="159">
        <v>1</v>
      </c>
      <c r="DU20" s="88">
        <v>0.06361111111111112</v>
      </c>
      <c r="DV20" s="71">
        <f>D20*$DY$5</f>
        <v>0.0017395833333333334</v>
      </c>
      <c r="DW20" s="78">
        <f>DU20-DV20</f>
        <v>0.06187152777777778</v>
      </c>
      <c r="DX20" s="71">
        <f>DW20/$DY$5</f>
        <v>0.00740976380572189</v>
      </c>
      <c r="DY20" s="159">
        <v>1</v>
      </c>
      <c r="DZ20" s="88">
        <v>0.07032407407407408</v>
      </c>
      <c r="EA20" s="71">
        <f>D20*$ED$5</f>
        <v>0.0013770833333333335</v>
      </c>
      <c r="EB20" s="78">
        <f>DZ20-EA20</f>
        <v>0.06894699074074075</v>
      </c>
      <c r="EC20" s="71">
        <f>EB20/$ED$5</f>
        <v>0.010430709643077268</v>
      </c>
      <c r="ED20" s="159">
        <v>1</v>
      </c>
      <c r="EE20" s="88">
        <v>0.0722337962962963</v>
      </c>
      <c r="EF20" s="71">
        <f>D20*$EI$5</f>
        <v>0.0019291666666666667</v>
      </c>
      <c r="EG20" s="78">
        <f>EE20-EF20</f>
        <v>0.07030462962962963</v>
      </c>
      <c r="EH20" s="71">
        <f>EG20/$EI$5</f>
        <v>0.007592292616590673</v>
      </c>
      <c r="EI20" s="159">
        <v>2</v>
      </c>
      <c r="EJ20" s="88">
        <v>0.06318287037037036</v>
      </c>
      <c r="EK20" s="71">
        <f>D20*$EN$5</f>
        <v>0.0013791666666666668</v>
      </c>
      <c r="EL20" s="78">
        <f>EJ20-EK20</f>
        <v>0.061803703703703694</v>
      </c>
      <c r="EM20" s="71">
        <f>EL20/$EN$5</f>
        <v>0.009335906903882732</v>
      </c>
      <c r="EN20" s="159">
        <v>4</v>
      </c>
      <c r="EO20" s="88">
        <v>0.06741898148148148</v>
      </c>
      <c r="EP20" s="71">
        <f>D20*$ES$5</f>
        <v>0.00048125</v>
      </c>
      <c r="EQ20" s="78">
        <f>EO20-EP20</f>
        <v>0.06693773148148148</v>
      </c>
      <c r="ER20" s="71">
        <f>EQ20/$ES$5</f>
        <v>0.028977372935706267</v>
      </c>
      <c r="ES20" s="159">
        <v>3</v>
      </c>
      <c r="ET20" s="77">
        <v>0.025694444444444447</v>
      </c>
      <c r="EU20" s="71">
        <f>D20*$EW$5</f>
        <v>0.0005333333333333334</v>
      </c>
      <c r="EV20" s="81">
        <f>ET20-EU20</f>
        <v>0.025161111111111113</v>
      </c>
      <c r="EW20" s="71">
        <f>EV20/$EW$5</f>
        <v>0.009828559027777779</v>
      </c>
      <c r="EX20" s="152">
        <v>4</v>
      </c>
      <c r="EY20" s="88">
        <v>0.05858796296296296</v>
      </c>
      <c r="EZ20" s="71">
        <f>D20*$FC$5</f>
        <v>0.00115</v>
      </c>
      <c r="FA20" s="78">
        <f>EY20-EZ20</f>
        <v>0.05743796296296296</v>
      </c>
      <c r="FB20" s="71">
        <f>FA20/$FC$5</f>
        <v>0.010405428073000537</v>
      </c>
      <c r="FC20" s="152">
        <v>5</v>
      </c>
      <c r="FD20" s="88">
        <v>0.031145833333333334</v>
      </c>
      <c r="FE20" s="71">
        <f>D20*$FH$5</f>
        <v>0.00115625</v>
      </c>
      <c r="FF20" s="78">
        <f>FD20-FE20</f>
        <v>0.029989583333333333</v>
      </c>
      <c r="FG20" s="71">
        <f>FF20/$FH$5</f>
        <v>0.0054035285285285286</v>
      </c>
      <c r="FH20" s="152">
        <v>2</v>
      </c>
      <c r="FI20" s="77">
        <v>0.036284722222222225</v>
      </c>
      <c r="FJ20" s="71">
        <f>D20*$FL$5</f>
        <v>0.0011354166666666667</v>
      </c>
      <c r="FK20" s="78">
        <f>FI20-FJ20</f>
        <v>0.03514930555555556</v>
      </c>
      <c r="FL20" s="71">
        <f>FK20/$FL$5</f>
        <v>0.006449413863404689</v>
      </c>
      <c r="FM20" s="152">
        <v>2</v>
      </c>
      <c r="FN20" s="77">
        <v>0.05115740740740741</v>
      </c>
      <c r="FO20" s="71">
        <f>D20*$FQ$5</f>
        <v>0.0013291666666666666</v>
      </c>
      <c r="FP20" s="78">
        <f>FN20-FO20</f>
        <v>0.04982824074074074</v>
      </c>
      <c r="FQ20" s="71">
        <f>FP20/$FQ$5</f>
        <v>0.007810069081620806</v>
      </c>
      <c r="FR20" s="176">
        <v>3</v>
      </c>
      <c r="FS20" s="80"/>
      <c r="FT20" s="71"/>
      <c r="FU20" s="78"/>
      <c r="FV20" s="71"/>
      <c r="FW20" s="176"/>
      <c r="FX20" s="60"/>
      <c r="FY20" s="368">
        <v>3</v>
      </c>
      <c r="FZ20" s="104">
        <v>1</v>
      </c>
      <c r="GA20" s="104">
        <v>3</v>
      </c>
      <c r="GB20" s="104">
        <v>1</v>
      </c>
      <c r="GC20" s="82">
        <v>4</v>
      </c>
      <c r="GD20" s="82">
        <v>3</v>
      </c>
      <c r="GE20" s="82">
        <v>2</v>
      </c>
      <c r="GF20" s="82">
        <v>1</v>
      </c>
      <c r="GG20" s="152">
        <v>4</v>
      </c>
      <c r="GH20" s="290">
        <v>5</v>
      </c>
      <c r="GI20" s="135">
        <v>3</v>
      </c>
      <c r="GJ20" s="135">
        <v>3</v>
      </c>
      <c r="GK20" s="376">
        <v>4</v>
      </c>
      <c r="GL20" s="82">
        <v>2</v>
      </c>
      <c r="GM20" s="82">
        <v>3</v>
      </c>
      <c r="GN20" s="292">
        <v>4</v>
      </c>
      <c r="GO20" s="82">
        <v>3</v>
      </c>
      <c r="GP20" s="292">
        <v>4</v>
      </c>
      <c r="GQ20" s="292">
        <v>4</v>
      </c>
      <c r="GR20" s="361">
        <v>3</v>
      </c>
      <c r="GS20" s="294">
        <v>4</v>
      </c>
      <c r="GT20" s="350"/>
      <c r="GU20" s="363">
        <v>1</v>
      </c>
      <c r="GV20" s="363">
        <v>1</v>
      </c>
      <c r="GW20" s="363">
        <v>1</v>
      </c>
      <c r="GX20" s="363">
        <v>1</v>
      </c>
      <c r="GY20" s="363">
        <v>2</v>
      </c>
      <c r="GZ20" s="363">
        <v>4</v>
      </c>
      <c r="HA20" s="363">
        <v>3</v>
      </c>
      <c r="HB20" s="152">
        <v>4</v>
      </c>
      <c r="HC20" s="152">
        <v>5</v>
      </c>
      <c r="HD20" s="152">
        <v>2</v>
      </c>
      <c r="HE20" s="152">
        <v>2</v>
      </c>
      <c r="HF20" s="152">
        <v>3</v>
      </c>
      <c r="HG20" s="367">
        <v>21</v>
      </c>
      <c r="HH20" s="262">
        <f>GR20+GO20+GM20+GL20+GJ20+GI20+GG20+GF20+GE20+GD20+GC20+GB20+GA20+FZ20+FY20</f>
        <v>39</v>
      </c>
      <c r="HI20" s="152"/>
      <c r="HJ20" s="171"/>
      <c r="HK20" s="93"/>
      <c r="HL20" s="152"/>
      <c r="HM20" s="229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295">
        <v>3</v>
      </c>
      <c r="HY20" s="65"/>
      <c r="HZ20" s="66"/>
      <c r="IA20" s="66"/>
      <c r="IB20" s="227"/>
      <c r="IC20" s="299"/>
      <c r="ID20" s="60"/>
      <c r="IE20" s="60"/>
      <c r="IF20" s="67"/>
      <c r="II20" s="18"/>
    </row>
    <row r="21" spans="1:240" s="7" customFormat="1" ht="29.25" customHeight="1">
      <c r="A21" s="45">
        <v>12</v>
      </c>
      <c r="B21" s="57" t="s">
        <v>26</v>
      </c>
      <c r="C21" s="46">
        <v>1969</v>
      </c>
      <c r="D21" s="86">
        <v>0.0005902777777777778</v>
      </c>
      <c r="E21" s="243">
        <v>0.05016203703703703</v>
      </c>
      <c r="F21" s="69">
        <f>D21*$H$5</f>
        <v>0.002951388888888889</v>
      </c>
      <c r="G21" s="78">
        <f>E21-F21</f>
        <v>0.04721064814814814</v>
      </c>
      <c r="H21" s="74">
        <f>G21/$H$5</f>
        <v>0.009442129629629628</v>
      </c>
      <c r="I21" s="83">
        <v>4</v>
      </c>
      <c r="J21" s="126"/>
      <c r="K21" s="71">
        <f>D21*$N$5</f>
        <v>0.0017708333333333335</v>
      </c>
      <c r="L21" s="85">
        <f>J21-K21</f>
        <v>-0.0017708333333333335</v>
      </c>
      <c r="M21" s="85">
        <f>L21/$N$5</f>
        <v>-0.0005902777777777778</v>
      </c>
      <c r="N21" s="72"/>
      <c r="O21" s="183">
        <v>0.056226851851851854</v>
      </c>
      <c r="P21" s="71">
        <f>D21*$R$5</f>
        <v>0.004309027777777778</v>
      </c>
      <c r="Q21" s="71">
        <f t="shared" si="3"/>
        <v>0.051917824074074075</v>
      </c>
      <c r="R21" s="71">
        <f>Q21/$R$5</f>
        <v>0.0071120306950786406</v>
      </c>
      <c r="S21" s="305">
        <v>2</v>
      </c>
      <c r="T21" s="73">
        <v>0.03686342592592593</v>
      </c>
      <c r="U21" s="74">
        <f>D21*$W$5</f>
        <v>0.0030694444444444445</v>
      </c>
      <c r="V21" s="74">
        <f t="shared" si="0"/>
        <v>0.03379398148148149</v>
      </c>
      <c r="W21" s="74">
        <f>V21/$W$5</f>
        <v>0.006498842592592593</v>
      </c>
      <c r="X21" s="307">
        <v>2</v>
      </c>
      <c r="Y21" s="186"/>
      <c r="Z21" s="74">
        <f>D21*$Z$5</f>
        <v>0.0030104166666666664</v>
      </c>
      <c r="AA21" s="74">
        <f>Y21-Z21</f>
        <v>-0.0030104166666666664</v>
      </c>
      <c r="AB21" s="74">
        <f>AA21/$Z$5</f>
        <v>-0.0005902777777777778</v>
      </c>
      <c r="AC21" s="76"/>
      <c r="AD21" s="80"/>
      <c r="AE21" s="71">
        <f>D21*$AE$5</f>
        <v>0.0036184027777777777</v>
      </c>
      <c r="AF21" s="71">
        <f t="shared" si="19"/>
        <v>-0.0036184027777777777</v>
      </c>
      <c r="AG21" s="71">
        <f>AF21/$AE$5</f>
        <v>-0.0005902777777777778</v>
      </c>
      <c r="AH21" s="60"/>
      <c r="AI21" s="80"/>
      <c r="AJ21" s="71">
        <f t="shared" si="4"/>
        <v>0.00201875</v>
      </c>
      <c r="AK21" s="71">
        <f t="shared" si="2"/>
        <v>-0.00201875</v>
      </c>
      <c r="AL21" s="74">
        <f t="shared" si="5"/>
        <v>-0.0005902777777777778</v>
      </c>
      <c r="AM21" s="82"/>
      <c r="AN21" s="80">
        <v>0.0503587962962963</v>
      </c>
      <c r="AO21" s="71">
        <f t="shared" si="6"/>
        <v>0.0033586805555555557</v>
      </c>
      <c r="AP21" s="71">
        <f t="shared" si="7"/>
        <v>0.04700011574074074</v>
      </c>
      <c r="AQ21" s="71">
        <f t="shared" si="8"/>
        <v>0.008260125789233873</v>
      </c>
      <c r="AR21" s="312">
        <v>6</v>
      </c>
      <c r="AS21" s="197">
        <v>0.05121527777777778</v>
      </c>
      <c r="AT21" s="69">
        <f>D21*$AU$5</f>
        <v>0.0035239583333333334</v>
      </c>
      <c r="AU21" s="78">
        <f>AS21-AT21</f>
        <v>0.04769131944444445</v>
      </c>
      <c r="AV21" s="71">
        <f>AU21/$AU$5</f>
        <v>0.00798849571933743</v>
      </c>
      <c r="AW21" s="146">
        <v>6</v>
      </c>
      <c r="AX21" s="79">
        <v>0.0637962962962963</v>
      </c>
      <c r="AY21" s="71">
        <f>D21*$BA$5</f>
        <v>0.005046875</v>
      </c>
      <c r="AZ21" s="78">
        <f t="shared" si="9"/>
        <v>0.058749421296296296</v>
      </c>
      <c r="BA21" s="71">
        <f>AZ21/$BA$5</f>
        <v>0.006871277344596058</v>
      </c>
      <c r="BB21" s="314">
        <v>4</v>
      </c>
      <c r="BC21" s="80">
        <v>0.01769675925925926</v>
      </c>
      <c r="BD21" s="71">
        <f t="shared" si="14"/>
        <v>0.0016527777777777778</v>
      </c>
      <c r="BE21" s="78">
        <f t="shared" si="10"/>
        <v>0.016043981481481482</v>
      </c>
      <c r="BF21" s="71">
        <f t="shared" si="15"/>
        <v>0.005729993386243387</v>
      </c>
      <c r="BG21" s="312">
        <v>2</v>
      </c>
      <c r="BH21" s="80">
        <v>0.04439814814814815</v>
      </c>
      <c r="BI21" s="71">
        <f>D21*$BI$5</f>
        <v>0.003152083333333333</v>
      </c>
      <c r="BJ21" s="78">
        <f>BH21-BI21</f>
        <v>0.04124606481481482</v>
      </c>
      <c r="BK21" s="71">
        <f>BJ21/$BI$5</f>
        <v>0.007723982175058955</v>
      </c>
      <c r="BL21" s="61">
        <v>4</v>
      </c>
      <c r="BM21" s="89">
        <v>0.045405092592592594</v>
      </c>
      <c r="BN21" s="71">
        <f t="shared" si="16"/>
        <v>0.003895833333333333</v>
      </c>
      <c r="BO21" s="78">
        <f t="shared" si="17"/>
        <v>0.04150925925925926</v>
      </c>
      <c r="BP21" s="71">
        <f t="shared" si="18"/>
        <v>0.006289281705948373</v>
      </c>
      <c r="BQ21" s="320">
        <v>3</v>
      </c>
      <c r="BR21" s="80">
        <v>0.03925925925925926</v>
      </c>
      <c r="BS21" s="71">
        <f>D21*$BS$5</f>
        <v>0.0031875000000000002</v>
      </c>
      <c r="BT21" s="78">
        <f t="shared" si="11"/>
        <v>0.036071759259259255</v>
      </c>
      <c r="BU21" s="78">
        <f>BT21/$BS$5</f>
        <v>0.006679955418381343</v>
      </c>
      <c r="BV21" s="311">
        <v>3</v>
      </c>
      <c r="BW21" s="80">
        <v>0.06876157407407407</v>
      </c>
      <c r="BX21" s="71">
        <f>D21*$BZ$5</f>
        <v>0.0034649305555555557</v>
      </c>
      <c r="BY21" s="78">
        <f>BW21-BX21</f>
        <v>0.06529664351851852</v>
      </c>
      <c r="BZ21" s="71">
        <f>BY21/$BZ$5</f>
        <v>0.011123789355795319</v>
      </c>
      <c r="CA21" s="311">
        <v>4</v>
      </c>
      <c r="CB21" s="77">
        <v>0.03854166666666667</v>
      </c>
      <c r="CC21" s="71">
        <f>D21*$CE$5</f>
        <v>0.003559375</v>
      </c>
      <c r="CD21" s="78">
        <f>CB21-CC21</f>
        <v>0.034982291666666665</v>
      </c>
      <c r="CE21" s="71">
        <f>CD21/$CE$5</f>
        <v>0.005801375069098949</v>
      </c>
      <c r="CF21" s="323">
        <v>3</v>
      </c>
      <c r="CG21" s="81">
        <v>0.04877314814814815</v>
      </c>
      <c r="CH21" s="71">
        <f>D21*$CJ$5</f>
        <v>0.0030694444444444445</v>
      </c>
      <c r="CI21" s="78">
        <f>CG21-CH21</f>
        <v>0.045703703703703705</v>
      </c>
      <c r="CJ21" s="71">
        <f>CI21/$CJ$5</f>
        <v>0.00878917378917379</v>
      </c>
      <c r="CK21" s="325">
        <v>6</v>
      </c>
      <c r="CL21" s="221">
        <v>0.04739583333333333</v>
      </c>
      <c r="CM21" s="71">
        <f>D21*$CP$5</f>
        <v>0.0028451388888888892</v>
      </c>
      <c r="CN21" s="78">
        <f t="shared" si="20"/>
        <v>0.04455069444444444</v>
      </c>
      <c r="CO21" s="71">
        <f>CN21/$CP$5</f>
        <v>0.009242882664822498</v>
      </c>
      <c r="CP21" s="330">
        <v>7</v>
      </c>
      <c r="CQ21" s="80">
        <v>0.039768518518518516</v>
      </c>
      <c r="CR21" s="71">
        <f>D21*$CS$5</f>
        <v>0.003028125</v>
      </c>
      <c r="CS21" s="78">
        <f>CQ21-CR21</f>
        <v>0.036740393518518516</v>
      </c>
      <c r="CT21" s="71">
        <f>CS21/$CS$5</f>
        <v>0.0071618700815825566</v>
      </c>
      <c r="CU21" s="335">
        <v>5</v>
      </c>
      <c r="CV21" s="77">
        <v>0.04491898148148148</v>
      </c>
      <c r="CW21" s="71">
        <f>D21*$CZ$5</f>
        <v>0.002609027777777778</v>
      </c>
      <c r="CX21" s="78">
        <f>CV21-CW21</f>
        <v>0.042309953703703704</v>
      </c>
      <c r="CY21" s="71">
        <f>CX21/$CZ$5</f>
        <v>0.009572387715770068</v>
      </c>
      <c r="CZ21" s="338">
        <v>8</v>
      </c>
      <c r="DA21" s="221">
        <v>0.06741898148148148</v>
      </c>
      <c r="DB21" s="71">
        <f>D21*$DD$5</f>
        <v>0.0038368055555555555</v>
      </c>
      <c r="DC21" s="78">
        <f>DA21-DB21</f>
        <v>0.06358217592592592</v>
      </c>
      <c r="DD21" s="71">
        <f>DC21/$DD$5</f>
        <v>0.00978187321937322</v>
      </c>
      <c r="DE21" s="344">
        <v>7</v>
      </c>
      <c r="DF21" s="89">
        <v>0.0340625</v>
      </c>
      <c r="DG21" s="71">
        <f>D21*$DH$5</f>
        <v>0.00286875</v>
      </c>
      <c r="DH21" s="78">
        <f>DF21-DG21</f>
        <v>0.031193750000000003</v>
      </c>
      <c r="DI21" s="71">
        <f>DH21/$DH$5</f>
        <v>0.0064184670781893</v>
      </c>
      <c r="DJ21" s="353">
        <v>3</v>
      </c>
      <c r="DK21" s="88"/>
      <c r="DL21" s="71">
        <f>I21*$DJ$5</f>
        <v>19</v>
      </c>
      <c r="DM21" s="78">
        <f>DK21-DL21</f>
        <v>-19</v>
      </c>
      <c r="DN21" s="71">
        <f>DM21/$DJ$5</f>
        <v>-4</v>
      </c>
      <c r="DO21" s="160"/>
      <c r="DP21" s="88">
        <v>0.03408564814814815</v>
      </c>
      <c r="DQ21" s="71">
        <f>D21*$DT$5</f>
        <v>0.00265625</v>
      </c>
      <c r="DR21" s="78">
        <f>DP21-DQ21</f>
        <v>0.03142939814814815</v>
      </c>
      <c r="DS21" s="71">
        <f>DR21/$DT$5</f>
        <v>0.006984310699588478</v>
      </c>
      <c r="DT21" s="159">
        <v>3</v>
      </c>
      <c r="DU21" s="88">
        <v>0.08505787037037037</v>
      </c>
      <c r="DV21" s="71">
        <f>D21*$DY$5</f>
        <v>0.004928819444444444</v>
      </c>
      <c r="DW21" s="78">
        <f>DU21-DV21</f>
        <v>0.08012905092592593</v>
      </c>
      <c r="DX21" s="71">
        <f>DW21/$DY$5</f>
        <v>0.009596293524062986</v>
      </c>
      <c r="DY21" s="159">
        <v>2</v>
      </c>
      <c r="DZ21" s="88">
        <v>0.11512731481481481</v>
      </c>
      <c r="EA21" s="71">
        <f>D21*$ED$5</f>
        <v>0.0039017361111111115</v>
      </c>
      <c r="EB21" s="78">
        <f>DZ21-EA21</f>
        <v>0.1112255787037037</v>
      </c>
      <c r="EC21" s="71">
        <f>EB21/$ED$5</f>
        <v>0.016826865159410544</v>
      </c>
      <c r="ED21" s="159">
        <v>3</v>
      </c>
      <c r="EE21" s="88">
        <v>0.07711805555555555</v>
      </c>
      <c r="EF21" s="71">
        <f>D21*$EI$5</f>
        <v>0.005465972222222222</v>
      </c>
      <c r="EG21" s="78">
        <f>EE21-EF21</f>
        <v>0.07165208333333332</v>
      </c>
      <c r="EH21" s="71">
        <f>EG21/$EI$5</f>
        <v>0.007737805975521958</v>
      </c>
      <c r="EI21" s="159">
        <v>3</v>
      </c>
      <c r="EJ21" s="88">
        <v>0.0590162037037037</v>
      </c>
      <c r="EK21" s="71">
        <f>D21*$EN$5</f>
        <v>0.003907638888888889</v>
      </c>
      <c r="EL21" s="78">
        <f>EJ21-EK21</f>
        <v>0.05510856481481481</v>
      </c>
      <c r="EM21" s="71">
        <f>EL21/$EN$5</f>
        <v>0.008324556618552087</v>
      </c>
      <c r="EN21" s="159">
        <v>3</v>
      </c>
      <c r="EO21" s="88">
        <v>0.07387731481481481</v>
      </c>
      <c r="EP21" s="71">
        <f>D21*$ES$5</f>
        <v>0.0013635416666666668</v>
      </c>
      <c r="EQ21" s="78">
        <f>EO21-EP21</f>
        <v>0.07251377314814815</v>
      </c>
      <c r="ER21" s="71">
        <f>EQ21/$ES$5</f>
        <v>0.03139124378707712</v>
      </c>
      <c r="ES21" s="159">
        <v>4</v>
      </c>
      <c r="ET21" s="88">
        <v>0.02487268518518519</v>
      </c>
      <c r="EU21" s="71">
        <f>D21*$EX$5</f>
        <v>0.0015524305555555556</v>
      </c>
      <c r="EV21" s="81">
        <f>ET21-EU21</f>
        <v>0.023320254629629632</v>
      </c>
      <c r="EW21" s="71">
        <f>EV21/$EX$5</f>
        <v>0.008867016969440925</v>
      </c>
      <c r="EX21" s="152">
        <v>3</v>
      </c>
      <c r="EY21" s="77">
        <v>0.06638888888888889</v>
      </c>
      <c r="EZ21" s="71">
        <f>D21*$FB$5</f>
        <v>0.003754166666666667</v>
      </c>
      <c r="FA21" s="78">
        <f>EY21-EZ21</f>
        <v>0.06263472222222222</v>
      </c>
      <c r="FB21" s="71">
        <f>FA21/$FB$5</f>
        <v>0.009848226764500348</v>
      </c>
      <c r="FC21" s="152">
        <v>3</v>
      </c>
      <c r="FD21" s="77">
        <v>0.04164351851851852</v>
      </c>
      <c r="FE21" s="71">
        <f>D21*$FG$5</f>
        <v>0.0036302083333333334</v>
      </c>
      <c r="FF21" s="78">
        <f>FD21-FE21</f>
        <v>0.03801331018518518</v>
      </c>
      <c r="FG21" s="71">
        <f>FF21/$FG$5</f>
        <v>0.006181026046371574</v>
      </c>
      <c r="FH21" s="152">
        <v>3</v>
      </c>
      <c r="FI21" s="77">
        <v>0.034525462962962966</v>
      </c>
      <c r="FJ21" s="71">
        <f>D21*$FL$5</f>
        <v>0.003217013888888889</v>
      </c>
      <c r="FK21" s="78">
        <f>FI21-FJ21</f>
        <v>0.031308449074074075</v>
      </c>
      <c r="FL21" s="71">
        <f>FK21/$FL$5</f>
        <v>0.005744669554875977</v>
      </c>
      <c r="FM21" s="152">
        <v>3</v>
      </c>
      <c r="FN21" s="77">
        <v>0.05642361111111111</v>
      </c>
      <c r="FO21" s="71">
        <f>D21*$FQ$5</f>
        <v>0.003765972222222222</v>
      </c>
      <c r="FP21" s="78">
        <f>FN21-FO21</f>
        <v>0.05265763888888889</v>
      </c>
      <c r="FQ21" s="71">
        <f>FP21/$FQ$5</f>
        <v>0.008253548415186347</v>
      </c>
      <c r="FR21" s="176">
        <v>4</v>
      </c>
      <c r="FS21" s="81"/>
      <c r="FT21" s="71"/>
      <c r="FU21" s="78"/>
      <c r="FV21" s="71"/>
      <c r="FW21" s="176"/>
      <c r="FX21" s="60">
        <v>10</v>
      </c>
      <c r="FY21" s="368">
        <v>4</v>
      </c>
      <c r="FZ21" s="104"/>
      <c r="GA21" s="104">
        <v>2</v>
      </c>
      <c r="GB21" s="104">
        <v>2</v>
      </c>
      <c r="GC21" s="82"/>
      <c r="GD21" s="82"/>
      <c r="GE21" s="82"/>
      <c r="GF21" s="135">
        <v>6</v>
      </c>
      <c r="GG21" s="152">
        <v>6</v>
      </c>
      <c r="GH21" s="135">
        <v>4</v>
      </c>
      <c r="GI21" s="135">
        <v>2</v>
      </c>
      <c r="GJ21" s="135">
        <v>4</v>
      </c>
      <c r="GK21" s="359">
        <v>3</v>
      </c>
      <c r="GL21" s="82">
        <v>3</v>
      </c>
      <c r="GM21" s="82">
        <v>4</v>
      </c>
      <c r="GN21" s="152">
        <v>3</v>
      </c>
      <c r="GO21" s="82">
        <v>6</v>
      </c>
      <c r="GP21" s="292">
        <v>7</v>
      </c>
      <c r="GQ21" s="360">
        <v>5</v>
      </c>
      <c r="GR21" s="377">
        <v>8</v>
      </c>
      <c r="GS21" s="294">
        <v>7</v>
      </c>
      <c r="GT21" s="363">
        <v>3</v>
      </c>
      <c r="GU21" s="365"/>
      <c r="GV21" s="363">
        <v>3</v>
      </c>
      <c r="GW21" s="363">
        <v>2</v>
      </c>
      <c r="GX21" s="363">
        <v>3</v>
      </c>
      <c r="GY21" s="363">
        <v>3</v>
      </c>
      <c r="GZ21" s="363">
        <v>3</v>
      </c>
      <c r="HA21" s="363">
        <v>4</v>
      </c>
      <c r="HB21" s="152">
        <v>3</v>
      </c>
      <c r="HC21" s="152">
        <v>3</v>
      </c>
      <c r="HD21" s="152">
        <v>3</v>
      </c>
      <c r="HE21" s="152">
        <v>3</v>
      </c>
      <c r="HF21" s="152">
        <v>4</v>
      </c>
      <c r="HG21" s="367">
        <v>18</v>
      </c>
      <c r="HH21" s="262">
        <f>GT21+GQ21+GO21+GN21+GM21+GL21+GK21+GJ21+GI21+GH21+GG21+GF21+GB21+GA21+FY21</f>
        <v>57</v>
      </c>
      <c r="HI21" s="152"/>
      <c r="HJ21" s="171"/>
      <c r="HK21" s="93"/>
      <c r="HL21" s="152"/>
      <c r="HM21" s="60"/>
      <c r="HN21" s="60">
        <v>6</v>
      </c>
      <c r="HO21" s="76">
        <v>8</v>
      </c>
      <c r="HP21" s="76">
        <v>12</v>
      </c>
      <c r="HQ21" s="60">
        <v>6</v>
      </c>
      <c r="HR21" s="61">
        <v>8</v>
      </c>
      <c r="HS21" s="60">
        <v>6</v>
      </c>
      <c r="HT21" s="61">
        <v>12</v>
      </c>
      <c r="HU21" s="46">
        <v>4</v>
      </c>
      <c r="HV21" s="46">
        <v>11</v>
      </c>
      <c r="HW21" s="46">
        <v>6</v>
      </c>
      <c r="HX21" s="296">
        <v>4</v>
      </c>
      <c r="HY21" s="46"/>
      <c r="HZ21" s="95"/>
      <c r="IA21" s="60"/>
      <c r="IB21" s="61"/>
      <c r="IC21" s="300"/>
      <c r="ID21" s="60"/>
      <c r="IE21" s="60"/>
      <c r="IF21" s="67"/>
    </row>
    <row r="22" spans="1:240" s="7" customFormat="1" ht="33" customHeight="1">
      <c r="A22" s="45">
        <v>13</v>
      </c>
      <c r="B22" s="57" t="s">
        <v>39</v>
      </c>
      <c r="C22" s="46">
        <v>1967</v>
      </c>
      <c r="D22" s="86">
        <v>0.0006597222222222221</v>
      </c>
      <c r="E22" s="70"/>
      <c r="F22" s="69"/>
      <c r="G22" s="78"/>
      <c r="H22" s="74"/>
      <c r="I22" s="83"/>
      <c r="J22" s="84"/>
      <c r="K22" s="71"/>
      <c r="L22" s="85"/>
      <c r="M22" s="85"/>
      <c r="N22" s="72"/>
      <c r="O22" s="70"/>
      <c r="P22" s="71"/>
      <c r="Q22" s="71"/>
      <c r="R22" s="71"/>
      <c r="S22" s="72"/>
      <c r="T22" s="70"/>
      <c r="U22" s="74"/>
      <c r="V22" s="74"/>
      <c r="W22" s="74"/>
      <c r="X22" s="75"/>
      <c r="Y22" s="96"/>
      <c r="Z22" s="74"/>
      <c r="AA22" s="74"/>
      <c r="AB22" s="74"/>
      <c r="AC22" s="76"/>
      <c r="AD22" s="81"/>
      <c r="AE22" s="71"/>
      <c r="AF22" s="71"/>
      <c r="AG22" s="71"/>
      <c r="AH22" s="60"/>
      <c r="AI22" s="81"/>
      <c r="AJ22" s="71"/>
      <c r="AK22" s="71"/>
      <c r="AL22" s="74"/>
      <c r="AM22" s="82"/>
      <c r="AN22" s="81"/>
      <c r="AO22" s="71"/>
      <c r="AP22" s="71"/>
      <c r="AQ22" s="71"/>
      <c r="AR22" s="61"/>
      <c r="AS22" s="81"/>
      <c r="AT22" s="69"/>
      <c r="AU22" s="78"/>
      <c r="AV22" s="71"/>
      <c r="AW22" s="146"/>
      <c r="AX22" s="81"/>
      <c r="AY22" s="71"/>
      <c r="AZ22" s="78"/>
      <c r="BA22" s="71"/>
      <c r="BB22" s="61"/>
      <c r="BC22" s="77">
        <v>0.029050925925925928</v>
      </c>
      <c r="BD22" s="71">
        <f>D22*$BG$5</f>
        <v>0.0016493055555555553</v>
      </c>
      <c r="BE22" s="78">
        <f t="shared" si="10"/>
        <v>0.02740162037037037</v>
      </c>
      <c r="BF22" s="71">
        <f>BE22/$BG$5</f>
        <v>0.010960648148148148</v>
      </c>
      <c r="BG22" s="314">
        <v>6</v>
      </c>
      <c r="BH22" s="81"/>
      <c r="BI22" s="71"/>
      <c r="BJ22" s="78"/>
      <c r="BK22" s="71"/>
      <c r="BL22" s="61"/>
      <c r="BM22" s="81"/>
      <c r="BN22" s="71"/>
      <c r="BO22" s="78"/>
      <c r="BP22" s="71"/>
      <c r="BQ22" s="60"/>
      <c r="BR22" s="81"/>
      <c r="BS22" s="71"/>
      <c r="BT22" s="78"/>
      <c r="BU22" s="71"/>
      <c r="BV22" s="60"/>
      <c r="BW22" s="81"/>
      <c r="BX22" s="71"/>
      <c r="BY22" s="78"/>
      <c r="BZ22" s="71"/>
      <c r="CA22" s="60"/>
      <c r="CB22" s="81"/>
      <c r="CC22" s="71"/>
      <c r="CD22" s="78"/>
      <c r="CE22" s="71"/>
      <c r="CF22" s="152"/>
      <c r="CG22" s="88"/>
      <c r="CH22" s="71">
        <f>D22*$CI$5</f>
        <v>0.0015173611111111108</v>
      </c>
      <c r="CI22" s="78">
        <f>CG22-CH22</f>
        <v>-0.0015173611111111108</v>
      </c>
      <c r="CJ22" s="71">
        <f>CI22/$CI$5</f>
        <v>-0.0006597222222222221</v>
      </c>
      <c r="CK22" s="60"/>
      <c r="CL22" s="77"/>
      <c r="CM22" s="71">
        <f>D22*$CO$5</f>
        <v>0.0024739583333333332</v>
      </c>
      <c r="CN22" s="78">
        <f t="shared" si="20"/>
        <v>-0.0024739583333333332</v>
      </c>
      <c r="CO22" s="71">
        <f>CN22/$CO$5</f>
        <v>-0.0006597222222222222</v>
      </c>
      <c r="CP22" s="146"/>
      <c r="CQ22" s="60"/>
      <c r="CR22" s="71"/>
      <c r="CS22" s="60"/>
      <c r="CT22" s="60"/>
      <c r="CU22" s="147"/>
      <c r="CV22" s="81"/>
      <c r="CW22" s="71"/>
      <c r="CX22" s="78"/>
      <c r="CY22" s="71"/>
      <c r="CZ22" s="155"/>
      <c r="DA22" s="81"/>
      <c r="DB22" s="71"/>
      <c r="DC22" s="78"/>
      <c r="DD22" s="71"/>
      <c r="DE22" s="160"/>
      <c r="DF22" s="81"/>
      <c r="DG22" s="71"/>
      <c r="DH22" s="78"/>
      <c r="DI22" s="71"/>
      <c r="DJ22" s="160"/>
      <c r="DK22" s="81"/>
      <c r="DL22" s="71"/>
      <c r="DM22" s="78"/>
      <c r="DN22" s="71"/>
      <c r="DO22" s="71"/>
      <c r="DP22" s="71"/>
      <c r="DQ22" s="71"/>
      <c r="DR22" s="71"/>
      <c r="DS22" s="71"/>
      <c r="DT22" s="159"/>
      <c r="DU22" s="71"/>
      <c r="DV22" s="71"/>
      <c r="DW22" s="71"/>
      <c r="DX22" s="71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78"/>
      <c r="EW22" s="71"/>
      <c r="EX22" s="152"/>
      <c r="EY22" s="81"/>
      <c r="EZ22" s="71"/>
      <c r="FA22" s="78"/>
      <c r="FB22" s="71"/>
      <c r="FC22" s="152"/>
      <c r="FD22" s="81"/>
      <c r="FE22" s="71"/>
      <c r="FF22" s="78"/>
      <c r="FG22" s="71"/>
      <c r="FH22" s="152"/>
      <c r="FI22" s="80">
        <v>0.03456018518518519</v>
      </c>
      <c r="FJ22" s="71">
        <f>D22*$FM$5</f>
        <v>0.002170486111111111</v>
      </c>
      <c r="FK22" s="78">
        <f>FI22-FJ22</f>
        <v>0.032389699074074074</v>
      </c>
      <c r="FL22" s="71">
        <f>FK22/$FM$5</f>
        <v>0.009844893335584824</v>
      </c>
      <c r="FM22" s="152">
        <v>4</v>
      </c>
      <c r="FN22" s="81"/>
      <c r="FO22" s="71"/>
      <c r="FP22" s="78"/>
      <c r="FQ22" s="71"/>
      <c r="FR22" s="176"/>
      <c r="FS22" s="81"/>
      <c r="FT22" s="71"/>
      <c r="FU22" s="78"/>
      <c r="FV22" s="71"/>
      <c r="FW22" s="176"/>
      <c r="FX22" s="60">
        <v>1</v>
      </c>
      <c r="FY22" s="368"/>
      <c r="FZ22" s="104"/>
      <c r="GA22" s="104"/>
      <c r="GB22" s="104"/>
      <c r="GC22" s="82"/>
      <c r="GD22" s="82"/>
      <c r="GE22" s="82"/>
      <c r="GF22" s="135"/>
      <c r="GG22" s="152"/>
      <c r="GH22" s="135"/>
      <c r="GI22" s="135">
        <v>6</v>
      </c>
      <c r="GJ22" s="135"/>
      <c r="GK22" s="82"/>
      <c r="GL22" s="82"/>
      <c r="GM22" s="82"/>
      <c r="GN22" s="152"/>
      <c r="GO22" s="82"/>
      <c r="GP22" s="152"/>
      <c r="GQ22" s="360"/>
      <c r="GR22" s="364"/>
      <c r="GS22" s="365"/>
      <c r="GT22" s="365"/>
      <c r="GU22" s="101"/>
      <c r="GV22" s="363"/>
      <c r="GW22" s="363"/>
      <c r="GX22" s="363"/>
      <c r="GY22" s="363"/>
      <c r="GZ22" s="363"/>
      <c r="HA22" s="363"/>
      <c r="HB22" s="152"/>
      <c r="HC22" s="152"/>
      <c r="HD22" s="152"/>
      <c r="HE22" s="152">
        <v>4</v>
      </c>
      <c r="HF22" s="152"/>
      <c r="HG22" s="367">
        <v>1</v>
      </c>
      <c r="HH22" s="176"/>
      <c r="HI22" s="152"/>
      <c r="HJ22" s="171"/>
      <c r="HK22" s="93"/>
      <c r="HL22" s="152"/>
      <c r="HM22" s="60"/>
      <c r="HN22" s="60"/>
      <c r="HO22" s="76"/>
      <c r="HP22" s="76"/>
      <c r="HQ22" s="60"/>
      <c r="HR22" s="61"/>
      <c r="HS22" s="60"/>
      <c r="HT22" s="61"/>
      <c r="HU22" s="46"/>
      <c r="HV22" s="46"/>
      <c r="HW22" s="46"/>
      <c r="HX22" s="296"/>
      <c r="HY22" s="46"/>
      <c r="HZ22" s="95"/>
      <c r="IA22" s="60"/>
      <c r="IB22" s="61"/>
      <c r="IC22" s="300"/>
      <c r="ID22" s="60"/>
      <c r="IE22" s="60"/>
      <c r="IF22" s="67"/>
    </row>
    <row r="23" spans="1:240" s="7" customFormat="1" ht="0.75" customHeight="1">
      <c r="A23" s="45">
        <v>15</v>
      </c>
      <c r="B23" s="57" t="s">
        <v>11</v>
      </c>
      <c r="C23" s="46">
        <v>1966</v>
      </c>
      <c r="D23" s="86">
        <v>0.0003935185185185185</v>
      </c>
      <c r="E23" s="70"/>
      <c r="F23" s="69"/>
      <c r="G23" s="78"/>
      <c r="H23" s="74"/>
      <c r="I23" s="83"/>
      <c r="J23" s="84"/>
      <c r="K23" s="71"/>
      <c r="L23" s="85"/>
      <c r="M23" s="85"/>
      <c r="N23" s="72"/>
      <c r="O23" s="70"/>
      <c r="P23" s="71"/>
      <c r="Q23" s="71"/>
      <c r="R23" s="71"/>
      <c r="S23" s="72"/>
      <c r="T23" s="70"/>
      <c r="U23" s="74"/>
      <c r="V23" s="74"/>
      <c r="W23" s="74"/>
      <c r="X23" s="75"/>
      <c r="Y23" s="96"/>
      <c r="Z23" s="74"/>
      <c r="AA23" s="74"/>
      <c r="AB23" s="74"/>
      <c r="AC23" s="76"/>
      <c r="AD23" s="81"/>
      <c r="AE23" s="71"/>
      <c r="AF23" s="71"/>
      <c r="AG23" s="71"/>
      <c r="AH23" s="60"/>
      <c r="AI23" s="81"/>
      <c r="AJ23" s="71"/>
      <c r="AK23" s="71"/>
      <c r="AL23" s="74"/>
      <c r="AM23" s="82"/>
      <c r="AN23" s="81"/>
      <c r="AO23" s="71"/>
      <c r="AP23" s="71"/>
      <c r="AQ23" s="71"/>
      <c r="AR23" s="61"/>
      <c r="AS23" s="101"/>
      <c r="AT23" s="69"/>
      <c r="AU23" s="78"/>
      <c r="AV23" s="71"/>
      <c r="AW23" s="146"/>
      <c r="AX23" s="101"/>
      <c r="AY23" s="71"/>
      <c r="AZ23" s="78"/>
      <c r="BA23" s="71"/>
      <c r="BB23" s="61"/>
      <c r="BC23" s="81"/>
      <c r="BD23" s="71"/>
      <c r="BE23" s="78"/>
      <c r="BF23" s="71"/>
      <c r="BG23" s="61"/>
      <c r="BH23" s="81"/>
      <c r="BI23" s="71"/>
      <c r="BJ23" s="78"/>
      <c r="BK23" s="71"/>
      <c r="BL23" s="61"/>
      <c r="BM23" s="81"/>
      <c r="BN23" s="71"/>
      <c r="BO23" s="78"/>
      <c r="BP23" s="71"/>
      <c r="BQ23" s="60"/>
      <c r="BR23" s="81"/>
      <c r="BS23" s="71"/>
      <c r="BT23" s="78"/>
      <c r="BU23" s="71"/>
      <c r="BV23" s="60"/>
      <c r="BW23" s="81"/>
      <c r="BX23" s="71"/>
      <c r="BY23" s="78"/>
      <c r="BZ23" s="71"/>
      <c r="CA23" s="60"/>
      <c r="CB23" s="81"/>
      <c r="CC23" s="71"/>
      <c r="CD23" s="78"/>
      <c r="CE23" s="71"/>
      <c r="CF23" s="152"/>
      <c r="CG23" s="81"/>
      <c r="CH23" s="71"/>
      <c r="CI23" s="78"/>
      <c r="CJ23" s="71"/>
      <c r="CK23" s="60"/>
      <c r="CL23" s="98"/>
      <c r="CM23" s="71"/>
      <c r="CN23" s="78"/>
      <c r="CO23" s="71"/>
      <c r="CP23" s="146"/>
      <c r="CQ23" s="81" t="s">
        <v>35</v>
      </c>
      <c r="CR23" s="71" t="s">
        <v>35</v>
      </c>
      <c r="CS23" s="78" t="s">
        <v>35</v>
      </c>
      <c r="CT23" s="71" t="s">
        <v>37</v>
      </c>
      <c r="CU23" s="147"/>
      <c r="CV23" s="81"/>
      <c r="CW23" s="71"/>
      <c r="CX23" s="78"/>
      <c r="CY23" s="71"/>
      <c r="CZ23" s="155"/>
      <c r="DA23" s="81"/>
      <c r="DB23" s="71"/>
      <c r="DC23" s="78"/>
      <c r="DD23" s="71"/>
      <c r="DE23" s="160"/>
      <c r="DF23" s="81"/>
      <c r="DG23" s="71"/>
      <c r="DH23" s="78"/>
      <c r="DI23" s="71"/>
      <c r="DJ23" s="160"/>
      <c r="DK23" s="81"/>
      <c r="DL23" s="71"/>
      <c r="DM23" s="78"/>
      <c r="DN23" s="71"/>
      <c r="DO23" s="71"/>
      <c r="DP23" s="71"/>
      <c r="DQ23" s="71"/>
      <c r="DR23" s="71"/>
      <c r="DS23" s="71"/>
      <c r="DT23" s="159"/>
      <c r="DU23" s="71"/>
      <c r="DV23" s="71"/>
      <c r="DW23" s="71"/>
      <c r="DX23" s="71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78"/>
      <c r="EW23" s="71"/>
      <c r="EX23" s="152"/>
      <c r="EY23" s="81"/>
      <c r="EZ23" s="71"/>
      <c r="FA23" s="78"/>
      <c r="FB23" s="71"/>
      <c r="FC23" s="152"/>
      <c r="FD23" s="81"/>
      <c r="FE23" s="71"/>
      <c r="FF23" s="78"/>
      <c r="FG23" s="71"/>
      <c r="FH23" s="152"/>
      <c r="FI23" s="81"/>
      <c r="FJ23" s="71"/>
      <c r="FK23" s="78"/>
      <c r="FL23" s="71"/>
      <c r="FM23" s="152"/>
      <c r="FN23" s="81"/>
      <c r="FO23" s="71"/>
      <c r="FP23" s="78"/>
      <c r="FQ23" s="71"/>
      <c r="FR23" s="176"/>
      <c r="FS23" s="81"/>
      <c r="FT23" s="71"/>
      <c r="FU23" s="78"/>
      <c r="FV23" s="71"/>
      <c r="FW23" s="176"/>
      <c r="FX23" s="60">
        <v>5</v>
      </c>
      <c r="FY23" s="368"/>
      <c r="FZ23" s="104"/>
      <c r="GA23" s="104"/>
      <c r="GB23" s="104"/>
      <c r="GC23" s="82"/>
      <c r="GD23" s="82"/>
      <c r="GE23" s="82"/>
      <c r="GF23" s="135"/>
      <c r="GG23" s="152"/>
      <c r="GH23" s="135"/>
      <c r="GI23" s="135"/>
      <c r="GJ23" s="135"/>
      <c r="GK23" s="82"/>
      <c r="GL23" s="82"/>
      <c r="GM23" s="82"/>
      <c r="GN23" s="152"/>
      <c r="GO23" s="82"/>
      <c r="GP23" s="152"/>
      <c r="GQ23" s="360"/>
      <c r="GR23" s="364"/>
      <c r="GS23" s="365"/>
      <c r="GT23" s="365"/>
      <c r="GU23" s="101"/>
      <c r="GV23" s="363"/>
      <c r="GW23" s="372"/>
      <c r="GX23" s="372"/>
      <c r="GY23" s="372"/>
      <c r="GZ23" s="372"/>
      <c r="HA23" s="372"/>
      <c r="HB23" s="152"/>
      <c r="HC23" s="152"/>
      <c r="HD23" s="152"/>
      <c r="HE23" s="152"/>
      <c r="HF23" s="152"/>
      <c r="HG23" s="367"/>
      <c r="HH23" s="176"/>
      <c r="HI23" s="152"/>
      <c r="HJ23" s="171"/>
      <c r="HK23" s="93"/>
      <c r="HL23" s="152"/>
      <c r="HM23" s="60"/>
      <c r="HN23" s="46">
        <v>5</v>
      </c>
      <c r="HO23" s="46">
        <v>4</v>
      </c>
      <c r="HP23" s="46">
        <v>3</v>
      </c>
      <c r="HQ23" s="46">
        <v>5</v>
      </c>
      <c r="HR23" s="46">
        <v>5</v>
      </c>
      <c r="HS23" s="46">
        <v>6</v>
      </c>
      <c r="HT23" s="46">
        <v>6</v>
      </c>
      <c r="HU23" s="46">
        <v>5</v>
      </c>
      <c r="HV23" s="46"/>
      <c r="HW23" s="46"/>
      <c r="HX23" s="297"/>
      <c r="HY23" s="46"/>
      <c r="HZ23" s="99"/>
      <c r="IA23" s="60"/>
      <c r="IB23" s="60"/>
      <c r="IC23" s="300"/>
      <c r="ID23" s="60"/>
      <c r="IE23" s="60"/>
      <c r="IF23" s="67"/>
    </row>
    <row r="24" spans="1:240" s="7" customFormat="1" ht="0.75" customHeight="1">
      <c r="A24" s="45">
        <v>16</v>
      </c>
      <c r="B24" s="57" t="s">
        <v>9</v>
      </c>
      <c r="C24" s="46">
        <v>1966</v>
      </c>
      <c r="D24" s="86">
        <v>0.0005902777777777778</v>
      </c>
      <c r="E24" s="70"/>
      <c r="F24" s="69"/>
      <c r="G24" s="78"/>
      <c r="H24" s="74"/>
      <c r="I24" s="83"/>
      <c r="J24" s="100"/>
      <c r="K24" s="71"/>
      <c r="L24" s="85"/>
      <c r="M24" s="85"/>
      <c r="N24" s="72"/>
      <c r="O24" s="70"/>
      <c r="P24" s="71"/>
      <c r="Q24" s="71"/>
      <c r="R24" s="71"/>
      <c r="S24" s="72"/>
      <c r="T24" s="70"/>
      <c r="U24" s="74"/>
      <c r="V24" s="74"/>
      <c r="W24" s="74"/>
      <c r="X24" s="75"/>
      <c r="Y24" s="96"/>
      <c r="Z24" s="74"/>
      <c r="AA24" s="74"/>
      <c r="AB24" s="74"/>
      <c r="AC24" s="76"/>
      <c r="AD24" s="81"/>
      <c r="AE24" s="71"/>
      <c r="AF24" s="71"/>
      <c r="AG24" s="71"/>
      <c r="AH24" s="60"/>
      <c r="AI24" s="81"/>
      <c r="AJ24" s="71"/>
      <c r="AK24" s="71"/>
      <c r="AL24" s="74"/>
      <c r="AM24" s="82"/>
      <c r="AN24" s="81"/>
      <c r="AO24" s="71"/>
      <c r="AP24" s="71"/>
      <c r="AQ24" s="71"/>
      <c r="AR24" s="61"/>
      <c r="AS24" s="79">
        <v>0.04878472222222222</v>
      </c>
      <c r="AT24" s="69">
        <f>D24*$AV$5</f>
        <v>0.0022253472222222223</v>
      </c>
      <c r="AU24" s="78">
        <f aca="true" t="shared" si="21" ref="AU24:AU31">AS24-AT24</f>
        <v>0.046559375</v>
      </c>
      <c r="AV24" s="71">
        <f>AU24/$AV$5</f>
        <v>0.012349966843501326</v>
      </c>
      <c r="AW24" s="146"/>
      <c r="AX24" s="81"/>
      <c r="AY24" s="71"/>
      <c r="AZ24" s="78"/>
      <c r="BA24" s="71"/>
      <c r="BB24" s="61"/>
      <c r="BC24" s="98"/>
      <c r="BD24" s="71"/>
      <c r="BE24" s="78"/>
      <c r="BF24" s="71"/>
      <c r="BG24" s="61"/>
      <c r="BH24" s="98"/>
      <c r="BI24" s="71"/>
      <c r="BJ24" s="78"/>
      <c r="BK24" s="71"/>
      <c r="BL24" s="61"/>
      <c r="BM24" s="81"/>
      <c r="BN24" s="71"/>
      <c r="BO24" s="78"/>
      <c r="BP24" s="71"/>
      <c r="BQ24" s="60"/>
      <c r="BR24" s="81"/>
      <c r="BS24" s="71"/>
      <c r="BT24" s="78"/>
      <c r="BU24" s="71"/>
      <c r="BV24" s="60"/>
      <c r="BW24" s="81"/>
      <c r="BX24" s="71"/>
      <c r="BY24" s="78"/>
      <c r="BZ24" s="71"/>
      <c r="CA24" s="60"/>
      <c r="CB24" s="98"/>
      <c r="CC24" s="71"/>
      <c r="CD24" s="78"/>
      <c r="CE24" s="71"/>
      <c r="CF24" s="152"/>
      <c r="CG24" s="98"/>
      <c r="CH24" s="71"/>
      <c r="CI24" s="78"/>
      <c r="CJ24" s="71"/>
      <c r="CK24" s="60"/>
      <c r="CL24" s="77" t="s">
        <v>32</v>
      </c>
      <c r="CM24" s="71" t="s">
        <v>35</v>
      </c>
      <c r="CN24" s="78" t="s">
        <v>35</v>
      </c>
      <c r="CO24" s="71" t="s">
        <v>35</v>
      </c>
      <c r="CP24" s="146"/>
      <c r="CQ24" s="77">
        <v>0.04193287037037038</v>
      </c>
      <c r="CR24" s="71">
        <f>D24*$CT$5</f>
        <v>0.0014875</v>
      </c>
      <c r="CS24" s="78">
        <f>CQ24-CR24</f>
        <v>0.040445370370370375</v>
      </c>
      <c r="CT24" s="71">
        <f>CS24/$CT$5</f>
        <v>0.01604975014697237</v>
      </c>
      <c r="CU24" s="147"/>
      <c r="CV24" s="81"/>
      <c r="CW24" s="71"/>
      <c r="CX24" s="78"/>
      <c r="CY24" s="71"/>
      <c r="CZ24" s="155"/>
      <c r="DA24" s="81"/>
      <c r="DB24" s="71"/>
      <c r="DC24" s="78"/>
      <c r="DD24" s="71"/>
      <c r="DE24" s="160"/>
      <c r="DF24" s="81"/>
      <c r="DG24" s="71"/>
      <c r="DH24" s="78"/>
      <c r="DI24" s="71"/>
      <c r="DJ24" s="160"/>
      <c r="DK24" s="81"/>
      <c r="DL24" s="71"/>
      <c r="DM24" s="78"/>
      <c r="DN24" s="71"/>
      <c r="DO24" s="71"/>
      <c r="DP24" s="71"/>
      <c r="DQ24" s="71"/>
      <c r="DR24" s="71"/>
      <c r="DS24" s="71"/>
      <c r="DT24" s="159"/>
      <c r="DU24" s="71"/>
      <c r="DV24" s="71"/>
      <c r="DW24" s="71"/>
      <c r="DX24" s="71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78"/>
      <c r="EW24" s="71"/>
      <c r="EX24" s="152"/>
      <c r="EY24" s="144">
        <v>0.04951388888888889</v>
      </c>
      <c r="EZ24" s="71">
        <f>D24*$DG$3</f>
        <v>0.003777777777777778</v>
      </c>
      <c r="FA24" s="78">
        <f>EY24-EZ24</f>
        <v>0.045736111111111116</v>
      </c>
      <c r="FB24" s="71">
        <f>FA24/$DG$3</f>
        <v>0.007146267361111112</v>
      </c>
      <c r="FC24" s="152"/>
      <c r="FD24" s="144">
        <v>0.05355324074074074</v>
      </c>
      <c r="FE24" s="71">
        <f>D24*$EZ$3</f>
        <v>0</v>
      </c>
      <c r="FF24" s="78">
        <f>FD24-FE24</f>
        <v>0.05355324074074074</v>
      </c>
      <c r="FG24" s="71" t="e">
        <f>FF24/$EZ$3</f>
        <v>#DIV/0!</v>
      </c>
      <c r="FH24" s="152"/>
      <c r="FI24" s="81"/>
      <c r="FJ24" s="71"/>
      <c r="FK24" s="78"/>
      <c r="FL24" s="71"/>
      <c r="FM24" s="152"/>
      <c r="FN24" s="81"/>
      <c r="FO24" s="71"/>
      <c r="FP24" s="78"/>
      <c r="FQ24" s="71"/>
      <c r="FR24" s="176"/>
      <c r="FS24" s="81"/>
      <c r="FT24" s="71"/>
      <c r="FU24" s="78"/>
      <c r="FV24" s="71"/>
      <c r="FW24" s="176"/>
      <c r="FX24" s="60">
        <v>9</v>
      </c>
      <c r="FY24" s="368"/>
      <c r="FZ24" s="104"/>
      <c r="GA24" s="104"/>
      <c r="GB24" s="104"/>
      <c r="GC24" s="82"/>
      <c r="GD24" s="82"/>
      <c r="GE24" s="82"/>
      <c r="GF24" s="135"/>
      <c r="GG24" s="152"/>
      <c r="GH24" s="135"/>
      <c r="GI24" s="135"/>
      <c r="GJ24" s="135"/>
      <c r="GK24" s="82"/>
      <c r="GL24" s="82"/>
      <c r="GM24" s="82"/>
      <c r="GN24" s="152"/>
      <c r="GO24" s="82"/>
      <c r="GP24" s="152"/>
      <c r="GQ24" s="360"/>
      <c r="GR24" s="364"/>
      <c r="GS24" s="365"/>
      <c r="GT24" s="365"/>
      <c r="GU24" s="101"/>
      <c r="GV24" s="363"/>
      <c r="GW24" s="372"/>
      <c r="GX24" s="372"/>
      <c r="GY24" s="372"/>
      <c r="GZ24" s="372"/>
      <c r="HA24" s="372"/>
      <c r="HB24" s="152"/>
      <c r="HC24" s="152"/>
      <c r="HD24" s="152"/>
      <c r="HE24" s="152"/>
      <c r="HF24" s="152"/>
      <c r="HG24" s="367"/>
      <c r="HH24" s="176"/>
      <c r="HI24" s="152"/>
      <c r="HJ24" s="171"/>
      <c r="HK24" s="93"/>
      <c r="HL24" s="152"/>
      <c r="HM24" s="60"/>
      <c r="HN24" s="46">
        <v>13</v>
      </c>
      <c r="HO24" s="46">
        <v>4</v>
      </c>
      <c r="HP24" s="46">
        <v>10</v>
      </c>
      <c r="HQ24" s="46">
        <v>12</v>
      </c>
      <c r="HR24" s="46">
        <v>4</v>
      </c>
      <c r="HS24" s="46">
        <v>8</v>
      </c>
      <c r="HT24" s="46">
        <v>10</v>
      </c>
      <c r="HU24" s="46"/>
      <c r="HV24" s="46"/>
      <c r="HW24" s="46"/>
      <c r="HX24" s="297"/>
      <c r="HY24" s="46"/>
      <c r="HZ24" s="99"/>
      <c r="IA24" s="60"/>
      <c r="IB24" s="60"/>
      <c r="IC24" s="300"/>
      <c r="ID24" s="60"/>
      <c r="IE24" s="60"/>
      <c r="IF24" s="67"/>
    </row>
    <row r="25" spans="1:240" s="7" customFormat="1" ht="26.25" customHeight="1">
      <c r="A25" s="45">
        <v>14</v>
      </c>
      <c r="B25" s="57" t="s">
        <v>15</v>
      </c>
      <c r="C25" s="46">
        <v>1965</v>
      </c>
      <c r="D25" s="86">
        <v>0.0009722222222222221</v>
      </c>
      <c r="E25" s="243">
        <v>0.050555555555555555</v>
      </c>
      <c r="F25" s="69">
        <f>D25*$H$5</f>
        <v>0.00486111111111111</v>
      </c>
      <c r="G25" s="78">
        <f>E25-F25</f>
        <v>0.04569444444444445</v>
      </c>
      <c r="H25" s="74">
        <f>G25/$H$5</f>
        <v>0.009138888888888889</v>
      </c>
      <c r="I25" s="83">
        <v>4</v>
      </c>
      <c r="J25" s="246"/>
      <c r="K25" s="71"/>
      <c r="L25" s="85"/>
      <c r="M25" s="85"/>
      <c r="N25" s="72"/>
      <c r="O25" s="183"/>
      <c r="P25" s="71">
        <f>D25*$R$5</f>
        <v>0.007097222222222221</v>
      </c>
      <c r="Q25" s="71">
        <f aca="true" t="shared" si="22" ref="Q25:Q31">O25-P25</f>
        <v>-0.007097222222222221</v>
      </c>
      <c r="R25" s="71">
        <f>Q25/$R$5</f>
        <v>-0.0009722222222222221</v>
      </c>
      <c r="S25" s="72"/>
      <c r="T25" s="70"/>
      <c r="U25" s="74"/>
      <c r="V25" s="74"/>
      <c r="W25" s="74"/>
      <c r="X25" s="75"/>
      <c r="Y25" s="186"/>
      <c r="Z25" s="74">
        <f>D25*$Z$5</f>
        <v>0.004958333333333332</v>
      </c>
      <c r="AA25" s="74">
        <f aca="true" t="shared" si="23" ref="AA25:AA30">Y25-Z25</f>
        <v>-0.004958333333333332</v>
      </c>
      <c r="AB25" s="74">
        <f aca="true" t="shared" si="24" ref="AB25:AB30">AA25/$Z$5</f>
        <v>-0.000972222222222222</v>
      </c>
      <c r="AC25" s="76"/>
      <c r="AD25" s="79" t="s">
        <v>32</v>
      </c>
      <c r="AE25" s="71">
        <f>D25*$AH$5</f>
        <v>0.004958333333333332</v>
      </c>
      <c r="AF25" s="71" t="e">
        <f aca="true" t="shared" si="25" ref="AF25:AF31">AD25-AE25</f>
        <v>#VALUE!</v>
      </c>
      <c r="AG25" s="71" t="e">
        <f>AF25/$AH$5</f>
        <v>#VALUE!</v>
      </c>
      <c r="AH25" s="60">
        <v>7</v>
      </c>
      <c r="AI25" s="130"/>
      <c r="AJ25" s="71">
        <f>D25*$AM$5</f>
        <v>0.002109722222222222</v>
      </c>
      <c r="AK25" s="71">
        <f aca="true" t="shared" si="26" ref="AK25:AK31">AI25-AJ25</f>
        <v>-0.002109722222222222</v>
      </c>
      <c r="AL25" s="74">
        <f>AK25/$AM$5</f>
        <v>-0.0009722222222222222</v>
      </c>
      <c r="AM25" s="82"/>
      <c r="AN25" s="131"/>
      <c r="AO25" s="71">
        <f aca="true" t="shared" si="27" ref="AO25:AO31">D25*$AQ$5</f>
        <v>0.0036749999999999994</v>
      </c>
      <c r="AP25" s="71">
        <f aca="true" t="shared" si="28" ref="AP25:AP31">AN25-AO25</f>
        <v>-0.0036749999999999994</v>
      </c>
      <c r="AQ25" s="71">
        <f aca="true" t="shared" si="29" ref="AQ25:AQ31">AP25/$AQ$5</f>
        <v>-0.0009722222222222221</v>
      </c>
      <c r="AR25" s="61"/>
      <c r="AS25" s="80">
        <v>0.04297453703703704</v>
      </c>
      <c r="AT25" s="69">
        <f>D25*$AT$5</f>
        <v>0.004608333333333333</v>
      </c>
      <c r="AU25" s="78">
        <f>AS25-AT25</f>
        <v>0.03836620370370371</v>
      </c>
      <c r="AV25" s="71">
        <f>AU25/$AT$5</f>
        <v>0.008094135802469137</v>
      </c>
      <c r="AW25" s="146">
        <v>2</v>
      </c>
      <c r="AX25" s="80">
        <v>0.05016203703703703</v>
      </c>
      <c r="AY25" s="71">
        <f>D25*$AY$5</f>
        <v>0.005658333333333333</v>
      </c>
      <c r="AZ25" s="78">
        <f>AX25-AY25</f>
        <v>0.0445037037037037</v>
      </c>
      <c r="BA25" s="71">
        <f>AZ25/$AY$5</f>
        <v>0.007646684485172456</v>
      </c>
      <c r="BB25" s="314">
        <v>4</v>
      </c>
      <c r="BC25" s="80"/>
      <c r="BD25" s="71">
        <f>D25*$BD$5</f>
        <v>0.002722222222222222</v>
      </c>
      <c r="BE25" s="78">
        <f aca="true" t="shared" si="30" ref="BE25:BE31">BC25-BD25</f>
        <v>-0.002722222222222222</v>
      </c>
      <c r="BF25" s="71">
        <f>BE25/$BD$5</f>
        <v>-0.0009722222222222221</v>
      </c>
      <c r="BG25" s="61"/>
      <c r="BH25" s="80"/>
      <c r="BI25" s="71">
        <f>D25*$BI$5</f>
        <v>0.005191666666666666</v>
      </c>
      <c r="BJ25" s="78">
        <f>BH25-BI25</f>
        <v>-0.005191666666666666</v>
      </c>
      <c r="BK25" s="71">
        <f>BJ25/$BI$5</f>
        <v>-0.0009722222222222221</v>
      </c>
      <c r="BL25" s="61"/>
      <c r="BM25" s="81"/>
      <c r="BN25" s="71"/>
      <c r="BO25" s="78"/>
      <c r="BP25" s="71"/>
      <c r="BQ25" s="60"/>
      <c r="BR25" s="81"/>
      <c r="BS25" s="71"/>
      <c r="BT25" s="78"/>
      <c r="BU25" s="71"/>
      <c r="BV25" s="60"/>
      <c r="BW25" s="92">
        <v>0.04431712962962963</v>
      </c>
      <c r="BX25" s="71">
        <f>D25*$CA$5</f>
        <v>0.004024999999999999</v>
      </c>
      <c r="BY25" s="78">
        <f aca="true" t="shared" si="31" ref="BY25:BY31">BW25-BX25</f>
        <v>0.04029212962962963</v>
      </c>
      <c r="BZ25" s="71">
        <f>BY25/$CA$5</f>
        <v>0.009732398461263196</v>
      </c>
      <c r="CA25" s="321">
        <v>2</v>
      </c>
      <c r="CB25" s="77">
        <v>0.046435185185185184</v>
      </c>
      <c r="CC25" s="71">
        <f>D25*$CE$5</f>
        <v>0.0058625</v>
      </c>
      <c r="CD25" s="78">
        <f>CB25-CC25</f>
        <v>0.040572685185185184</v>
      </c>
      <c r="CE25" s="71">
        <f>CD25/$CE$5</f>
        <v>0.006728471838339168</v>
      </c>
      <c r="CF25" s="323">
        <v>6</v>
      </c>
      <c r="CG25" s="81">
        <v>0.045509259259259256</v>
      </c>
      <c r="CH25" s="71">
        <f>D25*$CJ$5</f>
        <v>0.005055555555555555</v>
      </c>
      <c r="CI25" s="78">
        <f aca="true" t="shared" si="32" ref="CI25:CI31">CG25-CH25</f>
        <v>0.0404537037037037</v>
      </c>
      <c r="CJ25" s="71">
        <f>CI25/$CJ$5</f>
        <v>0.007779558404558404</v>
      </c>
      <c r="CK25" s="325">
        <v>4</v>
      </c>
      <c r="CL25" s="77">
        <v>0.03005787037037037</v>
      </c>
      <c r="CM25" s="71">
        <f>D25*$CO$5</f>
        <v>0.003645833333333333</v>
      </c>
      <c r="CN25" s="78">
        <f aca="true" t="shared" si="33" ref="CN25:CN34">CL25-CM25</f>
        <v>0.026412037037037036</v>
      </c>
      <c r="CO25" s="71">
        <f>CN25/$CO$5</f>
        <v>0.0070432098765432095</v>
      </c>
      <c r="CP25" s="331">
        <v>3</v>
      </c>
      <c r="CQ25" s="81"/>
      <c r="CR25" s="71"/>
      <c r="CS25" s="78"/>
      <c r="CT25" s="71"/>
      <c r="CU25" s="147"/>
      <c r="CV25" s="81"/>
      <c r="CW25" s="71"/>
      <c r="CX25" s="78"/>
      <c r="CY25" s="71"/>
      <c r="CZ25" s="223"/>
      <c r="DA25" s="221"/>
      <c r="DB25" s="71">
        <f>D25*$DD$5</f>
        <v>0.0063194444444444435</v>
      </c>
      <c r="DC25" s="78">
        <f>DA25-DB25</f>
        <v>-0.0063194444444444435</v>
      </c>
      <c r="DD25" s="71">
        <f>DC25/$DD$5</f>
        <v>-0.0009722222222222221</v>
      </c>
      <c r="DE25" s="159"/>
      <c r="DF25" s="80"/>
      <c r="DG25" s="71">
        <f>D25*$DI$5</f>
        <v>0.0032861111111111107</v>
      </c>
      <c r="DH25" s="78">
        <f>DF25-DG25</f>
        <v>-0.0032861111111111107</v>
      </c>
      <c r="DI25" s="71">
        <f>DH25/$DI$5</f>
        <v>-0.0009722222222222222</v>
      </c>
      <c r="DJ25" s="159"/>
      <c r="DK25" s="81"/>
      <c r="DL25" s="71"/>
      <c r="DM25" s="78">
        <f>DK25-DL25</f>
        <v>0</v>
      </c>
      <c r="DN25" s="71">
        <f>DM25/$DI$5</f>
        <v>0</v>
      </c>
      <c r="DO25" s="71"/>
      <c r="DP25" s="80">
        <v>0.032511574074074075</v>
      </c>
      <c r="DQ25" s="71">
        <f>D25*$DS$5</f>
        <v>0.00398611111111111</v>
      </c>
      <c r="DR25" s="78">
        <f>DP25-DQ25</f>
        <v>0.028525462962962964</v>
      </c>
      <c r="DS25" s="71">
        <f>DR25/$DS$5</f>
        <v>0.006957429990966577</v>
      </c>
      <c r="DT25" s="159">
        <v>1</v>
      </c>
      <c r="DU25" s="71"/>
      <c r="DV25" s="71"/>
      <c r="DW25" s="71"/>
      <c r="DX25" s="71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78"/>
      <c r="EW25" s="71"/>
      <c r="EX25" s="152"/>
      <c r="EY25" s="81"/>
      <c r="EZ25" s="71"/>
      <c r="FA25" s="78"/>
      <c r="FB25" s="71"/>
      <c r="FC25" s="152"/>
      <c r="FD25" s="81"/>
      <c r="FE25" s="71">
        <f>D25*$EZ$3</f>
        <v>0</v>
      </c>
      <c r="FF25" s="78"/>
      <c r="FG25" s="71"/>
      <c r="FH25" s="152"/>
      <c r="FI25" s="80">
        <v>0.02417824074074074</v>
      </c>
      <c r="FJ25" s="71">
        <f>D25*$FM$5</f>
        <v>0.003198611111111111</v>
      </c>
      <c r="FK25" s="78">
        <f>FI25-FJ25</f>
        <v>0.02097962962962963</v>
      </c>
      <c r="FL25" s="71">
        <f>FK25/$FM$5</f>
        <v>0.006376787121467972</v>
      </c>
      <c r="FM25" s="152">
        <v>4</v>
      </c>
      <c r="FN25" s="80">
        <v>0.041192129629629634</v>
      </c>
      <c r="FO25" s="71">
        <f>D25*$FP$5</f>
        <v>0.004151388888888888</v>
      </c>
      <c r="FP25" s="78">
        <f>FN25-FO25</f>
        <v>0.03704074074074075</v>
      </c>
      <c r="FQ25" s="71">
        <f>FP25/$FP$5</f>
        <v>0.008674646543499006</v>
      </c>
      <c r="FR25" s="176">
        <v>5</v>
      </c>
      <c r="FS25" s="81"/>
      <c r="FT25" s="101"/>
      <c r="FU25" s="78"/>
      <c r="FV25" s="71"/>
      <c r="FW25" s="176"/>
      <c r="FX25" s="60">
        <v>8</v>
      </c>
      <c r="FY25" s="368">
        <v>4</v>
      </c>
      <c r="FZ25" s="104"/>
      <c r="GA25" s="104"/>
      <c r="GB25" s="104"/>
      <c r="GC25" s="82"/>
      <c r="GD25" s="82">
        <v>7</v>
      </c>
      <c r="GE25" s="82"/>
      <c r="GF25" s="135"/>
      <c r="GG25" s="152">
        <v>2</v>
      </c>
      <c r="GH25" s="135">
        <v>4</v>
      </c>
      <c r="GI25" s="135"/>
      <c r="GJ25" s="135"/>
      <c r="GK25" s="82"/>
      <c r="GL25" s="82"/>
      <c r="GM25" s="82">
        <v>2</v>
      </c>
      <c r="GN25" s="152">
        <v>6</v>
      </c>
      <c r="GO25" s="82">
        <v>4</v>
      </c>
      <c r="GP25" s="152">
        <v>3</v>
      </c>
      <c r="GQ25" s="360"/>
      <c r="GR25" s="366"/>
      <c r="GS25" s="363"/>
      <c r="GT25" s="363"/>
      <c r="GU25" s="101"/>
      <c r="GV25" s="363">
        <v>1</v>
      </c>
      <c r="GW25" s="363"/>
      <c r="GX25" s="363"/>
      <c r="GY25" s="363"/>
      <c r="GZ25" s="363"/>
      <c r="HA25" s="363"/>
      <c r="HB25" s="152"/>
      <c r="HC25" s="152"/>
      <c r="HD25" s="152"/>
      <c r="HE25" s="152">
        <v>4</v>
      </c>
      <c r="HF25" s="152">
        <v>5</v>
      </c>
      <c r="HG25" s="367">
        <v>8</v>
      </c>
      <c r="HH25" s="176"/>
      <c r="HI25" s="152"/>
      <c r="HJ25" s="171"/>
      <c r="HK25" s="93"/>
      <c r="HL25" s="152"/>
      <c r="HM25" s="60"/>
      <c r="HN25" s="46">
        <v>8</v>
      </c>
      <c r="HO25" s="46">
        <v>3</v>
      </c>
      <c r="HP25" s="46">
        <v>1</v>
      </c>
      <c r="HQ25" s="46">
        <v>1</v>
      </c>
      <c r="HR25" s="46">
        <v>4</v>
      </c>
      <c r="HS25" s="46">
        <v>3</v>
      </c>
      <c r="HT25" s="46">
        <v>2</v>
      </c>
      <c r="HU25" s="46">
        <v>10</v>
      </c>
      <c r="HV25" s="46"/>
      <c r="HW25" s="46"/>
      <c r="HX25" s="297"/>
      <c r="HY25" s="46"/>
      <c r="HZ25" s="99"/>
      <c r="IA25" s="60"/>
      <c r="IB25" s="60"/>
      <c r="IC25" s="300"/>
      <c r="ID25" s="60"/>
      <c r="IE25" s="60"/>
      <c r="IF25" s="67"/>
    </row>
    <row r="26" spans="1:240" s="7" customFormat="1" ht="29.25" customHeight="1">
      <c r="A26" s="45">
        <v>15</v>
      </c>
      <c r="B26" s="57" t="s">
        <v>27</v>
      </c>
      <c r="C26" s="46">
        <v>1963</v>
      </c>
      <c r="D26" s="86">
        <v>0.0010648148148148147</v>
      </c>
      <c r="E26" s="243">
        <v>0.05630787037037036</v>
      </c>
      <c r="F26" s="69">
        <f>D26*$H$5</f>
        <v>0.005324074074074073</v>
      </c>
      <c r="G26" s="78">
        <f>E26-F26</f>
        <v>0.05098379629629629</v>
      </c>
      <c r="H26" s="74">
        <f>G26/$H$5</f>
        <v>0.010196759259259258</v>
      </c>
      <c r="I26" s="83">
        <v>6</v>
      </c>
      <c r="J26" s="246">
        <v>0.01392361111111111</v>
      </c>
      <c r="K26" s="71">
        <f>D26*$M$5</f>
        <v>0.0025555555555555553</v>
      </c>
      <c r="L26" s="85">
        <f>J26-K26</f>
        <v>0.011368055555555555</v>
      </c>
      <c r="M26" s="85">
        <f>L26/$M$5</f>
        <v>0.004736689814814815</v>
      </c>
      <c r="N26" s="72">
        <v>2</v>
      </c>
      <c r="O26" s="103">
        <v>0.03248842592592593</v>
      </c>
      <c r="P26" s="71">
        <f>D26*$Q$5</f>
        <v>0.005217592592592592</v>
      </c>
      <c r="Q26" s="71">
        <f t="shared" si="22"/>
        <v>0.027270833333333334</v>
      </c>
      <c r="R26" s="71">
        <f>Q26/$Q$5</f>
        <v>0.00556547619047619</v>
      </c>
      <c r="S26" s="104">
        <v>4</v>
      </c>
      <c r="T26" s="91">
        <v>0.03006944444444444</v>
      </c>
      <c r="U26" s="74">
        <f>D26*$V$5</f>
        <v>0.004791666666666666</v>
      </c>
      <c r="V26" s="74">
        <f aca="true" t="shared" si="34" ref="V26:V31">T26-U26</f>
        <v>0.025277777777777774</v>
      </c>
      <c r="W26" s="74">
        <f>V26/$V$5</f>
        <v>0.0056172839506172835</v>
      </c>
      <c r="X26" s="309">
        <v>6</v>
      </c>
      <c r="Y26" s="87">
        <v>0.034999999999999996</v>
      </c>
      <c r="Z26" s="74">
        <f>D26*$AA$5</f>
        <v>0.0026620370370370365</v>
      </c>
      <c r="AA26" s="74">
        <f t="shared" si="23"/>
        <v>0.03233796296296296</v>
      </c>
      <c r="AB26" s="74">
        <f>AA26/$AC$5</f>
        <v>0.0073495370370370355</v>
      </c>
      <c r="AC26" s="311">
        <v>2</v>
      </c>
      <c r="AD26" s="79">
        <v>0.03481481481481481</v>
      </c>
      <c r="AE26" s="71">
        <f>D26*$AH$5</f>
        <v>0.005430555555555555</v>
      </c>
      <c r="AF26" s="71">
        <f t="shared" si="25"/>
        <v>0.029384259259259256</v>
      </c>
      <c r="AG26" s="71">
        <f>AF26/$AH$5</f>
        <v>0.005761619462599854</v>
      </c>
      <c r="AH26" s="60">
        <v>2</v>
      </c>
      <c r="AI26" s="79">
        <v>0.018310185185185186</v>
      </c>
      <c r="AJ26" s="71">
        <f>D26*$AK$5</f>
        <v>0.0026726851851851846</v>
      </c>
      <c r="AK26" s="71">
        <f t="shared" si="26"/>
        <v>0.015637500000000002</v>
      </c>
      <c r="AL26" s="74">
        <f>AK26/$AK$5</f>
        <v>0.006230079681274901</v>
      </c>
      <c r="AM26" s="311">
        <v>2</v>
      </c>
      <c r="AN26" s="81">
        <v>0.04120370370370371</v>
      </c>
      <c r="AO26" s="71">
        <f>D26*$AP$5</f>
        <v>0.0050365740740740735</v>
      </c>
      <c r="AP26" s="71">
        <f t="shared" si="28"/>
        <v>0.03616712962962963</v>
      </c>
      <c r="AQ26" s="71">
        <f>AP26/$AP$5</f>
        <v>0.0076463276172578495</v>
      </c>
      <c r="AR26" s="61">
        <v>3</v>
      </c>
      <c r="AS26" s="79"/>
      <c r="AT26" s="69">
        <f>D26*$AV$5</f>
        <v>0.004014351851851851</v>
      </c>
      <c r="AU26" s="78">
        <f t="shared" si="21"/>
        <v>-0.004014351851851851</v>
      </c>
      <c r="AV26" s="71">
        <f>AU26/$AV$5</f>
        <v>-0.0010648148148148147</v>
      </c>
      <c r="AW26" s="146"/>
      <c r="AX26" s="79"/>
      <c r="AY26" s="71">
        <f>D26*$BA$5</f>
        <v>0.009104166666666667</v>
      </c>
      <c r="AZ26" s="78">
        <f>AX26-AY26</f>
        <v>-0.009104166666666667</v>
      </c>
      <c r="BA26" s="71">
        <f>AZ26/$BA$5</f>
        <v>-0.0010648148148148147</v>
      </c>
      <c r="BB26" s="61"/>
      <c r="BC26" s="77">
        <v>0.016805555555555556</v>
      </c>
      <c r="BD26" s="71">
        <f>D26*$BG$5</f>
        <v>0.0026620370370370365</v>
      </c>
      <c r="BE26" s="78">
        <f>BC26-BD26</f>
        <v>0.01414351851851852</v>
      </c>
      <c r="BF26" s="71">
        <f>BE26/$BG$5</f>
        <v>0.005657407407407408</v>
      </c>
      <c r="BG26" s="314">
        <v>2</v>
      </c>
      <c r="BH26" s="79">
        <v>0.02445601851851852</v>
      </c>
      <c r="BI26" s="71">
        <f>D26*$BL$5</f>
        <v>0.0040888888888888884</v>
      </c>
      <c r="BJ26" s="78">
        <f>BH26-BI26</f>
        <v>0.02036712962962963</v>
      </c>
      <c r="BK26" s="71">
        <f>BJ26/$BL$5</f>
        <v>0.00530394000771605</v>
      </c>
      <c r="BL26" s="61">
        <v>1</v>
      </c>
      <c r="BM26" s="88">
        <v>0.03934027777777777</v>
      </c>
      <c r="BN26" s="71">
        <f>D26*$BN$5</f>
        <v>0.005962962962962962</v>
      </c>
      <c r="BO26" s="78">
        <f aca="true" t="shared" si="35" ref="BO26:BO34">BM26-BN26</f>
        <v>0.03337731481481481</v>
      </c>
      <c r="BP26" s="71">
        <f>BO26/$BN$5</f>
        <v>0.005960234788359788</v>
      </c>
      <c r="BQ26" s="318">
        <v>4</v>
      </c>
      <c r="BR26" s="81">
        <v>0.027465277777777772</v>
      </c>
      <c r="BS26" s="71">
        <f>D26*$BU$5</f>
        <v>0.004152777777777777</v>
      </c>
      <c r="BT26" s="78">
        <f aca="true" t="shared" si="36" ref="BT26:BT32">BR26-BS26</f>
        <v>0.023312499999999996</v>
      </c>
      <c r="BU26" s="71">
        <f>BT26/$BU$5</f>
        <v>0.005977564102564102</v>
      </c>
      <c r="BV26" s="60">
        <v>4</v>
      </c>
      <c r="BW26" s="81"/>
      <c r="BX26" s="71">
        <f>D26*$BY$5</f>
        <v>0.0025875</v>
      </c>
      <c r="BY26" s="78">
        <f t="shared" si="31"/>
        <v>-0.0025875</v>
      </c>
      <c r="BZ26" s="71">
        <f>BY26/$BY$5</f>
        <v>-0.0010648148148148147</v>
      </c>
      <c r="CA26" s="60"/>
      <c r="CB26" s="89">
        <v>0.021226851851851854</v>
      </c>
      <c r="CC26" s="71">
        <f>D26*$CF$5</f>
        <v>0.0036736111111111106</v>
      </c>
      <c r="CD26" s="78">
        <f>CB26-CC26</f>
        <v>0.017553240740740744</v>
      </c>
      <c r="CE26" s="71">
        <f>CD26/$CF$5</f>
        <v>0.005087895866881375</v>
      </c>
      <c r="CF26" s="324">
        <v>3</v>
      </c>
      <c r="CG26" s="81">
        <v>0.044328703703703703</v>
      </c>
      <c r="CH26" s="71">
        <f>D26*$CJ$5</f>
        <v>0.0055370370370370365</v>
      </c>
      <c r="CI26" s="78">
        <f t="shared" si="32"/>
        <v>0.03879166666666667</v>
      </c>
      <c r="CJ26" s="71">
        <f>CI26/$CJ$5</f>
        <v>0.007459935897435897</v>
      </c>
      <c r="CK26" s="325">
        <v>3</v>
      </c>
      <c r="CL26" s="77">
        <v>0.026493055555555558</v>
      </c>
      <c r="CM26" s="71">
        <f>D26*$CO$5</f>
        <v>0.003993055555555555</v>
      </c>
      <c r="CN26" s="78">
        <f t="shared" si="33"/>
        <v>0.022500000000000003</v>
      </c>
      <c r="CO26" s="71">
        <f>CN26/$CO$5</f>
        <v>0.006000000000000001</v>
      </c>
      <c r="CP26" s="331">
        <v>2</v>
      </c>
      <c r="CQ26" s="80">
        <v>0.03903935185185185</v>
      </c>
      <c r="CR26" s="71">
        <f>D26*$CS$5</f>
        <v>0.0054624999999999995</v>
      </c>
      <c r="CS26" s="78">
        <f>CQ26-CR26</f>
        <v>0.03357685185185185</v>
      </c>
      <c r="CT26" s="71">
        <f>CS26/$CS$5</f>
        <v>0.006545195292758646</v>
      </c>
      <c r="CU26" s="333">
        <v>2</v>
      </c>
      <c r="CV26" s="90">
        <v>0.031203703703703702</v>
      </c>
      <c r="CW26" s="71">
        <f>D26*$CW$5</f>
        <v>0.004174074074074073</v>
      </c>
      <c r="CX26" s="78">
        <f aca="true" t="shared" si="37" ref="CX26:CX31">CV26-CW26</f>
        <v>0.02702962962962963</v>
      </c>
      <c r="CY26" s="71">
        <f>CX26/$CW$5</f>
        <v>0.006895313681027967</v>
      </c>
      <c r="CZ26" s="342">
        <v>3</v>
      </c>
      <c r="DA26" s="94">
        <v>0.04417824074074075</v>
      </c>
      <c r="DB26" s="71">
        <f>D26*$DB$5</f>
        <v>0.005856481481481481</v>
      </c>
      <c r="DC26" s="78">
        <f>DA26-DB26</f>
        <v>0.038321759259259264</v>
      </c>
      <c r="DD26" s="71">
        <f>DC26/$DB$5</f>
        <v>0.006967592592592594</v>
      </c>
      <c r="DE26" s="345">
        <v>5</v>
      </c>
      <c r="DF26" s="77">
        <v>0.029236111111111112</v>
      </c>
      <c r="DG26" s="71">
        <f>D26*$DG$5</f>
        <v>0.004440277777777777</v>
      </c>
      <c r="DH26" s="78">
        <f>DF26-DG26</f>
        <v>0.024795833333333336</v>
      </c>
      <c r="DI26" s="71">
        <f>DH26/$DG$5</f>
        <v>0.005946243005595524</v>
      </c>
      <c r="DJ26" s="345">
        <v>2</v>
      </c>
      <c r="DK26" s="81"/>
      <c r="DL26" s="71"/>
      <c r="DM26" s="78"/>
      <c r="DN26" s="71"/>
      <c r="DO26" s="71"/>
      <c r="DP26" s="80">
        <v>0.03400462962962963</v>
      </c>
      <c r="DQ26" s="71">
        <f>D26*$DS$5</f>
        <v>0.0043657407407407395</v>
      </c>
      <c r="DR26" s="78">
        <f>DP26-DQ26</f>
        <v>0.029638888888888888</v>
      </c>
      <c r="DS26" s="71">
        <f>DR26/$DS$5</f>
        <v>0.0072289972899729</v>
      </c>
      <c r="DT26" s="159">
        <v>2</v>
      </c>
      <c r="DU26" s="80">
        <v>0.04833333333333333</v>
      </c>
      <c r="DV26" s="71">
        <f>D26*$DX$5</f>
        <v>0.005526388888888889</v>
      </c>
      <c r="DW26" s="78">
        <f>DU26-DV26</f>
        <v>0.042806944444444446</v>
      </c>
      <c r="DX26" s="71">
        <f>DW26/$DX$5</f>
        <v>0.008247966174266753</v>
      </c>
      <c r="DY26" s="159">
        <v>3</v>
      </c>
      <c r="DZ26" s="80">
        <v>0.03986111111111111</v>
      </c>
      <c r="EA26" s="71">
        <f>D26*$EC$5</f>
        <v>0.003950462962962962</v>
      </c>
      <c r="EB26" s="78">
        <f>DZ26-EA26</f>
        <v>0.03591064814814815</v>
      </c>
      <c r="EC26" s="71">
        <f>EB26/$EC$5</f>
        <v>0.00967941998602376</v>
      </c>
      <c r="ED26" s="159">
        <v>4</v>
      </c>
      <c r="EE26" s="80" t="s">
        <v>58</v>
      </c>
      <c r="EF26" s="71">
        <f>D26*$EI$5</f>
        <v>0.009860185185185184</v>
      </c>
      <c r="EG26" s="78" t="e">
        <f>EE26-EF26</f>
        <v>#VALUE!</v>
      </c>
      <c r="EH26" s="71" t="e">
        <f>EG26/$EH$5</f>
        <v>#VALUE!</v>
      </c>
      <c r="EI26" s="159">
        <v>7</v>
      </c>
      <c r="EJ26" s="77">
        <v>0.03255787037037037</v>
      </c>
      <c r="EK26" s="71">
        <f>D26*$EK$5</f>
        <v>0.004525462962962962</v>
      </c>
      <c r="EL26" s="78">
        <f>EJ26-EK26</f>
        <v>0.02803240740740741</v>
      </c>
      <c r="EM26" s="71">
        <f>EL26/$EK$5</f>
        <v>0.006595860566448802</v>
      </c>
      <c r="EN26" s="159">
        <v>2</v>
      </c>
      <c r="EO26" s="80">
        <v>0.05069444444444445</v>
      </c>
      <c r="EP26" s="71">
        <f>D26*$ER$5</f>
        <v>0.0012884259259259257</v>
      </c>
      <c r="EQ26" s="78">
        <f>EO26-EP26</f>
        <v>0.04940601851851852</v>
      </c>
      <c r="ER26" s="71">
        <f>EQ26/$ER$5</f>
        <v>0.04083142026323845</v>
      </c>
      <c r="ES26" s="159">
        <v>4</v>
      </c>
      <c r="ET26" s="81">
        <v>0.01730324074074074</v>
      </c>
      <c r="EU26" s="71">
        <f>D26*$EV$5</f>
        <v>0.0025129629629629625</v>
      </c>
      <c r="EV26" s="81">
        <f>ET26-EU26</f>
        <v>0.014790277777777777</v>
      </c>
      <c r="EW26" s="71">
        <f>EV26/$EV$5</f>
        <v>0.0062670668549905835</v>
      </c>
      <c r="EX26" s="152">
        <v>2</v>
      </c>
      <c r="EY26" s="144">
        <v>0.044270833333333336</v>
      </c>
      <c r="EZ26" s="71">
        <f>D26*$FA$5</f>
        <v>0.005345370370370369</v>
      </c>
      <c r="FA26" s="78">
        <f>EY26-EZ26</f>
        <v>0.03892546296296297</v>
      </c>
      <c r="FB26" s="71">
        <f>FA26/$FA$5</f>
        <v>0.0077540762874428225</v>
      </c>
      <c r="FC26" s="152">
        <v>2</v>
      </c>
      <c r="FD26" s="144">
        <v>0.032650462962962964</v>
      </c>
      <c r="FE26" s="71">
        <f>D26*$FF$5</f>
        <v>0.005377314814814814</v>
      </c>
      <c r="FF26" s="78">
        <f>FD26-FE26</f>
        <v>0.02727314814814815</v>
      </c>
      <c r="FG26" s="71">
        <f>FF26/$FF$5</f>
        <v>0.005400623395672901</v>
      </c>
      <c r="FH26" s="152">
        <v>3</v>
      </c>
      <c r="FI26" s="80">
        <v>0.023229166666666665</v>
      </c>
      <c r="FJ26" s="71">
        <f>D26*$FM$5</f>
        <v>0.0035032407407407404</v>
      </c>
      <c r="FK26" s="78">
        <f aca="true" t="shared" si="38" ref="FK26:FK34">FI26-FJ26</f>
        <v>0.019725925925925925</v>
      </c>
      <c r="FL26" s="71">
        <f>FK26/$FM$5</f>
        <v>0.005995722165934932</v>
      </c>
      <c r="FM26" s="152">
        <v>3</v>
      </c>
      <c r="FN26" s="80"/>
      <c r="FO26" s="71">
        <f>D26*$FP$5</f>
        <v>0.004546759259259258</v>
      </c>
      <c r="FP26" s="78">
        <f>FN26-FO26</f>
        <v>-0.004546759259259258</v>
      </c>
      <c r="FQ26" s="71">
        <f>FP26/$FP$5</f>
        <v>-0.0010648148148148147</v>
      </c>
      <c r="FR26" s="176"/>
      <c r="FS26" s="80">
        <v>0.0203125</v>
      </c>
      <c r="FT26" s="71">
        <f>D26*$FX$5</f>
        <v>0.002875</v>
      </c>
      <c r="FU26" s="78">
        <f>FS26-FT26</f>
        <v>0.0174375</v>
      </c>
      <c r="FV26" s="71">
        <f>FU26/$FX$5</f>
        <v>0.006458333333333333</v>
      </c>
      <c r="FW26" s="176">
        <v>2</v>
      </c>
      <c r="FX26" s="60">
        <v>2</v>
      </c>
      <c r="FY26" s="375">
        <v>6</v>
      </c>
      <c r="FZ26" s="104">
        <v>2</v>
      </c>
      <c r="GA26" s="104">
        <v>4</v>
      </c>
      <c r="GB26" s="379">
        <v>6</v>
      </c>
      <c r="GC26" s="82">
        <v>2</v>
      </c>
      <c r="GD26" s="82">
        <v>2</v>
      </c>
      <c r="GE26" s="82">
        <v>2</v>
      </c>
      <c r="GF26" s="135">
        <v>3</v>
      </c>
      <c r="GG26" s="152"/>
      <c r="GH26" s="135"/>
      <c r="GI26" s="135">
        <v>2</v>
      </c>
      <c r="GJ26" s="135">
        <v>1</v>
      </c>
      <c r="GK26" s="290">
        <v>4</v>
      </c>
      <c r="GL26" s="82">
        <v>4</v>
      </c>
      <c r="GM26" s="82"/>
      <c r="GN26" s="152">
        <v>3</v>
      </c>
      <c r="GO26" s="82">
        <v>3</v>
      </c>
      <c r="GP26" s="152">
        <v>2</v>
      </c>
      <c r="GQ26" s="152">
        <v>2</v>
      </c>
      <c r="GR26" s="362">
        <v>3</v>
      </c>
      <c r="GS26" s="294">
        <v>5</v>
      </c>
      <c r="GT26" s="350">
        <v>2</v>
      </c>
      <c r="GU26" s="101"/>
      <c r="GV26" s="363">
        <v>2</v>
      </c>
      <c r="GW26" s="363">
        <v>3</v>
      </c>
      <c r="GX26" s="363">
        <v>4</v>
      </c>
      <c r="GY26" s="363">
        <v>7</v>
      </c>
      <c r="GZ26" s="363">
        <v>2</v>
      </c>
      <c r="HA26" s="363">
        <v>4</v>
      </c>
      <c r="HB26" s="152">
        <v>2</v>
      </c>
      <c r="HC26" s="152">
        <v>2</v>
      </c>
      <c r="HD26" s="152">
        <v>3</v>
      </c>
      <c r="HE26" s="152">
        <v>3</v>
      </c>
      <c r="HF26" s="152"/>
      <c r="HG26" s="367">
        <v>19</v>
      </c>
      <c r="HH26" s="262">
        <f>GT26+GR26+GQ26+GP26+GO26+GN26+GL26+GJ26+GI26+GF26+GE26+GD26+GC26+GA26+FZ26</f>
        <v>37</v>
      </c>
      <c r="HI26" s="152"/>
      <c r="HJ26" s="171"/>
      <c r="HK26" s="93"/>
      <c r="HL26" s="152"/>
      <c r="HM26" s="60"/>
      <c r="HN26" s="76">
        <v>4</v>
      </c>
      <c r="HO26" s="76">
        <v>5</v>
      </c>
      <c r="HP26" s="60">
        <v>2</v>
      </c>
      <c r="HQ26" s="60">
        <v>3</v>
      </c>
      <c r="HR26" s="61">
        <v>4</v>
      </c>
      <c r="HS26" s="46">
        <v>12</v>
      </c>
      <c r="HT26" s="46">
        <v>5</v>
      </c>
      <c r="HU26" s="46">
        <v>6</v>
      </c>
      <c r="HV26" s="46">
        <v>13</v>
      </c>
      <c r="HW26" s="46">
        <v>7</v>
      </c>
      <c r="HX26" s="297">
        <v>2</v>
      </c>
      <c r="HY26" s="46"/>
      <c r="HZ26" s="99"/>
      <c r="IA26" s="60"/>
      <c r="IB26" s="60"/>
      <c r="IC26" s="264"/>
      <c r="ID26" s="61"/>
      <c r="IE26" s="60"/>
      <c r="IF26" s="67"/>
    </row>
    <row r="27" spans="1:240" s="7" customFormat="1" ht="36" customHeight="1">
      <c r="A27" s="45">
        <v>16</v>
      </c>
      <c r="B27" s="57" t="s">
        <v>17</v>
      </c>
      <c r="C27" s="46">
        <v>1963</v>
      </c>
      <c r="D27" s="86">
        <v>0.0010648148148148147</v>
      </c>
      <c r="E27" s="243" t="s">
        <v>32</v>
      </c>
      <c r="F27" s="69">
        <f>D27*$H$5</f>
        <v>0.005324074074074073</v>
      </c>
      <c r="G27" s="78" t="e">
        <f>E27-F27</f>
        <v>#VALUE!</v>
      </c>
      <c r="H27" s="74" t="e">
        <f>G27/$H$5</f>
        <v>#VALUE!</v>
      </c>
      <c r="I27" s="83">
        <v>10</v>
      </c>
      <c r="J27" s="246">
        <v>0.02770833333333333</v>
      </c>
      <c r="K27" s="71">
        <f>D27*$M$5</f>
        <v>0.0025555555555555553</v>
      </c>
      <c r="L27" s="85">
        <f>J27-K27</f>
        <v>0.025152777777777777</v>
      </c>
      <c r="M27" s="85">
        <f>L27/$M$5</f>
        <v>0.010480324074074074</v>
      </c>
      <c r="N27" s="104">
        <v>7</v>
      </c>
      <c r="O27" s="103">
        <v>0.0450462962962963</v>
      </c>
      <c r="P27" s="71">
        <f>D27*$Q$5</f>
        <v>0.005217592592592592</v>
      </c>
      <c r="Q27" s="71">
        <f t="shared" si="22"/>
        <v>0.039828703703703706</v>
      </c>
      <c r="R27" s="71">
        <f>Q27/$Q$5</f>
        <v>0.008128306878306879</v>
      </c>
      <c r="S27" s="72">
        <v>7</v>
      </c>
      <c r="T27" s="91">
        <v>0.04070601851851852</v>
      </c>
      <c r="U27" s="74">
        <f>D27*$V$5</f>
        <v>0.004791666666666666</v>
      </c>
      <c r="V27" s="74">
        <f>T27-U27</f>
        <v>0.03591435185185186</v>
      </c>
      <c r="W27" s="74">
        <f>V27/$V$5</f>
        <v>0.0079809670781893</v>
      </c>
      <c r="X27" s="309">
        <v>8</v>
      </c>
      <c r="Y27" s="96">
        <v>0.036412037037037034</v>
      </c>
      <c r="Z27" s="74">
        <f>D27*$AA$5</f>
        <v>0.0026620370370370365</v>
      </c>
      <c r="AA27" s="74">
        <f t="shared" si="23"/>
        <v>0.033749999999999995</v>
      </c>
      <c r="AB27" s="74">
        <f>AA27/$AA$5</f>
        <v>0.013499999999999998</v>
      </c>
      <c r="AC27" s="311">
        <v>4</v>
      </c>
      <c r="AD27" s="80"/>
      <c r="AE27" s="71">
        <f>D27*$AE$5</f>
        <v>0.006527314814814814</v>
      </c>
      <c r="AF27" s="71">
        <f t="shared" si="25"/>
        <v>-0.006527314814814814</v>
      </c>
      <c r="AG27" s="71">
        <f>AF27/$AE$5</f>
        <v>-0.0010648148148148147</v>
      </c>
      <c r="AH27" s="60"/>
      <c r="AI27" s="130"/>
      <c r="AJ27" s="71">
        <f>D27*$AM$5</f>
        <v>0.0023106481481481476</v>
      </c>
      <c r="AK27" s="71">
        <f t="shared" si="26"/>
        <v>-0.0023106481481481476</v>
      </c>
      <c r="AL27" s="74">
        <f>AK27/$AM$5</f>
        <v>-0.0010648148148148147</v>
      </c>
      <c r="AM27" s="82"/>
      <c r="AN27" s="131"/>
      <c r="AO27" s="71">
        <f t="shared" si="27"/>
        <v>0.004024999999999999</v>
      </c>
      <c r="AP27" s="71">
        <f t="shared" si="28"/>
        <v>-0.004024999999999999</v>
      </c>
      <c r="AQ27" s="71">
        <f t="shared" si="29"/>
        <v>-0.0010648148148148147</v>
      </c>
      <c r="AR27" s="61"/>
      <c r="AS27" s="197"/>
      <c r="AT27" s="69">
        <f>D27*$AU$5</f>
        <v>0.006356944444444443</v>
      </c>
      <c r="AU27" s="78">
        <f t="shared" si="21"/>
        <v>-0.006356944444444443</v>
      </c>
      <c r="AV27" s="71">
        <f>AU27/$AU$5</f>
        <v>-0.0010648148148148147</v>
      </c>
      <c r="AW27" s="146"/>
      <c r="AX27" s="79"/>
      <c r="AY27" s="71">
        <f>D27*$BA$5</f>
        <v>0.009104166666666667</v>
      </c>
      <c r="AZ27" s="78">
        <f>AX27-AY27</f>
        <v>-0.009104166666666667</v>
      </c>
      <c r="BA27" s="71">
        <f>AZ27/$BA$5</f>
        <v>-0.0010648148148148147</v>
      </c>
      <c r="BB27" s="61"/>
      <c r="BC27" s="89"/>
      <c r="BD27" s="71">
        <f>D27*$BE$5</f>
        <v>0.0023425925925925923</v>
      </c>
      <c r="BE27" s="78">
        <f t="shared" si="30"/>
        <v>-0.0023425925925925923</v>
      </c>
      <c r="BF27" s="71">
        <f>BE27/$BE$5</f>
        <v>-0.0010648148148148147</v>
      </c>
      <c r="BG27" s="61"/>
      <c r="BH27" s="80"/>
      <c r="BI27" s="71">
        <f>D27*$BI$5</f>
        <v>0.0056861111111111105</v>
      </c>
      <c r="BJ27" s="78">
        <f>BH27-BI27</f>
        <v>-0.0056861111111111105</v>
      </c>
      <c r="BK27" s="71">
        <f>BJ27/$BI$5</f>
        <v>-0.0010648148148148147</v>
      </c>
      <c r="BL27" s="61"/>
      <c r="BM27" s="81" t="s">
        <v>32</v>
      </c>
      <c r="BN27" s="71">
        <f>D27*$BO$5</f>
        <v>0.008199074074074074</v>
      </c>
      <c r="BO27" s="78" t="e">
        <f t="shared" si="35"/>
        <v>#VALUE!</v>
      </c>
      <c r="BP27" s="71" t="e">
        <f>BO27/$BO$5</f>
        <v>#VALUE!</v>
      </c>
      <c r="BQ27" s="60"/>
      <c r="BR27" s="267"/>
      <c r="BS27" s="71">
        <f>D27*$BT$5</f>
        <v>0.0033009259259259255</v>
      </c>
      <c r="BT27" s="78">
        <f t="shared" si="36"/>
        <v>-0.0033009259259259255</v>
      </c>
      <c r="BU27" s="71">
        <f>BT27/$BT$5</f>
        <v>-0.0010648148148148147</v>
      </c>
      <c r="BV27" s="82"/>
      <c r="BW27" s="89"/>
      <c r="BX27" s="71">
        <f>D27*$BY$5</f>
        <v>0.0025875</v>
      </c>
      <c r="BY27" s="78">
        <f t="shared" si="31"/>
        <v>-0.0025875</v>
      </c>
      <c r="BZ27" s="71">
        <f>BY27/$BY$5</f>
        <v>-0.0010648148148148147</v>
      </c>
      <c r="CA27" s="60"/>
      <c r="CB27" s="77">
        <v>0.05579861111111111</v>
      </c>
      <c r="CC27" s="71">
        <f>D27*$CE$5</f>
        <v>0.006420833333333333</v>
      </c>
      <c r="CD27" s="78">
        <f>CB27-CC27</f>
        <v>0.04937777777777778</v>
      </c>
      <c r="CE27" s="71">
        <f>CD27/$CE$5</f>
        <v>0.008188686198636446</v>
      </c>
      <c r="CF27" s="323">
        <v>9</v>
      </c>
      <c r="CG27" s="81" t="s">
        <v>32</v>
      </c>
      <c r="CH27" s="71">
        <f>D27*$CJ$5</f>
        <v>0.0055370370370370365</v>
      </c>
      <c r="CI27" s="78" t="e">
        <f t="shared" si="32"/>
        <v>#VALUE!</v>
      </c>
      <c r="CJ27" s="71" t="e">
        <f>CI27/$CJ$5</f>
        <v>#VALUE!</v>
      </c>
      <c r="CK27" s="325"/>
      <c r="CL27" s="77"/>
      <c r="CM27" s="71">
        <f>D27*$CO$5</f>
        <v>0.003993055555555555</v>
      </c>
      <c r="CN27" s="78">
        <f t="shared" si="33"/>
        <v>-0.003993055555555555</v>
      </c>
      <c r="CO27" s="71">
        <f>CN27/$CO$5</f>
        <v>-0.0010648148148148147</v>
      </c>
      <c r="CP27" s="146"/>
      <c r="CQ27" s="77"/>
      <c r="CR27" s="71">
        <f>D27*$CT$5</f>
        <v>0.002683333333333333</v>
      </c>
      <c r="CS27" s="78">
        <f aca="true" t="shared" si="39" ref="CS27:CS32">CQ27-CR27</f>
        <v>-0.002683333333333333</v>
      </c>
      <c r="CT27" s="71">
        <f>CS27/$CT$5</f>
        <v>-0.0010648148148148147</v>
      </c>
      <c r="CU27" s="147"/>
      <c r="CV27" s="90">
        <v>0.05230324074074074</v>
      </c>
      <c r="CW27" s="71">
        <f>D27*$CW$5</f>
        <v>0.004174074074074073</v>
      </c>
      <c r="CX27" s="78">
        <f t="shared" si="37"/>
        <v>0.04812916666666667</v>
      </c>
      <c r="CY27" s="71">
        <f>CX27/$CW$5</f>
        <v>0.012277848639455783</v>
      </c>
      <c r="CZ27" s="342">
        <v>7</v>
      </c>
      <c r="DA27" s="94">
        <v>0.06462962962962963</v>
      </c>
      <c r="DB27" s="71">
        <f>D27*$DB$5</f>
        <v>0.005856481481481481</v>
      </c>
      <c r="DC27" s="78">
        <f>DA27-DB27</f>
        <v>0.05877314814814815</v>
      </c>
      <c r="DD27" s="71">
        <f>DC27/$DB$5</f>
        <v>0.010686026936026936</v>
      </c>
      <c r="DE27" s="345">
        <v>7</v>
      </c>
      <c r="DF27" s="77" t="s">
        <v>32</v>
      </c>
      <c r="DG27" s="71">
        <f>D27*$DG$5</f>
        <v>0.004440277777777777</v>
      </c>
      <c r="DH27" s="78" t="e">
        <f>DF27-DG27</f>
        <v>#VALUE!</v>
      </c>
      <c r="DI27" s="71" t="e">
        <f>DH27/$DG$5</f>
        <v>#VALUE!</v>
      </c>
      <c r="DJ27" s="345">
        <v>7</v>
      </c>
      <c r="DK27" s="81"/>
      <c r="DL27" s="71"/>
      <c r="DM27" s="78">
        <f>DK27-DL27</f>
        <v>0</v>
      </c>
      <c r="DN27" s="71">
        <f>DM27/$DD$5</f>
        <v>0</v>
      </c>
      <c r="DO27" s="71"/>
      <c r="DP27" s="71"/>
      <c r="DQ27" s="71"/>
      <c r="DR27" s="71"/>
      <c r="DS27" s="71"/>
      <c r="DT27" s="159"/>
      <c r="DU27" s="71"/>
      <c r="DV27" s="71"/>
      <c r="DW27" s="71"/>
      <c r="DX27" s="71"/>
      <c r="DY27" s="159"/>
      <c r="DZ27" s="159"/>
      <c r="EA27" s="159"/>
      <c r="EB27" s="159"/>
      <c r="EC27" s="159"/>
      <c r="ED27" s="159"/>
      <c r="EE27" s="80">
        <v>0.052175925925925924</v>
      </c>
      <c r="EF27" s="71">
        <f>D27*$EI$5</f>
        <v>0.009860185185185184</v>
      </c>
      <c r="EG27" s="78">
        <f>EE27-EF27</f>
        <v>0.04231574074074074</v>
      </c>
      <c r="EH27" s="71">
        <f>EG27/$EH$5</f>
        <v>0.00917911946653812</v>
      </c>
      <c r="EI27" s="159">
        <v>5</v>
      </c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81">
        <v>0.025069444444444446</v>
      </c>
      <c r="EU27" s="71">
        <f>D27*$EV$5</f>
        <v>0.0025129629629629625</v>
      </c>
      <c r="EV27" s="81">
        <f>ET27-EU27</f>
        <v>0.022556481481481483</v>
      </c>
      <c r="EW27" s="71">
        <f>EV27/$EV$5</f>
        <v>0.009557831136220968</v>
      </c>
      <c r="EX27" s="152">
        <v>4</v>
      </c>
      <c r="EY27" s="144">
        <v>0.06400462962962962</v>
      </c>
      <c r="EZ27" s="71">
        <f>D27*$FA$5</f>
        <v>0.005345370370370369</v>
      </c>
      <c r="FA27" s="78">
        <f>EY27-EZ27</f>
        <v>0.05865925925925925</v>
      </c>
      <c r="FB27" s="71">
        <f>FA27/$FA$5</f>
        <v>0.011685111406226944</v>
      </c>
      <c r="FC27" s="152">
        <v>5</v>
      </c>
      <c r="FD27" s="144">
        <v>0.05049768518518519</v>
      </c>
      <c r="FE27" s="71">
        <f>D27*$FF$5</f>
        <v>0.005377314814814814</v>
      </c>
      <c r="FF27" s="78">
        <f>FD27-FE27</f>
        <v>0.04512037037037037</v>
      </c>
      <c r="FG27" s="71">
        <f>FF27/$FF$5</f>
        <v>0.008934726806013935</v>
      </c>
      <c r="FH27" s="152">
        <v>8</v>
      </c>
      <c r="FI27" s="80">
        <v>0.03125</v>
      </c>
      <c r="FJ27" s="71">
        <f>D27*$FM$5</f>
        <v>0.0035032407407407404</v>
      </c>
      <c r="FK27" s="78">
        <f>FI27-FJ27</f>
        <v>0.02774675925925926</v>
      </c>
      <c r="FL27" s="71">
        <f>FK27/$FM$5</f>
        <v>0.008433665428346278</v>
      </c>
      <c r="FM27" s="152">
        <v>7</v>
      </c>
      <c r="FN27" s="80">
        <v>0.06017361111111111</v>
      </c>
      <c r="FO27" s="71">
        <f>D27*$FP$5</f>
        <v>0.004546759259259258</v>
      </c>
      <c r="FP27" s="78">
        <f>FN27-FO27</f>
        <v>0.05562685185185185</v>
      </c>
      <c r="FQ27" s="71">
        <f>FP27/$FP$5</f>
        <v>0.013027365773267414</v>
      </c>
      <c r="FR27" s="176">
        <v>8</v>
      </c>
      <c r="FS27" s="80">
        <v>0.03253472222222222</v>
      </c>
      <c r="FT27" s="71">
        <f>D27*$FX$5</f>
        <v>0.002875</v>
      </c>
      <c r="FU27" s="78">
        <f>FS27-FT27</f>
        <v>0.029659722222222223</v>
      </c>
      <c r="FV27" s="71">
        <f>FU27/$FX$5</f>
        <v>0.010985082304526748</v>
      </c>
      <c r="FW27" s="176">
        <v>7</v>
      </c>
      <c r="FX27" s="60" t="s">
        <v>35</v>
      </c>
      <c r="FY27" s="368">
        <v>10</v>
      </c>
      <c r="FZ27" s="104">
        <v>7</v>
      </c>
      <c r="GA27" s="104">
        <v>7</v>
      </c>
      <c r="GB27" s="104">
        <v>8</v>
      </c>
      <c r="GC27" s="82">
        <v>4</v>
      </c>
      <c r="GD27" s="82"/>
      <c r="GE27" s="82"/>
      <c r="GF27" s="135"/>
      <c r="GG27" s="152"/>
      <c r="GH27" s="135"/>
      <c r="GI27" s="135"/>
      <c r="GJ27" s="135"/>
      <c r="GK27" s="82"/>
      <c r="GL27" s="82"/>
      <c r="GM27" s="82"/>
      <c r="GN27" s="152">
        <v>9</v>
      </c>
      <c r="GO27" s="82"/>
      <c r="GP27" s="152"/>
      <c r="GQ27" s="360"/>
      <c r="GR27" s="362">
        <v>7</v>
      </c>
      <c r="GS27" s="350">
        <v>7</v>
      </c>
      <c r="GT27" s="350">
        <v>7</v>
      </c>
      <c r="GU27" s="101"/>
      <c r="GV27" s="363"/>
      <c r="GW27" s="363"/>
      <c r="GX27" s="363"/>
      <c r="GY27" s="363">
        <v>5</v>
      </c>
      <c r="GZ27" s="363"/>
      <c r="HA27" s="363"/>
      <c r="HB27" s="152">
        <v>4</v>
      </c>
      <c r="HC27" s="152">
        <v>5</v>
      </c>
      <c r="HD27" s="152">
        <v>8</v>
      </c>
      <c r="HE27" s="152">
        <v>7</v>
      </c>
      <c r="HF27" s="152">
        <v>8</v>
      </c>
      <c r="HG27" s="367">
        <v>9</v>
      </c>
      <c r="HH27" s="176"/>
      <c r="HI27" s="152"/>
      <c r="HJ27" s="171"/>
      <c r="HK27" s="93"/>
      <c r="HL27" s="152"/>
      <c r="HM27" s="60"/>
      <c r="HN27" s="61">
        <v>7</v>
      </c>
      <c r="HO27" s="60">
        <v>9</v>
      </c>
      <c r="HP27" s="61">
        <v>11</v>
      </c>
      <c r="HQ27" s="61">
        <v>8</v>
      </c>
      <c r="HR27" s="46">
        <v>8</v>
      </c>
      <c r="HS27" s="46"/>
      <c r="HT27" s="46"/>
      <c r="HU27" s="46"/>
      <c r="HV27" s="46"/>
      <c r="HW27" s="46"/>
      <c r="HX27" s="297"/>
      <c r="HY27" s="46"/>
      <c r="HZ27" s="99"/>
      <c r="IA27" s="60"/>
      <c r="IB27" s="60"/>
      <c r="IC27" s="264"/>
      <c r="ID27" s="60"/>
      <c r="IE27" s="60"/>
      <c r="IF27" s="67"/>
    </row>
    <row r="28" spans="1:240" s="7" customFormat="1" ht="33.75" customHeight="1">
      <c r="A28" s="45">
        <v>17</v>
      </c>
      <c r="B28" s="57" t="s">
        <v>8</v>
      </c>
      <c r="C28" s="57">
        <v>1961</v>
      </c>
      <c r="D28" s="68">
        <v>0.0014467592592592594</v>
      </c>
      <c r="E28" s="70">
        <v>0.04189814814814815</v>
      </c>
      <c r="F28" s="69">
        <f>D28*$G$5</f>
        <v>0.003906250000000001</v>
      </c>
      <c r="G28" s="78">
        <f>E28-F28</f>
        <v>0.03799189814814815</v>
      </c>
      <c r="H28" s="74">
        <f>G28/$G$5</f>
        <v>0.014071073388203018</v>
      </c>
      <c r="I28" s="83">
        <v>8</v>
      </c>
      <c r="J28" s="84"/>
      <c r="K28" s="71"/>
      <c r="L28" s="85"/>
      <c r="M28" s="85"/>
      <c r="N28" s="104"/>
      <c r="O28" s="70">
        <v>0.04488425925925926</v>
      </c>
      <c r="P28" s="71">
        <f>D28*$P$5</f>
        <v>0.006365740740740742</v>
      </c>
      <c r="Q28" s="71">
        <f t="shared" si="22"/>
        <v>0.03851851851851852</v>
      </c>
      <c r="R28" s="71">
        <f>Q28/$P$5</f>
        <v>0.008754208754208754</v>
      </c>
      <c r="S28" s="72">
        <v>9</v>
      </c>
      <c r="T28" s="103">
        <v>0.03027777777777778</v>
      </c>
      <c r="U28" s="74">
        <f>D28*$U$5</f>
        <v>0.005497685185185185</v>
      </c>
      <c r="V28" s="74">
        <f t="shared" si="34"/>
        <v>0.024780092592592593</v>
      </c>
      <c r="W28" s="74">
        <f>V28/$U$5</f>
        <v>0.006521076998050683</v>
      </c>
      <c r="X28" s="310">
        <v>7</v>
      </c>
      <c r="Y28" s="87" t="s">
        <v>32</v>
      </c>
      <c r="Z28" s="74">
        <f>D28*$Z$5</f>
        <v>0.007378472222222222</v>
      </c>
      <c r="AA28" s="74" t="e">
        <f t="shared" si="23"/>
        <v>#VALUE!</v>
      </c>
      <c r="AB28" s="74" t="e">
        <f t="shared" si="24"/>
        <v>#VALUE!</v>
      </c>
      <c r="AC28" s="311"/>
      <c r="AD28" s="80"/>
      <c r="AE28" s="71">
        <f>D28*$AE$5</f>
        <v>0.00886863425925926</v>
      </c>
      <c r="AF28" s="71">
        <f t="shared" si="25"/>
        <v>-0.00886863425925926</v>
      </c>
      <c r="AG28" s="71">
        <f>AF28/$AE$5</f>
        <v>-0.0014467592592592594</v>
      </c>
      <c r="AH28" s="60"/>
      <c r="AI28" s="130">
        <v>0.01824074074074074</v>
      </c>
      <c r="AJ28" s="71">
        <f>D28*$AM$5</f>
        <v>0.0031394675925925926</v>
      </c>
      <c r="AK28" s="71">
        <f t="shared" si="26"/>
        <v>0.015101273148148148</v>
      </c>
      <c r="AL28" s="74">
        <f>AK28/$AM$5</f>
        <v>0.006959112049837857</v>
      </c>
      <c r="AM28" s="311">
        <v>4</v>
      </c>
      <c r="AN28" s="131">
        <v>0.03863425925925926</v>
      </c>
      <c r="AO28" s="71">
        <f t="shared" si="27"/>
        <v>0.0054687500000000005</v>
      </c>
      <c r="AP28" s="71">
        <f t="shared" si="28"/>
        <v>0.033165509259259256</v>
      </c>
      <c r="AQ28" s="71">
        <f t="shared" si="29"/>
        <v>0.008773944248481285</v>
      </c>
      <c r="AR28" s="61">
        <v>5</v>
      </c>
      <c r="AS28" s="79">
        <v>0.04901620370370371</v>
      </c>
      <c r="AT28" s="69">
        <f>D28*$AV$5</f>
        <v>0.005454282407407408</v>
      </c>
      <c r="AU28" s="78">
        <f>AS28-AT28</f>
        <v>0.043561921296296297</v>
      </c>
      <c r="AV28" s="71">
        <f>AU28/$AV$5</f>
        <v>0.011554886285489735</v>
      </c>
      <c r="AW28" s="146">
        <v>5</v>
      </c>
      <c r="AX28" s="221">
        <v>0.04769675925925926</v>
      </c>
      <c r="AY28" s="71">
        <f>D28*$AZ$5</f>
        <v>0.005873842592592593</v>
      </c>
      <c r="AZ28" s="78">
        <f>AX28-AY28</f>
        <v>0.04182291666666667</v>
      </c>
      <c r="BA28" s="71">
        <f>AZ28/$AZ$5</f>
        <v>0.010301211001642038</v>
      </c>
      <c r="BB28" s="61">
        <v>6</v>
      </c>
      <c r="BC28" s="80"/>
      <c r="BD28" s="71">
        <f>D28*$BD$5</f>
        <v>0.004050925925925926</v>
      </c>
      <c r="BE28" s="78">
        <f t="shared" si="30"/>
        <v>-0.004050925925925926</v>
      </c>
      <c r="BF28" s="71">
        <f>BE28/$BD$5</f>
        <v>-0.0014467592592592592</v>
      </c>
      <c r="BG28" s="61"/>
      <c r="BH28" s="79">
        <v>0.031064814814814812</v>
      </c>
      <c r="BI28" s="71">
        <f>D28*$BL$5</f>
        <v>0.005555555555555556</v>
      </c>
      <c r="BJ28" s="78">
        <f>BH28-BI28</f>
        <v>0.025509259259259256</v>
      </c>
      <c r="BK28" s="71">
        <f>BJ28/$BL$5</f>
        <v>0.006643036265432098</v>
      </c>
      <c r="BL28" s="61">
        <v>4</v>
      </c>
      <c r="BM28" s="94">
        <v>0.03521990740740741</v>
      </c>
      <c r="BN28" s="71">
        <f aca="true" t="shared" si="40" ref="BN28:BN34">D28*$BQ$5</f>
        <v>0.005642361111111112</v>
      </c>
      <c r="BO28" s="78">
        <f t="shared" si="35"/>
        <v>0.029577546296296296</v>
      </c>
      <c r="BP28" s="71">
        <f aca="true" t="shared" si="41" ref="BP28:BP34">BO28/$BQ$5</f>
        <v>0.007583986229819564</v>
      </c>
      <c r="BQ28" s="319">
        <v>6</v>
      </c>
      <c r="BR28" s="267">
        <v>0.026238425925925925</v>
      </c>
      <c r="BS28" s="71">
        <f>D28*$BT$5</f>
        <v>0.0044849537037037045</v>
      </c>
      <c r="BT28" s="78">
        <f>BR28-BS28</f>
        <v>0.021753472222222223</v>
      </c>
      <c r="BU28" s="71">
        <f>BT28/$BT$5</f>
        <v>0.007017249103942652</v>
      </c>
      <c r="BV28" s="313">
        <v>5</v>
      </c>
      <c r="BW28" s="92">
        <v>0.0677662037037037</v>
      </c>
      <c r="BX28" s="71">
        <f>D28*$CA$5</f>
        <v>0.005989583333333334</v>
      </c>
      <c r="BY28" s="78">
        <f>BW28-BX28</f>
        <v>0.06177662037037037</v>
      </c>
      <c r="BZ28" s="71">
        <f>BY28/$CA$5</f>
        <v>0.014921888978350333</v>
      </c>
      <c r="CA28" s="321">
        <v>4</v>
      </c>
      <c r="CB28" s="89">
        <v>0.02292824074074074</v>
      </c>
      <c r="CC28" s="71">
        <f>D28*$CF$5</f>
        <v>0.004991319444444445</v>
      </c>
      <c r="CD28" s="78">
        <f>CB28-CC28</f>
        <v>0.017936921296296295</v>
      </c>
      <c r="CE28" s="71">
        <f>CD28/$CF$5</f>
        <v>0.005199107622114868</v>
      </c>
      <c r="CF28" s="324">
        <v>4</v>
      </c>
      <c r="CG28" s="81">
        <v>0.05553240740740741</v>
      </c>
      <c r="CH28" s="71">
        <f>D28*$CJ$5</f>
        <v>0.0075231481481481495</v>
      </c>
      <c r="CI28" s="78">
        <f t="shared" si="32"/>
        <v>0.048009259259259265</v>
      </c>
      <c r="CJ28" s="71">
        <f>CI28/$CJ$5</f>
        <v>0.009232549857549859</v>
      </c>
      <c r="CK28" s="325">
        <v>5</v>
      </c>
      <c r="CL28" s="77">
        <v>0.04179398148148148</v>
      </c>
      <c r="CM28" s="71">
        <f>D28*$CO$5</f>
        <v>0.005425347222222223</v>
      </c>
      <c r="CN28" s="78">
        <f t="shared" si="33"/>
        <v>0.03636863425925926</v>
      </c>
      <c r="CO28" s="71">
        <f>CN28/$CO$5</f>
        <v>0.009698302469135802</v>
      </c>
      <c r="CP28" s="331">
        <v>6</v>
      </c>
      <c r="CQ28" s="80">
        <v>0.053657407407407404</v>
      </c>
      <c r="CR28" s="71">
        <f>D28*$CS$5</f>
        <v>0.0074218750000000005</v>
      </c>
      <c r="CS28" s="78">
        <f>CQ28-CR28</f>
        <v>0.0462355324074074</v>
      </c>
      <c r="CT28" s="71">
        <f>CS28/$CS$5</f>
        <v>0.009012774348422495</v>
      </c>
      <c r="CU28" s="333">
        <v>5</v>
      </c>
      <c r="CV28" s="268">
        <v>0.02497685185185185</v>
      </c>
      <c r="CW28" s="71">
        <f>D28*$CX$5</f>
        <v>0.003602430555555556</v>
      </c>
      <c r="CX28" s="78">
        <f t="shared" si="37"/>
        <v>0.021374421296296294</v>
      </c>
      <c r="CY28" s="71">
        <f>CX28/$CX$5</f>
        <v>0.008584104938271603</v>
      </c>
      <c r="CZ28" s="340">
        <v>4</v>
      </c>
      <c r="DA28" s="90">
        <v>0.033796296296296297</v>
      </c>
      <c r="DB28" s="71">
        <f>D28*$DC$5</f>
        <v>0.004991319444444445</v>
      </c>
      <c r="DC28" s="78">
        <f>DA28-DB28</f>
        <v>0.028804976851851852</v>
      </c>
      <c r="DD28" s="71">
        <f>DC28/$DC$5</f>
        <v>0.00834926865271068</v>
      </c>
      <c r="DE28" s="347">
        <v>6</v>
      </c>
      <c r="DF28" s="80">
        <v>0.026909722222222224</v>
      </c>
      <c r="DG28" s="71">
        <f>D28*$DI$5</f>
        <v>0.004890046296296297</v>
      </c>
      <c r="DH28" s="78">
        <f>DF28-DG28</f>
        <v>0.02201967592592593</v>
      </c>
      <c r="DI28" s="71">
        <f>DH28/$DI$5</f>
        <v>0.006514697019504713</v>
      </c>
      <c r="DJ28" s="354">
        <v>5</v>
      </c>
      <c r="DK28" s="81"/>
      <c r="DL28" s="71">
        <f>I28*$DI$5</f>
        <v>27.04</v>
      </c>
      <c r="DM28" s="78">
        <f>DK28-DL28</f>
        <v>-27.04</v>
      </c>
      <c r="DN28" s="71">
        <f>DM28/$DI$5</f>
        <v>-8</v>
      </c>
      <c r="DO28" s="71"/>
      <c r="DP28" s="80">
        <v>0.03792824074074074</v>
      </c>
      <c r="DQ28" s="71">
        <f>D28*$DS$5</f>
        <v>0.005931712962962963</v>
      </c>
      <c r="DR28" s="78">
        <f>DP28-DQ28</f>
        <v>0.031996527777777777</v>
      </c>
      <c r="DS28" s="71">
        <f>DR28/$DS$5</f>
        <v>0.007804031165311654</v>
      </c>
      <c r="DT28" s="159">
        <v>5</v>
      </c>
      <c r="DU28" s="275">
        <v>0.029664351851851855</v>
      </c>
      <c r="DV28" s="71">
        <f>D28*$DV$5</f>
        <v>0.003935185185185186</v>
      </c>
      <c r="DW28" s="78">
        <f>DU28-DV28</f>
        <v>0.02572916666666667</v>
      </c>
      <c r="DX28" s="71">
        <f>DW28/$DV$5</f>
        <v>0.009459252450980393</v>
      </c>
      <c r="DY28" s="159">
        <v>5</v>
      </c>
      <c r="DZ28" s="77">
        <v>0.03351851851851852</v>
      </c>
      <c r="EA28" s="71">
        <f>D28*$EA$5</f>
        <v>0.005020254629629631</v>
      </c>
      <c r="EB28" s="78">
        <f>DZ28-EA28</f>
        <v>0.028498263888888885</v>
      </c>
      <c r="EC28" s="71">
        <f>EB28/$EA$5</f>
        <v>0.008212756163944923</v>
      </c>
      <c r="ED28" s="159">
        <v>3</v>
      </c>
      <c r="EE28" s="80">
        <v>0.048032407407407406</v>
      </c>
      <c r="EF28" s="71">
        <f>D28*$EI$5</f>
        <v>0.013396990740740742</v>
      </c>
      <c r="EG28" s="78">
        <f>EE28-EF28</f>
        <v>0.03463541666666666</v>
      </c>
      <c r="EH28" s="71">
        <f>EG28/$EH$5</f>
        <v>0.007513105567606651</v>
      </c>
      <c r="EI28" s="159">
        <v>4</v>
      </c>
      <c r="EJ28" s="80">
        <v>0.04255787037037037</v>
      </c>
      <c r="EK28" s="71">
        <f>D28*$EM$5</f>
        <v>0.0058015046296296295</v>
      </c>
      <c r="EL28" s="78">
        <f>EJ28-EK28</f>
        <v>0.03675636574074074</v>
      </c>
      <c r="EM28" s="71">
        <f>EL28/$EM$5</f>
        <v>0.009166175995197192</v>
      </c>
      <c r="EN28" s="159">
        <v>4</v>
      </c>
      <c r="EO28" s="80">
        <v>0.0508912037037037</v>
      </c>
      <c r="EP28" s="71">
        <f>D28*$ER$5</f>
        <v>0.0017505787037037038</v>
      </c>
      <c r="EQ28" s="78">
        <f>EO28-EP28</f>
        <v>0.049140625</v>
      </c>
      <c r="ER28" s="71">
        <f>EQ28/$ER$5</f>
        <v>0.040612086776859506</v>
      </c>
      <c r="ES28" s="159">
        <v>5</v>
      </c>
      <c r="ET28" s="159"/>
      <c r="EU28" s="159"/>
      <c r="EV28" s="78"/>
      <c r="EW28" s="71"/>
      <c r="EX28" s="152"/>
      <c r="EY28" s="144">
        <v>0.04825231481481482</v>
      </c>
      <c r="EZ28" s="71">
        <f>D28*$FA$5</f>
        <v>0.007262731481481481</v>
      </c>
      <c r="FA28" s="78">
        <f>EY28-EZ28</f>
        <v>0.040989583333333336</v>
      </c>
      <c r="FB28" s="71">
        <f>FA28/$FA$5</f>
        <v>0.008165255644090307</v>
      </c>
      <c r="FC28" s="152">
        <v>3</v>
      </c>
      <c r="FD28" s="144">
        <v>0.03417824074074074</v>
      </c>
      <c r="FE28" s="71">
        <f>D28*$FF$5</f>
        <v>0.00730613425925926</v>
      </c>
      <c r="FF28" s="78">
        <f>FD28-FE28</f>
        <v>0.02687210648148148</v>
      </c>
      <c r="FG28" s="71">
        <f>FF28/$FF$5</f>
        <v>0.005321209204253758</v>
      </c>
      <c r="FH28" s="152">
        <v>4</v>
      </c>
      <c r="FI28" s="80">
        <v>0.02837962962962963</v>
      </c>
      <c r="FJ28" s="71">
        <f>D28*$FM$5</f>
        <v>0.004759837962962963</v>
      </c>
      <c r="FK28" s="78">
        <f>FI28-FJ28</f>
        <v>0.023619791666666667</v>
      </c>
      <c r="FL28" s="71">
        <f>FK28/$FM$5</f>
        <v>0.007179267983789261</v>
      </c>
      <c r="FM28" s="152">
        <v>6</v>
      </c>
      <c r="FN28" s="80">
        <v>0.045370370370370366</v>
      </c>
      <c r="FO28" s="71">
        <f>D28*$FP$5</f>
        <v>0.006177662037037037</v>
      </c>
      <c r="FP28" s="78">
        <f>FN28-FO28</f>
        <v>0.039192708333333326</v>
      </c>
      <c r="FQ28" s="71">
        <f>FP28/$FP$5</f>
        <v>0.009178620218579235</v>
      </c>
      <c r="FR28" s="176">
        <v>6</v>
      </c>
      <c r="FS28" s="80">
        <v>0.02415509259259259</v>
      </c>
      <c r="FT28" s="71">
        <f>D28*$FX$5</f>
        <v>0.003906250000000001</v>
      </c>
      <c r="FU28" s="78">
        <f>FS28-FT28</f>
        <v>0.02024884259259259</v>
      </c>
      <c r="FV28" s="71">
        <f>FU28/$FX$5</f>
        <v>0.007499571330589847</v>
      </c>
      <c r="FW28" s="176">
        <v>5</v>
      </c>
      <c r="FX28" s="60" t="s">
        <v>35</v>
      </c>
      <c r="FY28" s="375">
        <v>8</v>
      </c>
      <c r="FZ28" s="104"/>
      <c r="GA28" s="379">
        <v>9</v>
      </c>
      <c r="GB28" s="379">
        <v>7</v>
      </c>
      <c r="GC28" s="82"/>
      <c r="GD28" s="82"/>
      <c r="GE28" s="82">
        <v>4</v>
      </c>
      <c r="GF28" s="135">
        <v>5</v>
      </c>
      <c r="GG28" s="152">
        <v>5</v>
      </c>
      <c r="GH28" s="135">
        <v>6</v>
      </c>
      <c r="GI28" s="135"/>
      <c r="GJ28" s="135">
        <v>4</v>
      </c>
      <c r="GK28" s="82">
        <v>6</v>
      </c>
      <c r="GL28" s="82">
        <v>5</v>
      </c>
      <c r="GM28" s="82">
        <v>4</v>
      </c>
      <c r="GN28" s="152">
        <v>4</v>
      </c>
      <c r="GO28" s="82">
        <v>5</v>
      </c>
      <c r="GP28" s="152">
        <v>6</v>
      </c>
      <c r="GQ28" s="152">
        <v>5</v>
      </c>
      <c r="GR28" s="362">
        <v>4</v>
      </c>
      <c r="GS28" s="363">
        <v>6</v>
      </c>
      <c r="GT28" s="363">
        <v>5</v>
      </c>
      <c r="GU28" s="101"/>
      <c r="GV28" s="363">
        <v>5</v>
      </c>
      <c r="GW28" s="363">
        <v>5</v>
      </c>
      <c r="GX28" s="363">
        <v>3</v>
      </c>
      <c r="GY28" s="363">
        <v>4</v>
      </c>
      <c r="GZ28" s="363">
        <v>4</v>
      </c>
      <c r="HA28" s="363">
        <v>5</v>
      </c>
      <c r="HB28" s="152"/>
      <c r="HC28" s="152">
        <v>3</v>
      </c>
      <c r="HD28" s="152">
        <v>4</v>
      </c>
      <c r="HE28" s="152">
        <v>6</v>
      </c>
      <c r="HF28" s="152">
        <v>6</v>
      </c>
      <c r="HG28" s="367">
        <v>18</v>
      </c>
      <c r="HH28" s="262">
        <f>GT28+GS28+GR28+GQ28+GP28+GO28+GN28+GM28+GL28+GK28+GJ28+GH28+GG28+GF28+GE28</f>
        <v>74</v>
      </c>
      <c r="HI28" s="152"/>
      <c r="HJ28" s="171"/>
      <c r="HK28" s="93"/>
      <c r="HL28" s="152"/>
      <c r="HM28" s="61"/>
      <c r="HN28" s="46">
        <v>2</v>
      </c>
      <c r="HO28" s="46">
        <v>2</v>
      </c>
      <c r="HP28" s="46">
        <v>4</v>
      </c>
      <c r="HQ28" s="46">
        <v>2</v>
      </c>
      <c r="HR28" s="46">
        <v>3</v>
      </c>
      <c r="HS28" s="46">
        <v>3</v>
      </c>
      <c r="HT28" s="46">
        <v>2</v>
      </c>
      <c r="HU28" s="46">
        <v>4</v>
      </c>
      <c r="HV28" s="46">
        <v>3</v>
      </c>
      <c r="HW28" s="46">
        <v>4</v>
      </c>
      <c r="HX28" s="297">
        <v>6</v>
      </c>
      <c r="HY28" s="46"/>
      <c r="HZ28" s="95"/>
      <c r="IA28" s="60"/>
      <c r="IB28" s="60"/>
      <c r="IC28" s="264"/>
      <c r="ID28" s="60"/>
      <c r="IE28" s="60"/>
      <c r="IF28" s="67"/>
    </row>
    <row r="29" spans="1:240" s="7" customFormat="1" ht="36" customHeight="1">
      <c r="A29" s="45">
        <v>18</v>
      </c>
      <c r="B29" s="57" t="s">
        <v>13</v>
      </c>
      <c r="C29" s="46">
        <v>1961</v>
      </c>
      <c r="D29" s="68">
        <v>0.0014467592592592594</v>
      </c>
      <c r="E29" s="70">
        <v>0.02974537037037037</v>
      </c>
      <c r="F29" s="69">
        <f>D29*$G$5</f>
        <v>0.003906250000000001</v>
      </c>
      <c r="G29" s="78">
        <f>E29-F29</f>
        <v>0.02583912037037037</v>
      </c>
      <c r="H29" s="74">
        <f>G29/$G$5</f>
        <v>0.009570044581618654</v>
      </c>
      <c r="I29" s="83">
        <v>5</v>
      </c>
      <c r="J29" s="84">
        <v>0.014212962962962962</v>
      </c>
      <c r="K29" s="71">
        <f>D29*$L$5</f>
        <v>0.002459490740740741</v>
      </c>
      <c r="L29" s="85">
        <f>J29-K29</f>
        <v>0.01175347222222222</v>
      </c>
      <c r="M29" s="85">
        <f>L29/$L$5</f>
        <v>0.006913807189542483</v>
      </c>
      <c r="N29" s="104">
        <v>6</v>
      </c>
      <c r="O29" s="70">
        <v>0.03362268518518518</v>
      </c>
      <c r="P29" s="71">
        <f>D29*$P$5</f>
        <v>0.006365740740740742</v>
      </c>
      <c r="Q29" s="71">
        <f t="shared" si="22"/>
        <v>0.027256944444444438</v>
      </c>
      <c r="R29" s="71">
        <f>Q29/$P$5</f>
        <v>0.006194760101010099</v>
      </c>
      <c r="S29" s="72">
        <v>6</v>
      </c>
      <c r="T29" s="103">
        <v>0.025208333333333333</v>
      </c>
      <c r="U29" s="74">
        <f>D29*$U$5</f>
        <v>0.005497685185185185</v>
      </c>
      <c r="V29" s="74">
        <f>T29-U29</f>
        <v>0.019710648148148147</v>
      </c>
      <c r="W29" s="74">
        <f>V29/$U$5</f>
        <v>0.0051870126705653025</v>
      </c>
      <c r="X29" s="310">
        <v>5</v>
      </c>
      <c r="Y29" s="87">
        <v>0.0675</v>
      </c>
      <c r="Z29" s="74">
        <f>D29*$AC$5</f>
        <v>0.006365740740740742</v>
      </c>
      <c r="AA29" s="74">
        <f t="shared" si="23"/>
        <v>0.06113425925925926</v>
      </c>
      <c r="AB29" s="74">
        <f>AA29/$AC$5</f>
        <v>0.013894149831649832</v>
      </c>
      <c r="AC29" s="311">
        <v>5</v>
      </c>
      <c r="AD29" s="81">
        <v>0.025590277777777778</v>
      </c>
      <c r="AE29" s="71">
        <f>D29*$AG$5</f>
        <v>0.0037471064814814815</v>
      </c>
      <c r="AF29" s="71">
        <f t="shared" si="25"/>
        <v>0.021843171296296295</v>
      </c>
      <c r="AG29" s="71">
        <f>AF29/$AG$5</f>
        <v>0.008433656871156872</v>
      </c>
      <c r="AH29" s="60">
        <v>4</v>
      </c>
      <c r="AI29" s="130">
        <v>0.018935185185185183</v>
      </c>
      <c r="AJ29" s="71">
        <f>D29*$AM$5</f>
        <v>0.0031394675925925926</v>
      </c>
      <c r="AK29" s="71">
        <f t="shared" si="26"/>
        <v>0.01579571759259259</v>
      </c>
      <c r="AL29" s="74">
        <f>AK29/$AM$5</f>
        <v>0.00727913253114866</v>
      </c>
      <c r="AM29" s="311">
        <v>6</v>
      </c>
      <c r="AN29" s="131">
        <v>0.04041666666666667</v>
      </c>
      <c r="AO29" s="71">
        <f t="shared" si="27"/>
        <v>0.0054687500000000005</v>
      </c>
      <c r="AP29" s="71">
        <f t="shared" si="28"/>
        <v>0.03494791666666667</v>
      </c>
      <c r="AQ29" s="71">
        <f t="shared" si="29"/>
        <v>0.009245480599647268</v>
      </c>
      <c r="AR29" s="61">
        <v>6</v>
      </c>
      <c r="AS29" s="79">
        <v>0.04646990740740741</v>
      </c>
      <c r="AT29" s="69">
        <f>D29*$AV$5</f>
        <v>0.005454282407407408</v>
      </c>
      <c r="AU29" s="78">
        <f>AS29-AT29</f>
        <v>0.041015625</v>
      </c>
      <c r="AV29" s="71">
        <f>AU29/$AV$5</f>
        <v>0.010879476127320955</v>
      </c>
      <c r="AW29" s="146">
        <v>4</v>
      </c>
      <c r="AX29" s="221">
        <v>0.03552083333333333</v>
      </c>
      <c r="AY29" s="71">
        <f>D29*$AZ$5</f>
        <v>0.005873842592592593</v>
      </c>
      <c r="AZ29" s="78">
        <f>AX29-AY29</f>
        <v>0.029646990740740734</v>
      </c>
      <c r="BA29" s="71">
        <f>AZ29/$AZ$5</f>
        <v>0.007302214468162743</v>
      </c>
      <c r="BB29" s="61">
        <v>3</v>
      </c>
      <c r="BC29" s="89">
        <v>0.01619212962962963</v>
      </c>
      <c r="BD29" s="71">
        <f>D29*$BE$5</f>
        <v>0.003182870370370371</v>
      </c>
      <c r="BE29" s="78">
        <f>BC29-BD29</f>
        <v>0.013009259259259259</v>
      </c>
      <c r="BF29" s="71">
        <f>BE29/$BE$5</f>
        <v>0.005913299663299663</v>
      </c>
      <c r="BG29" s="316">
        <v>3</v>
      </c>
      <c r="BH29" s="79">
        <v>0.02648148148148148</v>
      </c>
      <c r="BI29" s="71">
        <f>D29*$BL$5</f>
        <v>0.005555555555555556</v>
      </c>
      <c r="BJ29" s="78">
        <f>BH29-BI29</f>
        <v>0.020925925925925924</v>
      </c>
      <c r="BK29" s="71">
        <f>BJ29/$BL$5</f>
        <v>0.00544945987654321</v>
      </c>
      <c r="BL29" s="61">
        <v>2</v>
      </c>
      <c r="BM29" s="94">
        <v>0.026759259259259257</v>
      </c>
      <c r="BN29" s="71">
        <f t="shared" si="40"/>
        <v>0.005642361111111112</v>
      </c>
      <c r="BO29" s="78">
        <f t="shared" si="35"/>
        <v>0.021116898148148145</v>
      </c>
      <c r="BP29" s="71">
        <f t="shared" si="41"/>
        <v>0.005414589268755935</v>
      </c>
      <c r="BQ29" s="319">
        <v>2</v>
      </c>
      <c r="BR29" s="267">
        <v>0.020787037037037038</v>
      </c>
      <c r="BS29" s="71">
        <f>D29*$BT$5</f>
        <v>0.0044849537037037045</v>
      </c>
      <c r="BT29" s="78">
        <f>BR29-BS29</f>
        <v>0.016302083333333335</v>
      </c>
      <c r="BU29" s="71">
        <f>BT29/$BT$5</f>
        <v>0.005258736559139786</v>
      </c>
      <c r="BV29" s="313">
        <v>3</v>
      </c>
      <c r="BW29" s="92">
        <v>0.07407407407407407</v>
      </c>
      <c r="BX29" s="71">
        <f>D29*$CA$5</f>
        <v>0.005989583333333334</v>
      </c>
      <c r="BY29" s="78">
        <f>BW29-BX29</f>
        <v>0.06808449074074073</v>
      </c>
      <c r="BZ29" s="71">
        <f>BY29/$CA$5</f>
        <v>0.01644552916443013</v>
      </c>
      <c r="CA29" s="321">
        <v>5</v>
      </c>
      <c r="CB29" s="89">
        <v>0.02596064814814815</v>
      </c>
      <c r="CC29" s="71">
        <f>D29*$CF$5</f>
        <v>0.004991319444444445</v>
      </c>
      <c r="CD29" s="78">
        <f>CB29-CC29</f>
        <v>0.020969328703703705</v>
      </c>
      <c r="CE29" s="71">
        <f>CD29/$CF$5</f>
        <v>0.00607806629092861</v>
      </c>
      <c r="CF29" s="324">
        <v>5</v>
      </c>
      <c r="CG29" s="88">
        <v>0.017222222222222222</v>
      </c>
      <c r="CH29" s="71">
        <f>D29*$CI$5</f>
        <v>0.0033275462962962963</v>
      </c>
      <c r="CI29" s="78">
        <f t="shared" si="32"/>
        <v>0.013894675925925925</v>
      </c>
      <c r="CJ29" s="71">
        <f>CI29/$CI$5</f>
        <v>0.00604116344605475</v>
      </c>
      <c r="CK29" s="318">
        <v>1</v>
      </c>
      <c r="CL29" s="215"/>
      <c r="CM29" s="71">
        <f>D29*$CP$5</f>
        <v>0.006973379629629631</v>
      </c>
      <c r="CN29" s="78">
        <f t="shared" si="33"/>
        <v>-0.006973379629629631</v>
      </c>
      <c r="CO29" s="71">
        <f>CN29/$CP$5</f>
        <v>-0.0014467592592592594</v>
      </c>
      <c r="CP29" s="146"/>
      <c r="CQ29" s="80">
        <v>0.043333333333333335</v>
      </c>
      <c r="CR29" s="71">
        <f>D29*$CS$5</f>
        <v>0.0074218750000000005</v>
      </c>
      <c r="CS29" s="78">
        <f>CQ29-CR29</f>
        <v>0.03591145833333333</v>
      </c>
      <c r="CT29" s="71">
        <f>CS29/$CS$5</f>
        <v>0.007000284275503574</v>
      </c>
      <c r="CU29" s="333">
        <v>3</v>
      </c>
      <c r="CV29" s="268">
        <v>0.026099537037037036</v>
      </c>
      <c r="CW29" s="71">
        <f>D29*$CX$5</f>
        <v>0.003602430555555556</v>
      </c>
      <c r="CX29" s="78">
        <f t="shared" si="37"/>
        <v>0.02249710648148148</v>
      </c>
      <c r="CY29" s="71">
        <f>CX29/$CX$5</f>
        <v>0.009034982522683324</v>
      </c>
      <c r="CZ29" s="340">
        <v>5</v>
      </c>
      <c r="DA29" s="90">
        <v>0.02479166666666667</v>
      </c>
      <c r="DB29" s="71">
        <f>D29*$DC$5</f>
        <v>0.004991319444444445</v>
      </c>
      <c r="DC29" s="78">
        <f>DA29-DB29</f>
        <v>0.019800347222222226</v>
      </c>
      <c r="DD29" s="71">
        <f>DC29/$DC$5</f>
        <v>0.005739231078904993</v>
      </c>
      <c r="DE29" s="347">
        <v>3</v>
      </c>
      <c r="DF29" s="80">
        <v>0.025451388888888888</v>
      </c>
      <c r="DG29" s="71">
        <f>D29*$DI$5</f>
        <v>0.004890046296296297</v>
      </c>
      <c r="DH29" s="78">
        <f>DF29-DG29</f>
        <v>0.02056134259259259</v>
      </c>
      <c r="DI29" s="71">
        <f>DH29/$DI$5</f>
        <v>0.006083237453429761</v>
      </c>
      <c r="DJ29" s="354">
        <v>4</v>
      </c>
      <c r="DK29" s="80">
        <v>0.043541666666666666</v>
      </c>
      <c r="DL29" s="71">
        <f>D29*$DN$5</f>
        <v>0.00535300925925926</v>
      </c>
      <c r="DM29" s="78">
        <f>DK29-DL29</f>
        <v>0.03818865740740741</v>
      </c>
      <c r="DN29" s="71">
        <f>DM29/$DN$5</f>
        <v>0.010321258758758759</v>
      </c>
      <c r="DO29" s="159">
        <v>1</v>
      </c>
      <c r="DP29" s="80">
        <v>0.03467592592592592</v>
      </c>
      <c r="DQ29" s="71">
        <f>D29*$DS$5</f>
        <v>0.005931712962962963</v>
      </c>
      <c r="DR29" s="78">
        <f>DP29-DQ29</f>
        <v>0.028744212962962958</v>
      </c>
      <c r="DS29" s="71">
        <f>DR29/$DS$5</f>
        <v>0.007010783649503161</v>
      </c>
      <c r="DT29" s="159">
        <v>3</v>
      </c>
      <c r="DU29" s="80">
        <v>0.05219907407407407</v>
      </c>
      <c r="DV29" s="71">
        <f>D29*$DX$5</f>
        <v>0.007508680555555557</v>
      </c>
      <c r="DW29" s="78">
        <f>DU29-DV29</f>
        <v>0.044690393518518515</v>
      </c>
      <c r="DX29" s="71">
        <f>DW29/$DX$5</f>
        <v>0.008610865803182757</v>
      </c>
      <c r="DY29" s="159">
        <v>4</v>
      </c>
      <c r="DZ29" s="77">
        <v>0.04348379629629629</v>
      </c>
      <c r="EA29" s="71">
        <f>D29*$EA$5</f>
        <v>0.005020254629629631</v>
      </c>
      <c r="EB29" s="78">
        <f>DZ29-EA29</f>
        <v>0.03846354166666666</v>
      </c>
      <c r="EC29" s="71">
        <f>EB29/$EA$5</f>
        <v>0.011084594140249758</v>
      </c>
      <c r="ED29" s="159">
        <v>5</v>
      </c>
      <c r="EE29" s="80">
        <v>0.05496527777777777</v>
      </c>
      <c r="EF29" s="71">
        <f>D29*$EI$5</f>
        <v>0.013396990740740742</v>
      </c>
      <c r="EG29" s="78">
        <f>EE29-EF29</f>
        <v>0.04156828703703703</v>
      </c>
      <c r="EH29" s="71">
        <f>EG29/$EH$5</f>
        <v>0.009016982003695667</v>
      </c>
      <c r="EI29" s="159">
        <v>6</v>
      </c>
      <c r="EJ29" s="159"/>
      <c r="EK29" s="159"/>
      <c r="EL29" s="159"/>
      <c r="EM29" s="159"/>
      <c r="EN29" s="159"/>
      <c r="EO29" s="80">
        <v>0.053182870370370366</v>
      </c>
      <c r="EP29" s="71">
        <f>D29*$ER$5</f>
        <v>0.0017505787037037038</v>
      </c>
      <c r="EQ29" s="78">
        <f>EO29-EP29</f>
        <v>0.051432291666666664</v>
      </c>
      <c r="ER29" s="71">
        <f>EQ29/$ER$5</f>
        <v>0.0425060261707989</v>
      </c>
      <c r="ES29" s="159">
        <v>6</v>
      </c>
      <c r="ET29" s="159"/>
      <c r="EU29" s="159"/>
      <c r="EV29" s="78"/>
      <c r="EW29" s="71"/>
      <c r="EX29" s="152"/>
      <c r="EY29" s="97"/>
      <c r="EZ29" s="71"/>
      <c r="FA29" s="78"/>
      <c r="FB29" s="71"/>
      <c r="FC29" s="152"/>
      <c r="FD29" s="144">
        <v>0.04111111111111111</v>
      </c>
      <c r="FE29" s="71">
        <f>D29*$FF$5</f>
        <v>0.00730613425925926</v>
      </c>
      <c r="FF29" s="78">
        <f>FD29-FE29</f>
        <v>0.03380497685185185</v>
      </c>
      <c r="FG29" s="71">
        <f>FF29/$FF$5</f>
        <v>0.0066940548221488825</v>
      </c>
      <c r="FH29" s="152">
        <v>6</v>
      </c>
      <c r="FI29" s="80"/>
      <c r="FJ29" s="71" t="e">
        <f>D29*$FN$5</f>
        <v>#VALUE!</v>
      </c>
      <c r="FK29" s="78" t="e">
        <f t="shared" si="38"/>
        <v>#VALUE!</v>
      </c>
      <c r="FL29" s="71" t="e">
        <f>FK29/$FN$5</f>
        <v>#VALUE!</v>
      </c>
      <c r="FM29" s="152"/>
      <c r="FN29" s="80">
        <v>0.03796296296296296</v>
      </c>
      <c r="FO29" s="71">
        <f>D29*$FP$5</f>
        <v>0.006177662037037037</v>
      </c>
      <c r="FP29" s="78">
        <f>FN29-FO29</f>
        <v>0.03178530092592592</v>
      </c>
      <c r="FQ29" s="71">
        <f>FP29/$FP$5</f>
        <v>0.007443864385462746</v>
      </c>
      <c r="FR29" s="176">
        <v>4</v>
      </c>
      <c r="FS29" s="80">
        <v>0.021666666666666667</v>
      </c>
      <c r="FT29" s="71">
        <f>D29*$FX$5</f>
        <v>0.003906250000000001</v>
      </c>
      <c r="FU29" s="78">
        <f>FS29-FT29</f>
        <v>0.017760416666666667</v>
      </c>
      <c r="FV29" s="71">
        <f>FU29/$FX$5</f>
        <v>0.006577932098765432</v>
      </c>
      <c r="FW29" s="176">
        <v>3</v>
      </c>
      <c r="FX29" s="60">
        <v>6</v>
      </c>
      <c r="FY29" s="375">
        <v>5</v>
      </c>
      <c r="FZ29" s="379">
        <v>6</v>
      </c>
      <c r="GA29" s="379">
        <v>6</v>
      </c>
      <c r="GB29" s="379">
        <v>5</v>
      </c>
      <c r="GC29" s="82">
        <v>5</v>
      </c>
      <c r="GD29" s="82">
        <v>4</v>
      </c>
      <c r="GE29" s="290">
        <v>6</v>
      </c>
      <c r="GF29" s="378">
        <v>6</v>
      </c>
      <c r="GG29" s="152">
        <v>4</v>
      </c>
      <c r="GH29" s="135">
        <v>3</v>
      </c>
      <c r="GI29" s="135">
        <v>3</v>
      </c>
      <c r="GJ29" s="135">
        <v>2</v>
      </c>
      <c r="GK29" s="82">
        <v>2</v>
      </c>
      <c r="GL29" s="82">
        <v>3</v>
      </c>
      <c r="GM29" s="82">
        <v>5</v>
      </c>
      <c r="GN29" s="152">
        <v>5</v>
      </c>
      <c r="GO29" s="82">
        <v>1</v>
      </c>
      <c r="GP29" s="152"/>
      <c r="GQ29" s="152">
        <v>3</v>
      </c>
      <c r="GR29" s="362">
        <v>5</v>
      </c>
      <c r="GS29" s="363">
        <v>3</v>
      </c>
      <c r="GT29" s="363">
        <v>4</v>
      </c>
      <c r="GU29" s="363">
        <v>1</v>
      </c>
      <c r="GV29" s="363">
        <v>3</v>
      </c>
      <c r="GW29" s="363">
        <v>4</v>
      </c>
      <c r="GX29" s="363">
        <v>5</v>
      </c>
      <c r="GY29" s="363">
        <v>6</v>
      </c>
      <c r="GZ29" s="363"/>
      <c r="HA29" s="363">
        <v>6</v>
      </c>
      <c r="HB29" s="152"/>
      <c r="HC29" s="152"/>
      <c r="HD29" s="152">
        <v>6</v>
      </c>
      <c r="HE29" s="152"/>
      <c r="HF29" s="152">
        <v>4</v>
      </c>
      <c r="HG29" s="367">
        <v>21</v>
      </c>
      <c r="HH29" s="262">
        <f>GT29+GS29+GR29+GQ29+GO29+GN29+GM29+GL29+GK29+GJ29+GI29+GH29+GG29+GD29+GC29</f>
        <v>52</v>
      </c>
      <c r="HI29" s="152"/>
      <c r="HJ29" s="171"/>
      <c r="HK29" s="93"/>
      <c r="HL29" s="152"/>
      <c r="HM29" s="60"/>
      <c r="HN29" s="60">
        <v>6</v>
      </c>
      <c r="HO29" s="60">
        <v>3</v>
      </c>
      <c r="HP29" s="76">
        <v>7</v>
      </c>
      <c r="HQ29" s="76">
        <v>7</v>
      </c>
      <c r="HR29" s="60">
        <v>5</v>
      </c>
      <c r="HS29" s="61">
        <v>3</v>
      </c>
      <c r="HT29" s="60">
        <v>3</v>
      </c>
      <c r="HU29" s="61">
        <v>5</v>
      </c>
      <c r="HV29" s="61">
        <v>7</v>
      </c>
      <c r="HW29" s="46">
        <v>6</v>
      </c>
      <c r="HX29" s="297">
        <v>4</v>
      </c>
      <c r="HY29" s="46"/>
      <c r="HZ29" s="95"/>
      <c r="IA29" s="60"/>
      <c r="IB29" s="60"/>
      <c r="IC29" s="264"/>
      <c r="ID29" s="60"/>
      <c r="IE29" s="60"/>
      <c r="IF29" s="67"/>
    </row>
    <row r="30" spans="1:240" s="7" customFormat="1" ht="35.25" customHeight="1" hidden="1">
      <c r="A30" s="45">
        <v>22</v>
      </c>
      <c r="B30" s="57" t="s">
        <v>14</v>
      </c>
      <c r="C30" s="46">
        <v>1960</v>
      </c>
      <c r="D30" s="86">
        <v>0.0015046296296296294</v>
      </c>
      <c r="E30" s="70"/>
      <c r="F30" s="69"/>
      <c r="G30" s="78"/>
      <c r="H30" s="74"/>
      <c r="I30" s="83"/>
      <c r="J30" s="84"/>
      <c r="K30" s="71"/>
      <c r="L30" s="85"/>
      <c r="M30" s="85"/>
      <c r="N30" s="104"/>
      <c r="O30" s="103"/>
      <c r="P30" s="71">
        <f>D30*$Q$5</f>
        <v>0.007372685185185184</v>
      </c>
      <c r="Q30" s="71">
        <f t="shared" si="22"/>
        <v>-0.007372685185185184</v>
      </c>
      <c r="R30" s="71">
        <f>Q30/$Q$5</f>
        <v>-0.0015046296296296294</v>
      </c>
      <c r="S30" s="72"/>
      <c r="T30" s="103"/>
      <c r="U30" s="74">
        <f>D30*$U$5</f>
        <v>0.005717592592592592</v>
      </c>
      <c r="V30" s="74">
        <f t="shared" si="34"/>
        <v>-0.005717592592592592</v>
      </c>
      <c r="W30" s="74">
        <f>V30/$U$5</f>
        <v>-0.0015046296296296294</v>
      </c>
      <c r="X30" s="75"/>
      <c r="Y30" s="96"/>
      <c r="Z30" s="74"/>
      <c r="AA30" s="74">
        <f t="shared" si="23"/>
        <v>0</v>
      </c>
      <c r="AB30" s="74">
        <f t="shared" si="24"/>
        <v>0</v>
      </c>
      <c r="AC30" s="76"/>
      <c r="AD30" s="80"/>
      <c r="AE30" s="71">
        <f>D30*$AE$5</f>
        <v>0.009223379629629628</v>
      </c>
      <c r="AF30" s="71">
        <f t="shared" si="25"/>
        <v>-0.009223379629629628</v>
      </c>
      <c r="AG30" s="71">
        <f>AF30/$AE$5</f>
        <v>-0.0015046296296296294</v>
      </c>
      <c r="AH30" s="60"/>
      <c r="AI30" s="130"/>
      <c r="AJ30" s="71">
        <f>D30*$AM$5</f>
        <v>0.003265046296296296</v>
      </c>
      <c r="AK30" s="71">
        <f t="shared" si="26"/>
        <v>-0.003265046296296296</v>
      </c>
      <c r="AL30" s="74">
        <f>AK30/$AM$5</f>
        <v>-0.0015046296296296294</v>
      </c>
      <c r="AM30" s="82"/>
      <c r="AN30" s="131"/>
      <c r="AO30" s="71">
        <f t="shared" si="27"/>
        <v>0.005687499999999999</v>
      </c>
      <c r="AP30" s="71">
        <f t="shared" si="28"/>
        <v>-0.005687499999999999</v>
      </c>
      <c r="AQ30" s="71">
        <f t="shared" si="29"/>
        <v>-0.0015046296296296294</v>
      </c>
      <c r="AR30" s="61"/>
      <c r="AS30" s="81"/>
      <c r="AT30" s="69">
        <f>D30*$AV$5</f>
        <v>0.005672453703703703</v>
      </c>
      <c r="AU30" s="78">
        <f t="shared" si="21"/>
        <v>-0.005672453703703703</v>
      </c>
      <c r="AV30" s="71">
        <f>AU30/$AV$5</f>
        <v>-0.0015046296296296294</v>
      </c>
      <c r="AW30" s="146"/>
      <c r="AX30" s="81"/>
      <c r="AY30" s="71"/>
      <c r="AZ30" s="78"/>
      <c r="BA30" s="71"/>
      <c r="BB30" s="61"/>
      <c r="BC30" s="80"/>
      <c r="BD30" s="71">
        <f>D30*$BD$5</f>
        <v>0.004212962962962962</v>
      </c>
      <c r="BE30" s="78">
        <f t="shared" si="30"/>
        <v>-0.004212962962962962</v>
      </c>
      <c r="BF30" s="71">
        <f>BE30/$BD$5</f>
        <v>-0.0015046296296296292</v>
      </c>
      <c r="BG30" s="61"/>
      <c r="BH30" s="80"/>
      <c r="BI30" s="71">
        <f>D30*$BI$5</f>
        <v>0.008034722222222221</v>
      </c>
      <c r="BJ30" s="78"/>
      <c r="BK30" s="71"/>
      <c r="BL30" s="61"/>
      <c r="BM30" s="94"/>
      <c r="BN30" s="71">
        <f t="shared" si="40"/>
        <v>0.005868055555555554</v>
      </c>
      <c r="BO30" s="78">
        <f t="shared" si="35"/>
        <v>-0.005868055555555554</v>
      </c>
      <c r="BP30" s="71">
        <f t="shared" si="41"/>
        <v>-0.0015046296296296294</v>
      </c>
      <c r="BQ30" s="60"/>
      <c r="BR30" s="81"/>
      <c r="BS30" s="71">
        <f>D30*$BU$5</f>
        <v>0.005868055555555554</v>
      </c>
      <c r="BT30" s="78">
        <f t="shared" si="36"/>
        <v>-0.005868055555555554</v>
      </c>
      <c r="BU30" s="71">
        <f>BT30/$BU$5</f>
        <v>-0.0015046296296296294</v>
      </c>
      <c r="BV30" s="60"/>
      <c r="BW30" s="92"/>
      <c r="BX30" s="71">
        <f>D30*$CA$5</f>
        <v>0.006229166666666665</v>
      </c>
      <c r="BY30" s="78">
        <f t="shared" si="31"/>
        <v>-0.006229166666666665</v>
      </c>
      <c r="BZ30" s="71">
        <f>BY30/$CA$5</f>
        <v>-0.0015046296296296294</v>
      </c>
      <c r="CA30" s="60"/>
      <c r="CB30" s="81"/>
      <c r="CC30" s="71"/>
      <c r="CD30" s="78"/>
      <c r="CE30" s="71"/>
      <c r="CF30" s="152"/>
      <c r="CG30" s="80"/>
      <c r="CH30" s="71">
        <f>D30*$CH$5</f>
        <v>0.00255787037037037</v>
      </c>
      <c r="CI30" s="78">
        <f t="shared" si="32"/>
        <v>-0.00255787037037037</v>
      </c>
      <c r="CJ30" s="71">
        <f>CI30/$CH$5</f>
        <v>-0.0015046296296296294</v>
      </c>
      <c r="CK30" s="60"/>
      <c r="CL30" s="215"/>
      <c r="CM30" s="71">
        <f>D30*$CP$5</f>
        <v>0.007252314814814814</v>
      </c>
      <c r="CN30" s="78">
        <f t="shared" si="33"/>
        <v>-0.007252314814814814</v>
      </c>
      <c r="CO30" s="71">
        <f>CN30/$CP$5</f>
        <v>-0.0015046296296296294</v>
      </c>
      <c r="CP30" s="146"/>
      <c r="CQ30" s="253"/>
      <c r="CR30" s="71">
        <f>D30*$CR$2</f>
        <v>0.005868055555555554</v>
      </c>
      <c r="CS30" s="78">
        <f t="shared" si="39"/>
        <v>-0.005868055555555554</v>
      </c>
      <c r="CT30" s="71">
        <f>CS30/$CR$2</f>
        <v>-0.0015046296296296294</v>
      </c>
      <c r="CU30" s="147"/>
      <c r="CV30" s="77"/>
      <c r="CW30" s="71">
        <f>D30*$CY$5</f>
        <v>0.006364583333333333</v>
      </c>
      <c r="CX30" s="78">
        <f t="shared" si="37"/>
        <v>-0.006364583333333333</v>
      </c>
      <c r="CY30" s="71">
        <f>CX30/$CY$5</f>
        <v>-0.0015046296296296294</v>
      </c>
      <c r="CZ30" s="154"/>
      <c r="DA30" s="81"/>
      <c r="DB30" s="71"/>
      <c r="DC30" s="78"/>
      <c r="DD30" s="71"/>
      <c r="DE30" s="159"/>
      <c r="DF30" s="81"/>
      <c r="DG30" s="71" t="e">
        <f>D30*$EY$5</f>
        <v>#VALUE!</v>
      </c>
      <c r="DH30" s="78"/>
      <c r="DI30" s="71"/>
      <c r="DJ30" s="159"/>
      <c r="DK30" s="81"/>
      <c r="DL30" s="71" t="e">
        <f>I30*$EY$5</f>
        <v>#VALUE!</v>
      </c>
      <c r="DM30" s="78"/>
      <c r="DN30" s="71"/>
      <c r="DO30" s="160"/>
      <c r="DP30" s="71"/>
      <c r="DQ30" s="71"/>
      <c r="DR30" s="71"/>
      <c r="DS30" s="71"/>
      <c r="DT30" s="159"/>
      <c r="DU30" s="71"/>
      <c r="DV30" s="71"/>
      <c r="DW30" s="71"/>
      <c r="DX30" s="71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78"/>
      <c r="EW30" s="71"/>
      <c r="EX30" s="152"/>
      <c r="EY30" s="80"/>
      <c r="EZ30" s="71" t="e">
        <f>D30*$FD$5</f>
        <v>#VALUE!</v>
      </c>
      <c r="FA30" s="78" t="e">
        <f>EY30-EZ30</f>
        <v>#VALUE!</v>
      </c>
      <c r="FB30" s="71" t="e">
        <f>FA30/$FD$5</f>
        <v>#VALUE!</v>
      </c>
      <c r="FC30" s="152"/>
      <c r="FD30" s="81"/>
      <c r="FE30" s="101"/>
      <c r="FF30" s="81"/>
      <c r="FG30" s="101"/>
      <c r="FH30" s="152"/>
      <c r="FI30" s="81"/>
      <c r="FJ30" s="71"/>
      <c r="FK30" s="78"/>
      <c r="FL30" s="71"/>
      <c r="FM30" s="152"/>
      <c r="FN30" s="81"/>
      <c r="FO30" s="71"/>
      <c r="FP30" s="78"/>
      <c r="FQ30" s="71"/>
      <c r="FR30" s="176"/>
      <c r="FS30" s="81"/>
      <c r="FT30" s="71"/>
      <c r="FU30" s="78"/>
      <c r="FV30" s="71"/>
      <c r="FW30" s="176"/>
      <c r="FX30" s="60">
        <v>11</v>
      </c>
      <c r="FY30" s="368"/>
      <c r="FZ30" s="104"/>
      <c r="GA30" s="104"/>
      <c r="GB30" s="104"/>
      <c r="GC30" s="82"/>
      <c r="GD30" s="82"/>
      <c r="GE30" s="82"/>
      <c r="GF30" s="135"/>
      <c r="GG30" s="152"/>
      <c r="GH30" s="135"/>
      <c r="GI30" s="135"/>
      <c r="GJ30" s="135"/>
      <c r="GK30" s="82"/>
      <c r="GL30" s="82"/>
      <c r="GM30" s="82"/>
      <c r="GN30" s="152"/>
      <c r="GO30" s="82"/>
      <c r="GP30" s="152"/>
      <c r="GQ30" s="360"/>
      <c r="GR30" s="362"/>
      <c r="GS30" s="363"/>
      <c r="GT30" s="363"/>
      <c r="GU30" s="365"/>
      <c r="GV30" s="363"/>
      <c r="GW30" s="363"/>
      <c r="GX30" s="363"/>
      <c r="GY30" s="363"/>
      <c r="GZ30" s="363"/>
      <c r="HA30" s="363"/>
      <c r="HB30" s="152"/>
      <c r="HC30" s="152"/>
      <c r="HD30" s="152"/>
      <c r="HE30" s="152"/>
      <c r="HF30" s="152"/>
      <c r="HG30" s="367"/>
      <c r="HH30" s="262"/>
      <c r="HI30" s="152"/>
      <c r="HJ30" s="171"/>
      <c r="HK30" s="93"/>
      <c r="HL30" s="152"/>
      <c r="HM30" s="61">
        <f>GR30+GQ30+GP30+GO30+GN30+GM30+GI30+GH30+GF30+GE30+GD30+GB30+GA30+FY30</f>
        <v>0</v>
      </c>
      <c r="HN30" s="46">
        <v>3</v>
      </c>
      <c r="HO30" s="46">
        <v>6</v>
      </c>
      <c r="HP30" s="46">
        <v>7</v>
      </c>
      <c r="HQ30" s="46">
        <v>2</v>
      </c>
      <c r="HR30" s="46">
        <v>7</v>
      </c>
      <c r="HS30" s="46">
        <v>7</v>
      </c>
      <c r="HT30" s="46">
        <v>7</v>
      </c>
      <c r="HU30" s="46">
        <v>5</v>
      </c>
      <c r="HV30" s="46">
        <v>7</v>
      </c>
      <c r="HW30" s="46">
        <v>5</v>
      </c>
      <c r="HX30" s="298"/>
      <c r="HY30" s="46"/>
      <c r="HZ30" s="95"/>
      <c r="IA30" s="60"/>
      <c r="IB30" s="60"/>
      <c r="IC30" s="264"/>
      <c r="ID30" s="61"/>
      <c r="IE30" s="60"/>
      <c r="IF30" s="67"/>
    </row>
    <row r="31" spans="1:240" s="27" customFormat="1" ht="36.75" customHeight="1">
      <c r="A31" s="45">
        <v>19</v>
      </c>
      <c r="B31" s="57" t="s">
        <v>18</v>
      </c>
      <c r="C31" s="57">
        <v>1960</v>
      </c>
      <c r="D31" s="86">
        <v>0.0015046296296296294</v>
      </c>
      <c r="E31" s="70">
        <v>0.04439814814814815</v>
      </c>
      <c r="F31" s="69">
        <f>D31*$G$5</f>
        <v>0.004062499999999999</v>
      </c>
      <c r="G31" s="78">
        <f>E31-F31</f>
        <v>0.040335648148148155</v>
      </c>
      <c r="H31" s="74">
        <f>G31/$G$5</f>
        <v>0.014939128943758574</v>
      </c>
      <c r="I31" s="105">
        <v>9</v>
      </c>
      <c r="J31" s="246"/>
      <c r="K31" s="71">
        <f aca="true" t="shared" si="42" ref="K31:K38">D31*$L$5</f>
        <v>0.00255787037037037</v>
      </c>
      <c r="L31" s="85">
        <f>J31-K31</f>
        <v>-0.00255787037037037</v>
      </c>
      <c r="M31" s="85">
        <f>L31/$M$5</f>
        <v>-0.0010657793209876542</v>
      </c>
      <c r="N31" s="75"/>
      <c r="O31" s="103"/>
      <c r="P31" s="71">
        <f>D31*$Q$5</f>
        <v>0.007372685185185184</v>
      </c>
      <c r="Q31" s="71">
        <f t="shared" si="22"/>
        <v>-0.007372685185185184</v>
      </c>
      <c r="R31" s="71">
        <f>Q31/$Q$5</f>
        <v>-0.0015046296296296294</v>
      </c>
      <c r="S31" s="75"/>
      <c r="T31" s="91"/>
      <c r="U31" s="74">
        <f>D31*$V$5</f>
        <v>0.006770833333333333</v>
      </c>
      <c r="V31" s="74">
        <f t="shared" si="34"/>
        <v>-0.006770833333333333</v>
      </c>
      <c r="W31" s="74">
        <f>V31/$V$5</f>
        <v>-0.0015046296296296294</v>
      </c>
      <c r="X31" s="75"/>
      <c r="Y31" s="96">
        <v>0.02210648148148148</v>
      </c>
      <c r="Z31" s="74">
        <f>D31*$AA$5</f>
        <v>0.0037615740740740734</v>
      </c>
      <c r="AA31" s="74">
        <f>Y31-Z31</f>
        <v>0.018344907407407407</v>
      </c>
      <c r="AB31" s="74">
        <f>AA31/$AA$5</f>
        <v>0.007337962962962963</v>
      </c>
      <c r="AC31" s="311">
        <v>1</v>
      </c>
      <c r="AD31" s="81">
        <v>0.020300925925925927</v>
      </c>
      <c r="AE31" s="71">
        <f>D31*$AG$5</f>
        <v>0.00389699074074074</v>
      </c>
      <c r="AF31" s="71">
        <f t="shared" si="25"/>
        <v>0.016403935185185188</v>
      </c>
      <c r="AG31" s="71">
        <f>AF31/$AG$5</f>
        <v>0.00633356570856571</v>
      </c>
      <c r="AH31" s="76">
        <v>3</v>
      </c>
      <c r="AI31" s="130">
        <v>0.018622685185185183</v>
      </c>
      <c r="AJ31" s="71">
        <f>D31*$AM$5</f>
        <v>0.003265046296296296</v>
      </c>
      <c r="AK31" s="71">
        <f t="shared" si="26"/>
        <v>0.015357638888888888</v>
      </c>
      <c r="AL31" s="74">
        <f>AK31/$AM$5</f>
        <v>0.007077252944188428</v>
      </c>
      <c r="AM31" s="311">
        <v>5</v>
      </c>
      <c r="AN31" s="131">
        <v>0.0487962962962963</v>
      </c>
      <c r="AO31" s="71">
        <f t="shared" si="27"/>
        <v>0.005687499999999999</v>
      </c>
      <c r="AP31" s="71">
        <f t="shared" si="28"/>
        <v>0.043108796296296305</v>
      </c>
      <c r="AQ31" s="71">
        <f t="shared" si="29"/>
        <v>0.011404443464628653</v>
      </c>
      <c r="AR31" s="106">
        <v>7</v>
      </c>
      <c r="AS31" s="79">
        <v>0.04193287037037038</v>
      </c>
      <c r="AT31" s="69">
        <f>D31*$AV$5</f>
        <v>0.005672453703703703</v>
      </c>
      <c r="AU31" s="78">
        <f t="shared" si="21"/>
        <v>0.03626041666666668</v>
      </c>
      <c r="AV31" s="71">
        <f>AU31/$AV$5</f>
        <v>0.009618147656940763</v>
      </c>
      <c r="AW31" s="149">
        <v>3</v>
      </c>
      <c r="AX31" s="221">
        <v>0.03849537037037037</v>
      </c>
      <c r="AY31" s="71">
        <f>D31*$AZ$5</f>
        <v>0.0061087962962962945</v>
      </c>
      <c r="AZ31" s="78">
        <f>AX31-AY31</f>
        <v>0.032386574074074075</v>
      </c>
      <c r="BA31" s="71">
        <f>AZ31/$AZ$5</f>
        <v>0.007976988688195586</v>
      </c>
      <c r="BB31" s="106">
        <v>5</v>
      </c>
      <c r="BC31" s="80"/>
      <c r="BD31" s="71">
        <f>D31*$BD$5</f>
        <v>0.004212962962962962</v>
      </c>
      <c r="BE31" s="78">
        <f t="shared" si="30"/>
        <v>-0.004212962962962962</v>
      </c>
      <c r="BF31" s="71">
        <f>BE31/$BD$5</f>
        <v>-0.0015046296296296292</v>
      </c>
      <c r="BG31" s="106"/>
      <c r="BH31" s="79">
        <v>0.03497685185185185</v>
      </c>
      <c r="BI31" s="71">
        <f>D31*$BL$5</f>
        <v>0.005777777777777777</v>
      </c>
      <c r="BJ31" s="78">
        <f>BH31-BI31</f>
        <v>0.029199074074074072</v>
      </c>
      <c r="BK31" s="71">
        <f>BJ31/$BL$5</f>
        <v>0.0076039255401234565</v>
      </c>
      <c r="BL31" s="106">
        <v>6</v>
      </c>
      <c r="BM31" s="94"/>
      <c r="BN31" s="71">
        <f t="shared" si="40"/>
        <v>0.005868055555555554</v>
      </c>
      <c r="BO31" s="78">
        <f t="shared" si="35"/>
        <v>-0.005868055555555554</v>
      </c>
      <c r="BP31" s="71">
        <f t="shared" si="41"/>
        <v>-0.0015046296296296294</v>
      </c>
      <c r="BQ31" s="76"/>
      <c r="BR31" s="81"/>
      <c r="BS31" s="71">
        <f>D31*$BU$5</f>
        <v>0.005868055555555554</v>
      </c>
      <c r="BT31" s="78">
        <f t="shared" si="36"/>
        <v>-0.005868055555555554</v>
      </c>
      <c r="BU31" s="71">
        <f>BT31/$BU$5</f>
        <v>-0.0015046296296296294</v>
      </c>
      <c r="BV31" s="76"/>
      <c r="BW31" s="92"/>
      <c r="BX31" s="71">
        <f>D31*$CA$5</f>
        <v>0.006229166666666665</v>
      </c>
      <c r="BY31" s="78">
        <f t="shared" si="31"/>
        <v>-0.006229166666666665</v>
      </c>
      <c r="BZ31" s="71">
        <f>BY31/$CA$5</f>
        <v>-0.0015046296296296294</v>
      </c>
      <c r="CA31" s="76"/>
      <c r="CB31" s="89">
        <v>0.03239583333333333</v>
      </c>
      <c r="CC31" s="71">
        <f>D31*$CF$5</f>
        <v>0.005190972222222222</v>
      </c>
      <c r="CD31" s="78">
        <f>CB31-CC31</f>
        <v>0.02720486111111111</v>
      </c>
      <c r="CE31" s="71">
        <f>CD31/$CF$5</f>
        <v>0.007885466988727857</v>
      </c>
      <c r="CF31" s="324">
        <v>8</v>
      </c>
      <c r="CG31" s="81">
        <v>0.04505787037037037</v>
      </c>
      <c r="CH31" s="71">
        <f>D31*$CJ$5</f>
        <v>0.007824074074074074</v>
      </c>
      <c r="CI31" s="78">
        <f t="shared" si="32"/>
        <v>0.0372337962962963</v>
      </c>
      <c r="CJ31" s="71">
        <f>CI31/$CJ$5</f>
        <v>0.007160345441595442</v>
      </c>
      <c r="CK31" s="325">
        <v>2</v>
      </c>
      <c r="CL31" s="77">
        <v>0.03792824074074074</v>
      </c>
      <c r="CM31" s="71">
        <f>D31*$CO$5</f>
        <v>0.00564236111111111</v>
      </c>
      <c r="CN31" s="78">
        <f t="shared" si="33"/>
        <v>0.03228587962962963</v>
      </c>
      <c r="CO31" s="71">
        <f>CN31/$CO$5</f>
        <v>0.008609567901234568</v>
      </c>
      <c r="CP31" s="331">
        <v>5</v>
      </c>
      <c r="CQ31" s="217"/>
      <c r="CR31" s="71">
        <f>D31*$CT$2</f>
        <v>0.00511574074074074</v>
      </c>
      <c r="CS31" s="78">
        <f>CQ31-CR31</f>
        <v>-0.00511574074074074</v>
      </c>
      <c r="CT31" s="71">
        <f>CS31/$CT$2</f>
        <v>-0.0015046296296296294</v>
      </c>
      <c r="CU31" s="148"/>
      <c r="CV31" s="98"/>
      <c r="CW31" s="71">
        <f>D31*$CY$5</f>
        <v>0.006364583333333333</v>
      </c>
      <c r="CX31" s="78">
        <f t="shared" si="37"/>
        <v>-0.006364583333333333</v>
      </c>
      <c r="CY31" s="71">
        <f>CX31/$CY$5</f>
        <v>-0.0015046296296296294</v>
      </c>
      <c r="CZ31" s="154"/>
      <c r="DA31" s="221"/>
      <c r="DB31" s="71">
        <f>D31*$DD$5</f>
        <v>0.009780092592592592</v>
      </c>
      <c r="DC31" s="78">
        <f>DA31-DB31</f>
        <v>-0.009780092592592592</v>
      </c>
      <c r="DD31" s="71">
        <f>DC31/$DD$5</f>
        <v>-0.0015046296296296296</v>
      </c>
      <c r="DE31" s="159"/>
      <c r="DF31" s="80"/>
      <c r="DG31" s="71">
        <f>D31*$DI$5</f>
        <v>0.005085648148148147</v>
      </c>
      <c r="DH31" s="78">
        <f>DF31-DG31</f>
        <v>-0.005085648148148147</v>
      </c>
      <c r="DI31" s="71">
        <f>DH31/$DI$5</f>
        <v>-0.0015046296296296294</v>
      </c>
      <c r="DJ31" s="159"/>
      <c r="DK31" s="80">
        <v>0.044849537037037035</v>
      </c>
      <c r="DL31" s="71">
        <f>D31*$DN$5</f>
        <v>0.005567129629629629</v>
      </c>
      <c r="DM31" s="78">
        <f>DK31-DL31</f>
        <v>0.039282407407407405</v>
      </c>
      <c r="DN31" s="71">
        <f>DM31/$DN$5</f>
        <v>0.010616866866866866</v>
      </c>
      <c r="DO31" s="159">
        <v>2</v>
      </c>
      <c r="DP31" s="80">
        <v>0.03732638888888889</v>
      </c>
      <c r="DQ31" s="71">
        <f>D31*$DS$5</f>
        <v>0.00616898148148148</v>
      </c>
      <c r="DR31" s="78">
        <f>DP31-DQ31</f>
        <v>0.031157407407407408</v>
      </c>
      <c r="DS31" s="71">
        <f>DR31/$DS$5</f>
        <v>0.007599367660343271</v>
      </c>
      <c r="DT31" s="159">
        <v>4</v>
      </c>
      <c r="DU31" s="80">
        <v>0.06201388888888889</v>
      </c>
      <c r="DV31" s="71">
        <f>D31*$DX$5</f>
        <v>0.007809027777777778</v>
      </c>
      <c r="DW31" s="78">
        <f>DU31-DV31</f>
        <v>0.05420486111111111</v>
      </c>
      <c r="DX31" s="71">
        <f>DW31/$DX$5</f>
        <v>0.0104440965532006</v>
      </c>
      <c r="DY31" s="159">
        <v>6</v>
      </c>
      <c r="DZ31" s="77">
        <v>0.031747685185185184</v>
      </c>
      <c r="EA31" s="71">
        <f>D31*$EA$5</f>
        <v>0.005221064814814815</v>
      </c>
      <c r="EB31" s="78">
        <f>DZ31-EA31</f>
        <v>0.02652662037037037</v>
      </c>
      <c r="EC31" s="71">
        <f>EB31/$EA$5</f>
        <v>0.007644559184544775</v>
      </c>
      <c r="ED31" s="159">
        <v>2</v>
      </c>
      <c r="EE31" s="80">
        <v>0.039641203703703706</v>
      </c>
      <c r="EF31" s="71">
        <f>D31*$EI$5</f>
        <v>0.013932870370370368</v>
      </c>
      <c r="EG31" s="78">
        <f>EE31-EF31</f>
        <v>0.02570833333333334</v>
      </c>
      <c r="EH31" s="71">
        <f>EG31/$EH$5</f>
        <v>0.0055766449746926985</v>
      </c>
      <c r="EI31" s="159">
        <v>3</v>
      </c>
      <c r="EJ31" s="80">
        <v>0.03505787037037037</v>
      </c>
      <c r="EK31" s="71">
        <f>D31*$EM$5</f>
        <v>0.006033564814814814</v>
      </c>
      <c r="EL31" s="78">
        <f>EJ31-EK31</f>
        <v>0.029024305555555557</v>
      </c>
      <c r="EM31" s="71">
        <f>EL31/$EM$5</f>
        <v>0.007237981435300638</v>
      </c>
      <c r="EN31" s="159">
        <v>3</v>
      </c>
      <c r="EO31" s="80">
        <v>0.04521990740740741</v>
      </c>
      <c r="EP31" s="71">
        <f>D31*$ER$5</f>
        <v>0.0018206018518518515</v>
      </c>
      <c r="EQ31" s="78">
        <f>EO31-EP31</f>
        <v>0.04339930555555556</v>
      </c>
      <c r="ER31" s="71">
        <f>EQ31/$ER$5</f>
        <v>0.03586719467401286</v>
      </c>
      <c r="ES31" s="159">
        <v>3</v>
      </c>
      <c r="ET31" s="80">
        <v>0.018379629629629628</v>
      </c>
      <c r="EU31" s="71">
        <f>D31*$EU$5</f>
        <v>0.0033854166666666663</v>
      </c>
      <c r="EV31" s="81">
        <f>ET31-EU31</f>
        <v>0.014994212962962961</v>
      </c>
      <c r="EW31" s="71">
        <f>EV31/$EU$5</f>
        <v>0.0066640946502057605</v>
      </c>
      <c r="EX31" s="152">
        <v>3</v>
      </c>
      <c r="EY31" s="80">
        <v>0.06798611111111111</v>
      </c>
      <c r="EZ31" s="71">
        <f>D31*$EZ$5</f>
        <v>0.006484953703703702</v>
      </c>
      <c r="FA31" s="78">
        <f>EY31-EZ31</f>
        <v>0.06150115740740741</v>
      </c>
      <c r="FB31" s="71">
        <f>FA31/$EZ$5</f>
        <v>0.014269410071324226</v>
      </c>
      <c r="FC31" s="152">
        <v>7</v>
      </c>
      <c r="FD31" s="80">
        <v>0.03127314814814815</v>
      </c>
      <c r="FE31" s="71">
        <f>D31*$FE$5</f>
        <v>0.005973379629629629</v>
      </c>
      <c r="FF31" s="78">
        <f>FD31-FE31</f>
        <v>0.02529976851851852</v>
      </c>
      <c r="FG31" s="71">
        <f>FF31/$FE$5</f>
        <v>0.0063727376620953445</v>
      </c>
      <c r="FH31" s="152">
        <v>5</v>
      </c>
      <c r="FI31" s="80">
        <v>0.02697916666666667</v>
      </c>
      <c r="FJ31" s="71">
        <f>D31*$FM$5</f>
        <v>0.004950231481481481</v>
      </c>
      <c r="FK31" s="78">
        <f>FI31-FJ31</f>
        <v>0.022028935185185186</v>
      </c>
      <c r="FL31" s="71">
        <f>FK31/$FM$5</f>
        <v>0.0066957249802994485</v>
      </c>
      <c r="FM31" s="152">
        <v>5</v>
      </c>
      <c r="FN31" s="80">
        <v>0.03855324074074074</v>
      </c>
      <c r="FO31" s="71">
        <f>D31*$FP$5</f>
        <v>0.006424768518518517</v>
      </c>
      <c r="FP31" s="78">
        <f>FN31-FO31</f>
        <v>0.032128472222222225</v>
      </c>
      <c r="FQ31" s="71">
        <f>FP31/$FP$5</f>
        <v>0.007524232370543847</v>
      </c>
      <c r="FR31" s="176">
        <v>3</v>
      </c>
      <c r="FS31" s="81"/>
      <c r="FT31" s="71"/>
      <c r="FU31" s="78"/>
      <c r="FV31" s="71"/>
      <c r="FW31" s="176"/>
      <c r="FX31" s="76">
        <v>7</v>
      </c>
      <c r="FY31" s="368">
        <v>9</v>
      </c>
      <c r="FZ31" s="104"/>
      <c r="GA31" s="104"/>
      <c r="GB31" s="104"/>
      <c r="GC31" s="82">
        <v>1</v>
      </c>
      <c r="GD31" s="82">
        <v>3</v>
      </c>
      <c r="GE31" s="82">
        <v>5</v>
      </c>
      <c r="GF31" s="135">
        <v>7</v>
      </c>
      <c r="GG31" s="152">
        <v>3</v>
      </c>
      <c r="GH31" s="135">
        <v>5</v>
      </c>
      <c r="GI31" s="135"/>
      <c r="GJ31" s="135">
        <v>6</v>
      </c>
      <c r="GK31" s="82"/>
      <c r="GL31" s="82"/>
      <c r="GM31" s="82"/>
      <c r="GN31" s="152">
        <v>8</v>
      </c>
      <c r="GO31" s="82">
        <v>2</v>
      </c>
      <c r="GP31" s="152">
        <v>5</v>
      </c>
      <c r="GQ31" s="360"/>
      <c r="GR31" s="362"/>
      <c r="GS31" s="363"/>
      <c r="GT31" s="363"/>
      <c r="GU31" s="363">
        <v>2</v>
      </c>
      <c r="GV31" s="363">
        <v>4</v>
      </c>
      <c r="GW31" s="363">
        <v>6</v>
      </c>
      <c r="GX31" s="363">
        <v>2</v>
      </c>
      <c r="GY31" s="363">
        <v>3</v>
      </c>
      <c r="GZ31" s="363">
        <v>3</v>
      </c>
      <c r="HA31" s="363">
        <v>3</v>
      </c>
      <c r="HB31" s="152">
        <v>3</v>
      </c>
      <c r="HC31" s="152">
        <v>7</v>
      </c>
      <c r="HD31" s="152">
        <v>5</v>
      </c>
      <c r="HE31" s="152">
        <v>5</v>
      </c>
      <c r="HF31" s="152">
        <v>3</v>
      </c>
      <c r="HG31" s="367">
        <v>11</v>
      </c>
      <c r="HH31" s="262"/>
      <c r="HI31" s="152"/>
      <c r="HJ31" s="171"/>
      <c r="HK31" s="93"/>
      <c r="HL31" s="152"/>
      <c r="HM31" s="76"/>
      <c r="HN31" s="76">
        <v>5</v>
      </c>
      <c r="HO31" s="76">
        <v>4</v>
      </c>
      <c r="HP31" s="76">
        <v>5</v>
      </c>
      <c r="HQ31" s="76">
        <v>9</v>
      </c>
      <c r="HR31" s="76">
        <v>10</v>
      </c>
      <c r="HS31" s="57">
        <v>4</v>
      </c>
      <c r="HT31" s="57">
        <v>7</v>
      </c>
      <c r="HU31" s="57">
        <v>3</v>
      </c>
      <c r="HV31" s="57">
        <v>6</v>
      </c>
      <c r="HW31" s="57">
        <v>5</v>
      </c>
      <c r="HX31" s="296"/>
      <c r="HY31" s="57"/>
      <c r="HZ31" s="99"/>
      <c r="IA31" s="76"/>
      <c r="IB31" s="76"/>
      <c r="IC31" s="264"/>
      <c r="ID31" s="76"/>
      <c r="IE31" s="76"/>
      <c r="IF31" s="107"/>
    </row>
    <row r="32" spans="1:240" s="7" customFormat="1" ht="33" customHeight="1">
      <c r="A32" s="45">
        <v>20</v>
      </c>
      <c r="B32" s="57" t="s">
        <v>41</v>
      </c>
      <c r="C32" s="46">
        <v>1960</v>
      </c>
      <c r="D32" s="86">
        <v>0.0015046296296296294</v>
      </c>
      <c r="E32" s="70"/>
      <c r="F32" s="69"/>
      <c r="G32" s="78"/>
      <c r="H32" s="74"/>
      <c r="I32" s="83"/>
      <c r="J32" s="84"/>
      <c r="K32" s="71">
        <f t="shared" si="42"/>
        <v>0.00255787037037037</v>
      </c>
      <c r="L32" s="85"/>
      <c r="M32" s="85"/>
      <c r="N32" s="72"/>
      <c r="O32" s="70"/>
      <c r="P32" s="71"/>
      <c r="Q32" s="71"/>
      <c r="R32" s="71"/>
      <c r="S32" s="72"/>
      <c r="T32" s="103">
        <v>0.05165509259259259</v>
      </c>
      <c r="U32" s="74">
        <f>D32*$U$5</f>
        <v>0.005717592592592592</v>
      </c>
      <c r="V32" s="74">
        <f>T32-U32</f>
        <v>0.0459375</v>
      </c>
      <c r="W32" s="74">
        <f>V32/$U$5</f>
        <v>0.012088815789473685</v>
      </c>
      <c r="X32" s="310">
        <v>10</v>
      </c>
      <c r="Y32" s="96"/>
      <c r="Z32" s="74"/>
      <c r="AA32" s="74"/>
      <c r="AB32" s="74"/>
      <c r="AC32" s="76"/>
      <c r="AD32" s="81"/>
      <c r="AE32" s="71"/>
      <c r="AF32" s="71"/>
      <c r="AG32" s="71"/>
      <c r="AH32" s="60"/>
      <c r="AI32" s="81"/>
      <c r="AJ32" s="71"/>
      <c r="AK32" s="71"/>
      <c r="AL32" s="74"/>
      <c r="AM32" s="82"/>
      <c r="AN32" s="81" t="s">
        <v>35</v>
      </c>
      <c r="AO32" s="71" t="s">
        <v>35</v>
      </c>
      <c r="AP32" s="71" t="s">
        <v>35</v>
      </c>
      <c r="AQ32" s="71" t="s">
        <v>35</v>
      </c>
      <c r="AR32" s="61"/>
      <c r="AS32" s="198"/>
      <c r="AT32" s="69"/>
      <c r="AU32" s="78"/>
      <c r="AV32" s="71"/>
      <c r="AW32" s="146"/>
      <c r="AX32" s="198"/>
      <c r="AY32" s="71"/>
      <c r="AZ32" s="78"/>
      <c r="BA32" s="71"/>
      <c r="BB32" s="61"/>
      <c r="BC32" s="89">
        <v>0.03702546296296296</v>
      </c>
      <c r="BD32" s="71">
        <f>D32*$BE$5</f>
        <v>0.003310185185185185</v>
      </c>
      <c r="BE32" s="78">
        <f>BC32-BD32</f>
        <v>0.033715277777777775</v>
      </c>
      <c r="BF32" s="71">
        <f>BE32/$BE$5</f>
        <v>0.01532512626262626</v>
      </c>
      <c r="BG32" s="316">
        <v>6</v>
      </c>
      <c r="BH32" s="81"/>
      <c r="BI32" s="71"/>
      <c r="BJ32" s="78"/>
      <c r="BK32" s="71"/>
      <c r="BL32" s="61"/>
      <c r="BM32" s="94">
        <v>0.04193287037037038</v>
      </c>
      <c r="BN32" s="71">
        <f t="shared" si="40"/>
        <v>0.005868055555555554</v>
      </c>
      <c r="BO32" s="78">
        <f t="shared" si="35"/>
        <v>0.03606481481481482</v>
      </c>
      <c r="BP32" s="71">
        <f t="shared" si="41"/>
        <v>0.009247388414055082</v>
      </c>
      <c r="BQ32" s="319">
        <v>7</v>
      </c>
      <c r="BR32" s="267">
        <v>0.03460648148148148</v>
      </c>
      <c r="BS32" s="71">
        <f>D32*$BT$5</f>
        <v>0.004664351851851851</v>
      </c>
      <c r="BT32" s="78">
        <f t="shared" si="36"/>
        <v>0.02994212962962963</v>
      </c>
      <c r="BU32" s="71">
        <f>BT32/$BT$5</f>
        <v>0.009658751493428912</v>
      </c>
      <c r="BV32" s="313">
        <v>7</v>
      </c>
      <c r="BW32" s="81"/>
      <c r="BX32" s="71"/>
      <c r="BY32" s="78"/>
      <c r="BZ32" s="71"/>
      <c r="CA32" s="60"/>
      <c r="CB32" s="81"/>
      <c r="CC32" s="71"/>
      <c r="CD32" s="78"/>
      <c r="CE32" s="71"/>
      <c r="CF32" s="152"/>
      <c r="CG32" s="81"/>
      <c r="CH32" s="71"/>
      <c r="CI32" s="78"/>
      <c r="CJ32" s="71"/>
      <c r="CK32" s="60"/>
      <c r="CL32" s="77">
        <v>0.05969907407407407</v>
      </c>
      <c r="CM32" s="71">
        <f>D32*$CO$5</f>
        <v>0.00564236111111111</v>
      </c>
      <c r="CN32" s="78">
        <f t="shared" si="33"/>
        <v>0.05405671296296296</v>
      </c>
      <c r="CO32" s="71">
        <f>CN32/$CO$5</f>
        <v>0.014415123456790123</v>
      </c>
      <c r="CP32" s="331">
        <v>7</v>
      </c>
      <c r="CQ32" s="253"/>
      <c r="CR32" s="71">
        <f>D32*$CR$2</f>
        <v>0.005868055555555554</v>
      </c>
      <c r="CS32" s="78">
        <f t="shared" si="39"/>
        <v>-0.005868055555555554</v>
      </c>
      <c r="CT32" s="71">
        <f>CS32/$CR$2</f>
        <v>-0.0015046296296296294</v>
      </c>
      <c r="CU32" s="147"/>
      <c r="CV32" s="81"/>
      <c r="CW32" s="71"/>
      <c r="CX32" s="78"/>
      <c r="CY32" s="71"/>
      <c r="CZ32" s="154"/>
      <c r="DA32" s="81"/>
      <c r="DB32" s="71"/>
      <c r="DC32" s="78"/>
      <c r="DD32" s="71"/>
      <c r="DE32" s="159"/>
      <c r="DF32" s="81"/>
      <c r="DG32" s="71" t="e">
        <f>D32*$EY$5</f>
        <v>#VALUE!</v>
      </c>
      <c r="DH32" s="78"/>
      <c r="DI32" s="71"/>
      <c r="DJ32" s="159"/>
      <c r="DK32" s="81"/>
      <c r="DL32" s="71" t="e">
        <f>I32*$EY$5</f>
        <v>#VALUE!</v>
      </c>
      <c r="DM32" s="78"/>
      <c r="DN32" s="71"/>
      <c r="DO32" s="160"/>
      <c r="DP32" s="71"/>
      <c r="DQ32" s="71"/>
      <c r="DR32" s="71"/>
      <c r="DS32" s="71"/>
      <c r="DT32" s="159"/>
      <c r="DU32" s="71"/>
      <c r="DV32" s="71"/>
      <c r="DW32" s="71"/>
      <c r="DX32" s="71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78"/>
      <c r="EW32" s="71"/>
      <c r="EX32" s="152"/>
      <c r="EY32" s="81"/>
      <c r="EZ32" s="71"/>
      <c r="FA32" s="78"/>
      <c r="FB32" s="71"/>
      <c r="FC32" s="152"/>
      <c r="FD32" s="81"/>
      <c r="FE32" s="71"/>
      <c r="FF32" s="78"/>
      <c r="FG32" s="71"/>
      <c r="FH32" s="152"/>
      <c r="FI32" s="81"/>
      <c r="FJ32" s="71"/>
      <c r="FK32" s="78"/>
      <c r="FL32" s="71"/>
      <c r="FM32" s="152"/>
      <c r="FN32" s="81"/>
      <c r="FO32" s="71"/>
      <c r="FP32" s="78"/>
      <c r="FQ32" s="71"/>
      <c r="FR32" s="176"/>
      <c r="FS32" s="81"/>
      <c r="FT32" s="71"/>
      <c r="FU32" s="78"/>
      <c r="FV32" s="71"/>
      <c r="FW32" s="176"/>
      <c r="FX32" s="60"/>
      <c r="FY32" s="368"/>
      <c r="FZ32" s="104"/>
      <c r="GA32" s="104"/>
      <c r="GB32" s="104">
        <v>10</v>
      </c>
      <c r="GC32" s="82"/>
      <c r="GD32" s="82"/>
      <c r="GE32" s="82"/>
      <c r="GF32" s="135"/>
      <c r="GG32" s="152"/>
      <c r="GH32" s="135"/>
      <c r="GI32" s="135">
        <v>6</v>
      </c>
      <c r="GJ32" s="135"/>
      <c r="GK32" s="82">
        <v>7</v>
      </c>
      <c r="GL32" s="82">
        <v>7</v>
      </c>
      <c r="GM32" s="82"/>
      <c r="GN32" s="152"/>
      <c r="GO32" s="82"/>
      <c r="GP32" s="152">
        <v>7</v>
      </c>
      <c r="GQ32" s="360"/>
      <c r="GR32" s="362"/>
      <c r="GS32" s="363"/>
      <c r="GT32" s="363"/>
      <c r="GU32" s="365"/>
      <c r="GV32" s="363"/>
      <c r="GW32" s="363"/>
      <c r="GX32" s="363"/>
      <c r="GY32" s="363"/>
      <c r="GZ32" s="363"/>
      <c r="HA32" s="363"/>
      <c r="HB32" s="152"/>
      <c r="HC32" s="152"/>
      <c r="HD32" s="152"/>
      <c r="HE32" s="152"/>
      <c r="HF32" s="152"/>
      <c r="HG32" s="367">
        <v>5</v>
      </c>
      <c r="HH32" s="176"/>
      <c r="HI32" s="152"/>
      <c r="HJ32" s="171"/>
      <c r="HK32" s="93"/>
      <c r="HL32" s="152"/>
      <c r="HM32" s="61"/>
      <c r="HN32" s="60">
        <v>5</v>
      </c>
      <c r="HO32" s="61">
        <v>10</v>
      </c>
      <c r="HP32" s="61">
        <v>9</v>
      </c>
      <c r="HQ32" s="46"/>
      <c r="HR32" s="46"/>
      <c r="HS32" s="46"/>
      <c r="HT32" s="46"/>
      <c r="HU32" s="46"/>
      <c r="HV32" s="46"/>
      <c r="HW32" s="46"/>
      <c r="HX32" s="297"/>
      <c r="HY32" s="46"/>
      <c r="HZ32" s="99"/>
      <c r="IA32" s="60"/>
      <c r="IB32" s="60"/>
      <c r="IC32" s="264"/>
      <c r="ID32" s="60"/>
      <c r="IE32" s="60"/>
      <c r="IF32" s="67"/>
    </row>
    <row r="33" spans="1:240" s="39" customFormat="1" ht="33" customHeight="1">
      <c r="A33" s="45">
        <v>21</v>
      </c>
      <c r="B33" s="57" t="s">
        <v>10</v>
      </c>
      <c r="C33" s="46">
        <v>1958</v>
      </c>
      <c r="D33" s="86">
        <v>0.0016203703703703703</v>
      </c>
      <c r="E33" s="243">
        <v>0.04146990740740741</v>
      </c>
      <c r="F33" s="69">
        <f>D33*$H$5</f>
        <v>0.008101851851851851</v>
      </c>
      <c r="G33" s="78">
        <f>E33-F33</f>
        <v>0.033368055555555554</v>
      </c>
      <c r="H33" s="74">
        <f>G33/$H$5</f>
        <v>0.006673611111111111</v>
      </c>
      <c r="I33" s="105">
        <v>2</v>
      </c>
      <c r="J33" s="84">
        <v>0.013877314814814815</v>
      </c>
      <c r="K33" s="71">
        <f t="shared" si="42"/>
        <v>0.0027546296296296294</v>
      </c>
      <c r="L33" s="85">
        <f aca="true" t="shared" si="43" ref="L33:L38">J33-K33</f>
        <v>0.011122685185185185</v>
      </c>
      <c r="M33" s="85">
        <f aca="true" t="shared" si="44" ref="M33:M38">L33/$L$5</f>
        <v>0.0065427559912854035</v>
      </c>
      <c r="N33" s="75">
        <v>4</v>
      </c>
      <c r="O33" s="70">
        <v>0.031180555555555555</v>
      </c>
      <c r="P33" s="71">
        <f>D33*$P$5</f>
        <v>0.00712962962962963</v>
      </c>
      <c r="Q33" s="71">
        <f>O33-P33</f>
        <v>0.024050925925925927</v>
      </c>
      <c r="R33" s="71">
        <f>Q33/$P$5</f>
        <v>0.0054661195286195285</v>
      </c>
      <c r="S33" s="75">
        <v>3</v>
      </c>
      <c r="T33" s="103">
        <v>0.025011574074074075</v>
      </c>
      <c r="U33" s="74">
        <f>D33*$U$5</f>
        <v>0.006157407407407407</v>
      </c>
      <c r="V33" s="74">
        <f>T33-U33</f>
        <v>0.01885416666666667</v>
      </c>
      <c r="W33" s="74">
        <f>V33/$U$5</f>
        <v>0.0049616228070175445</v>
      </c>
      <c r="X33" s="310">
        <v>4</v>
      </c>
      <c r="Y33" s="87">
        <v>0.04967592592592593</v>
      </c>
      <c r="Z33" s="74">
        <f>D33*$AC$5</f>
        <v>0.00712962962962963</v>
      </c>
      <c r="AA33" s="74">
        <f>Y33-Z33</f>
        <v>0.0425462962962963</v>
      </c>
      <c r="AB33" s="74">
        <f>AA33/$AC$5</f>
        <v>0.009669612794612793</v>
      </c>
      <c r="AC33" s="311">
        <v>3</v>
      </c>
      <c r="AD33" s="80"/>
      <c r="AE33" s="71">
        <f>D33*$AE$5</f>
        <v>0.00993287037037037</v>
      </c>
      <c r="AF33" s="71">
        <f>AD33-AE33</f>
        <v>-0.00993287037037037</v>
      </c>
      <c r="AG33" s="71">
        <f>AF33/$AE$5</f>
        <v>-0.0016203703703703703</v>
      </c>
      <c r="AH33" s="76"/>
      <c r="AI33" s="130">
        <v>0.017280092592592593</v>
      </c>
      <c r="AJ33" s="71">
        <f>D33*$AM$5</f>
        <v>0.0035162037037037037</v>
      </c>
      <c r="AK33" s="71">
        <f>AI33-AJ33</f>
        <v>0.01376388888888889</v>
      </c>
      <c r="AL33" s="74">
        <f>AK33/$AM$5</f>
        <v>0.006342805939580134</v>
      </c>
      <c r="AM33" s="311">
        <v>3</v>
      </c>
      <c r="AN33" s="131">
        <v>0.02953703703703704</v>
      </c>
      <c r="AO33" s="71">
        <f>D33*$AQ$5</f>
        <v>0.006124999999999999</v>
      </c>
      <c r="AP33" s="71">
        <f>AN33-AO33</f>
        <v>0.02341203703703704</v>
      </c>
      <c r="AQ33" s="71">
        <f>AP33/$AQ$5</f>
        <v>0.006193660591808741</v>
      </c>
      <c r="AR33" s="106">
        <v>2</v>
      </c>
      <c r="AS33" s="81"/>
      <c r="AT33" s="69"/>
      <c r="AU33" s="78"/>
      <c r="AV33" s="71"/>
      <c r="AW33" s="149"/>
      <c r="AX33" s="81"/>
      <c r="AY33" s="71"/>
      <c r="AZ33" s="78"/>
      <c r="BA33" s="71"/>
      <c r="BB33" s="135"/>
      <c r="BC33" s="89">
        <v>0.018043981481481484</v>
      </c>
      <c r="BD33" s="71">
        <f>D33*$BE$5</f>
        <v>0.003564814814814815</v>
      </c>
      <c r="BE33" s="78">
        <f>BC33-BD33</f>
        <v>0.014479166666666668</v>
      </c>
      <c r="BF33" s="71">
        <f>BE33/$BE$5</f>
        <v>0.006581439393939394</v>
      </c>
      <c r="BG33" s="316">
        <v>4</v>
      </c>
      <c r="BH33" s="81"/>
      <c r="BI33" s="71"/>
      <c r="BJ33" s="78"/>
      <c r="BK33" s="71"/>
      <c r="BL33" s="106"/>
      <c r="BM33" s="94">
        <v>0.028240740740740736</v>
      </c>
      <c r="BN33" s="71">
        <f t="shared" si="40"/>
        <v>0.006319444444444444</v>
      </c>
      <c r="BO33" s="78">
        <f t="shared" si="35"/>
        <v>0.021921296296296293</v>
      </c>
      <c r="BP33" s="71">
        <f t="shared" si="41"/>
        <v>0.005620845204178537</v>
      </c>
      <c r="BQ33" s="319">
        <v>3</v>
      </c>
      <c r="BR33" s="267">
        <v>0.01945601851851852</v>
      </c>
      <c r="BS33" s="71">
        <f>D33*$BT$5</f>
        <v>0.005023148148148148</v>
      </c>
      <c r="BT33" s="78">
        <f>BR33-BS33</f>
        <v>0.01443287037037037</v>
      </c>
      <c r="BU33" s="71">
        <f>BT33/$BT$5</f>
        <v>0.004655764635603345</v>
      </c>
      <c r="BV33" s="313">
        <v>2</v>
      </c>
      <c r="BW33" s="89">
        <v>0.028055555555555556</v>
      </c>
      <c r="BX33" s="71">
        <f>D33*$BY$5</f>
        <v>0.0039375</v>
      </c>
      <c r="BY33" s="78">
        <f>BW33-BX33</f>
        <v>0.024118055555555556</v>
      </c>
      <c r="BZ33" s="71">
        <f>BY33/$BY$5</f>
        <v>0.009925125743026977</v>
      </c>
      <c r="CA33" s="322">
        <v>1</v>
      </c>
      <c r="CB33" s="89">
        <v>0.020625</v>
      </c>
      <c r="CC33" s="71">
        <f>D33*$CF$5</f>
        <v>0.005590277777777778</v>
      </c>
      <c r="CD33" s="78">
        <f>CB33-CC33</f>
        <v>0.015034722222222224</v>
      </c>
      <c r="CE33" s="71">
        <f>CD33/$CF$5</f>
        <v>0.0043578904991948475</v>
      </c>
      <c r="CF33" s="324">
        <v>1</v>
      </c>
      <c r="CG33" s="80"/>
      <c r="CH33" s="71">
        <f>D33*$CH$5</f>
        <v>0.0027546296296296294</v>
      </c>
      <c r="CI33" s="78">
        <f>CG33-CH33</f>
        <v>-0.0027546296296296294</v>
      </c>
      <c r="CJ33" s="71">
        <f>CI33/$CH$5</f>
        <v>-0.0016203703703703703</v>
      </c>
      <c r="CK33" s="76"/>
      <c r="CL33" s="77" t="s">
        <v>58</v>
      </c>
      <c r="CM33" s="71">
        <f>D33*$CO$5</f>
        <v>0.006076388888888889</v>
      </c>
      <c r="CN33" s="78" t="e">
        <f t="shared" si="33"/>
        <v>#VALUE!</v>
      </c>
      <c r="CO33" s="71" t="e">
        <f>CN33/$CO$5</f>
        <v>#VALUE!</v>
      </c>
      <c r="CP33" s="331"/>
      <c r="CQ33" s="81"/>
      <c r="CR33" s="71"/>
      <c r="CS33" s="78"/>
      <c r="CT33" s="71"/>
      <c r="CU33" s="148"/>
      <c r="CV33" s="268">
        <v>0.01699074074074074</v>
      </c>
      <c r="CW33" s="71">
        <f>D33*$CX$5</f>
        <v>0.0040347222222222225</v>
      </c>
      <c r="CX33" s="78">
        <f>CV33-CW33</f>
        <v>0.012956018518518518</v>
      </c>
      <c r="CY33" s="71">
        <f>CX33/$CX$5</f>
        <v>0.0052032202885616535</v>
      </c>
      <c r="CZ33" s="340">
        <v>2</v>
      </c>
      <c r="DA33" s="90">
        <v>0.023622685185185188</v>
      </c>
      <c r="DB33" s="71">
        <f>D33*$DC$5</f>
        <v>0.005590277777777778</v>
      </c>
      <c r="DC33" s="78">
        <f>DA33-DB33</f>
        <v>0.01803240740740741</v>
      </c>
      <c r="DD33" s="71">
        <f>DC33/$DC$5</f>
        <v>0.005226784755770263</v>
      </c>
      <c r="DE33" s="347">
        <v>2</v>
      </c>
      <c r="DF33" s="80">
        <v>0.025729166666666664</v>
      </c>
      <c r="DG33" s="71">
        <f>D33*$DI$5</f>
        <v>0.005476851851851852</v>
      </c>
      <c r="DH33" s="78">
        <f>DF33-DG33</f>
        <v>0.020252314814814813</v>
      </c>
      <c r="DI33" s="71">
        <f>DH33/$DI$5</f>
        <v>0.005991809116809117</v>
      </c>
      <c r="DJ33" s="354">
        <v>3</v>
      </c>
      <c r="DK33" s="81"/>
      <c r="DL33" s="71" t="e">
        <f>I33*$EY$5</f>
        <v>#VALUE!</v>
      </c>
      <c r="DM33" s="78"/>
      <c r="DN33" s="71"/>
      <c r="DO33" s="71"/>
      <c r="DP33" s="71"/>
      <c r="DQ33" s="71"/>
      <c r="DR33" s="71"/>
      <c r="DS33" s="71"/>
      <c r="DT33" s="159"/>
      <c r="DU33" s="71"/>
      <c r="DV33" s="71"/>
      <c r="DW33" s="71"/>
      <c r="DX33" s="71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78"/>
      <c r="EW33" s="71"/>
      <c r="EX33" s="152"/>
      <c r="EY33" s="81"/>
      <c r="EZ33" s="71"/>
      <c r="FA33" s="78"/>
      <c r="FB33" s="71"/>
      <c r="FC33" s="152"/>
      <c r="FD33" s="81"/>
      <c r="FE33" s="71"/>
      <c r="FF33" s="78"/>
      <c r="FG33" s="71"/>
      <c r="FH33" s="152"/>
      <c r="FI33" s="80"/>
      <c r="FJ33" s="71" t="e">
        <f>D33*$FN$5</f>
        <v>#VALUE!</v>
      </c>
      <c r="FK33" s="78" t="e">
        <f t="shared" si="38"/>
        <v>#VALUE!</v>
      </c>
      <c r="FL33" s="71" t="e">
        <f>FK33/$FN$5</f>
        <v>#VALUE!</v>
      </c>
      <c r="FM33" s="152"/>
      <c r="FN33" s="80"/>
      <c r="FO33" s="71">
        <f>D33*$FS$5</f>
        <v>0.004050925925925926</v>
      </c>
      <c r="FP33" s="78">
        <f>FN33-FO33</f>
        <v>-0.004050925925925926</v>
      </c>
      <c r="FQ33" s="71">
        <f>FP33/$FS$5</f>
        <v>-0.0016203703703703703</v>
      </c>
      <c r="FR33" s="176"/>
      <c r="FS33" s="81"/>
      <c r="FT33" s="71"/>
      <c r="FU33" s="78"/>
      <c r="FV33" s="71"/>
      <c r="FW33" s="176"/>
      <c r="FX33" s="76">
        <v>4</v>
      </c>
      <c r="FY33" s="368">
        <v>2</v>
      </c>
      <c r="FZ33" s="104">
        <v>4</v>
      </c>
      <c r="GA33" s="104">
        <v>3</v>
      </c>
      <c r="GB33" s="104">
        <v>4</v>
      </c>
      <c r="GC33" s="82">
        <v>3</v>
      </c>
      <c r="GD33" s="82"/>
      <c r="GE33" s="82">
        <v>3</v>
      </c>
      <c r="GF33" s="135">
        <v>2</v>
      </c>
      <c r="GG33" s="152"/>
      <c r="GH33" s="135"/>
      <c r="GI33" s="135">
        <v>4</v>
      </c>
      <c r="GJ33" s="135"/>
      <c r="GK33" s="82">
        <v>3</v>
      </c>
      <c r="GL33" s="82">
        <v>2</v>
      </c>
      <c r="GM33" s="82">
        <v>1</v>
      </c>
      <c r="GN33" s="152">
        <v>1</v>
      </c>
      <c r="GO33" s="82"/>
      <c r="GP33" s="152"/>
      <c r="GQ33" s="360"/>
      <c r="GR33" s="362">
        <v>2</v>
      </c>
      <c r="GS33" s="363">
        <v>2</v>
      </c>
      <c r="GT33" s="363">
        <v>3</v>
      </c>
      <c r="GU33" s="101"/>
      <c r="GV33" s="363"/>
      <c r="GW33" s="363"/>
      <c r="GX33" s="363"/>
      <c r="GY33" s="363"/>
      <c r="GZ33" s="363"/>
      <c r="HA33" s="363"/>
      <c r="HB33" s="152"/>
      <c r="HC33" s="152"/>
      <c r="HD33" s="152"/>
      <c r="HE33" s="152"/>
      <c r="HF33" s="152"/>
      <c r="HG33" s="367">
        <v>15</v>
      </c>
      <c r="HH33" s="262">
        <f>GT33+GS33+GR33+GN33+GM33+GL33+GK33+GI33+GF33++GE33+GC33+GB33+GA33+FZ33+FY33</f>
        <v>39</v>
      </c>
      <c r="HI33" s="152"/>
      <c r="HJ33" s="171"/>
      <c r="HK33" s="93"/>
      <c r="HL33" s="152"/>
      <c r="HM33" s="76"/>
      <c r="HN33" s="57">
        <v>3</v>
      </c>
      <c r="HO33" s="57">
        <v>1</v>
      </c>
      <c r="HP33" s="57">
        <v>2</v>
      </c>
      <c r="HQ33" s="57">
        <v>3</v>
      </c>
      <c r="HR33" s="57">
        <v>4</v>
      </c>
      <c r="HS33" s="57">
        <v>2</v>
      </c>
      <c r="HT33" s="57">
        <v>3</v>
      </c>
      <c r="HU33" s="57">
        <v>2</v>
      </c>
      <c r="HV33" s="57">
        <v>1</v>
      </c>
      <c r="HW33" s="57">
        <v>2</v>
      </c>
      <c r="HX33" s="296">
        <v>3</v>
      </c>
      <c r="HY33" s="57"/>
      <c r="HZ33" s="95"/>
      <c r="IA33" s="76"/>
      <c r="IB33" s="76"/>
      <c r="IC33" s="264"/>
      <c r="ID33" s="76"/>
      <c r="IE33" s="76"/>
      <c r="IF33" s="108"/>
    </row>
    <row r="34" spans="1:240" s="39" customFormat="1" ht="30" customHeight="1">
      <c r="A34" s="45">
        <v>22</v>
      </c>
      <c r="B34" s="57" t="s">
        <v>7</v>
      </c>
      <c r="C34" s="57">
        <v>1958</v>
      </c>
      <c r="D34" s="86">
        <v>0.0016203703703703703</v>
      </c>
      <c r="E34" s="243">
        <v>0.03954861111111111</v>
      </c>
      <c r="F34" s="69">
        <f>D34*$H$5</f>
        <v>0.008101851851851851</v>
      </c>
      <c r="G34" s="78">
        <f>E34-F34</f>
        <v>0.03144675925925926</v>
      </c>
      <c r="H34" s="74">
        <f>G34/$H$5</f>
        <v>0.0062893518518518515</v>
      </c>
      <c r="I34" s="105">
        <v>1</v>
      </c>
      <c r="J34" s="84">
        <v>0.010034722222222221</v>
      </c>
      <c r="K34" s="71">
        <f t="shared" si="42"/>
        <v>0.0027546296296296294</v>
      </c>
      <c r="L34" s="85">
        <f t="shared" si="43"/>
        <v>0.0072800925925925915</v>
      </c>
      <c r="M34" s="85">
        <f t="shared" si="44"/>
        <v>0.004282407407407407</v>
      </c>
      <c r="N34" s="75">
        <v>1</v>
      </c>
      <c r="O34" s="70">
        <v>0.02952546296296296</v>
      </c>
      <c r="P34" s="71">
        <f>D34*$P$5</f>
        <v>0.00712962962962963</v>
      </c>
      <c r="Q34" s="71">
        <f>O34-P34</f>
        <v>0.02239583333333333</v>
      </c>
      <c r="R34" s="71">
        <f>Q34/$P$5</f>
        <v>0.00508996212121212</v>
      </c>
      <c r="S34" s="75">
        <v>2</v>
      </c>
      <c r="T34" s="103">
        <v>0.022523148148148143</v>
      </c>
      <c r="U34" s="74">
        <f>D34*$U$5</f>
        <v>0.006157407407407407</v>
      </c>
      <c r="V34" s="74">
        <f>T34-U34</f>
        <v>0.016365740740740736</v>
      </c>
      <c r="W34" s="74">
        <f>V34/$U$5</f>
        <v>0.0043067738791423</v>
      </c>
      <c r="X34" s="310">
        <v>2</v>
      </c>
      <c r="Y34" s="96"/>
      <c r="Z34" s="74"/>
      <c r="AA34" s="74"/>
      <c r="AB34" s="74"/>
      <c r="AC34" s="76"/>
      <c r="AD34" s="79">
        <v>0.031099537037037037</v>
      </c>
      <c r="AE34" s="71">
        <f>D34*$AH$5</f>
        <v>0.008263888888888888</v>
      </c>
      <c r="AF34" s="71">
        <f>AD34-AE34</f>
        <v>0.022835648148148147</v>
      </c>
      <c r="AG34" s="71">
        <f>AF34/$AH$5</f>
        <v>0.004477578068264342</v>
      </c>
      <c r="AH34" s="76">
        <v>1</v>
      </c>
      <c r="AI34" s="130">
        <v>0.016828703703703703</v>
      </c>
      <c r="AJ34" s="71">
        <f>D34*$AM$5</f>
        <v>0.0035162037037037037</v>
      </c>
      <c r="AK34" s="71">
        <f>AI34-AJ34</f>
        <v>0.0133125</v>
      </c>
      <c r="AL34" s="74">
        <f>AK34/$AM$5</f>
        <v>0.00613479262672811</v>
      </c>
      <c r="AM34" s="311">
        <v>1</v>
      </c>
      <c r="AN34" s="131">
        <v>0.02855324074074074</v>
      </c>
      <c r="AO34" s="71">
        <f>D34*$AQ$5</f>
        <v>0.006124999999999999</v>
      </c>
      <c r="AP34" s="71">
        <f>AN34-AO34</f>
        <v>0.02242824074074074</v>
      </c>
      <c r="AQ34" s="71">
        <f>AP34/$AQ$5</f>
        <v>0.005933397021359985</v>
      </c>
      <c r="AR34" s="106">
        <v>1</v>
      </c>
      <c r="AS34" s="80">
        <v>0.03222222222222222</v>
      </c>
      <c r="AT34" s="69">
        <f>D34*$AT$5</f>
        <v>0.007680555555555556</v>
      </c>
      <c r="AU34" s="78">
        <f>AS34-AT34</f>
        <v>0.024541666666666666</v>
      </c>
      <c r="AV34" s="71">
        <f>AU34/$AT$5</f>
        <v>0.005177566807313643</v>
      </c>
      <c r="AW34" s="149">
        <v>1</v>
      </c>
      <c r="AX34" s="80">
        <v>0.037905092592592594</v>
      </c>
      <c r="AY34" s="71">
        <f>D34*$AY$5</f>
        <v>0.009430555555555557</v>
      </c>
      <c r="AZ34" s="78">
        <f>AX34-AY34</f>
        <v>0.028474537037037038</v>
      </c>
      <c r="BA34" s="71">
        <f>AZ34/$AY$5</f>
        <v>0.004892532136947944</v>
      </c>
      <c r="BB34" s="314">
        <v>1</v>
      </c>
      <c r="BC34" s="89">
        <v>0.014675925925925926</v>
      </c>
      <c r="BD34" s="71">
        <f>D34*$BE$5</f>
        <v>0.003564814814814815</v>
      </c>
      <c r="BE34" s="78">
        <f>BC34-BD34</f>
        <v>0.01111111111111111</v>
      </c>
      <c r="BF34" s="71">
        <f>BE34/$BE$5</f>
        <v>0.005050505050505049</v>
      </c>
      <c r="BG34" s="316">
        <v>1</v>
      </c>
      <c r="BH34" s="79">
        <v>0.03180555555555555</v>
      </c>
      <c r="BI34" s="71">
        <f>D34*$BL$5</f>
        <v>0.006222222222222222</v>
      </c>
      <c r="BJ34" s="78">
        <f>BH34-BI34</f>
        <v>0.02558333333333333</v>
      </c>
      <c r="BK34" s="71">
        <f>BJ34/$BL$5</f>
        <v>0.006662326388888888</v>
      </c>
      <c r="BL34" s="106">
        <v>3</v>
      </c>
      <c r="BM34" s="94">
        <v>0.023032407407407404</v>
      </c>
      <c r="BN34" s="71">
        <f t="shared" si="40"/>
        <v>0.006319444444444444</v>
      </c>
      <c r="BO34" s="78">
        <f t="shared" si="35"/>
        <v>0.01671296296296296</v>
      </c>
      <c r="BP34" s="71">
        <f t="shared" si="41"/>
        <v>0.004285375118708451</v>
      </c>
      <c r="BQ34" s="319">
        <v>1</v>
      </c>
      <c r="BR34" s="267">
        <v>0.017997685185185186</v>
      </c>
      <c r="BS34" s="71">
        <f>D34*$BT$5</f>
        <v>0.005023148148148148</v>
      </c>
      <c r="BT34" s="78">
        <f>BR34-BS34</f>
        <v>0.012974537037037038</v>
      </c>
      <c r="BU34" s="71">
        <f>BT34/$BT$5</f>
        <v>0.004185334528076463</v>
      </c>
      <c r="BV34" s="313">
        <v>1</v>
      </c>
      <c r="BW34" s="92"/>
      <c r="BX34" s="71">
        <f>D34*$CA$5</f>
        <v>0.006708333333333333</v>
      </c>
      <c r="BY34" s="78">
        <f>BW34-BX34</f>
        <v>-0.006708333333333333</v>
      </c>
      <c r="BZ34" s="71">
        <f>BY34/$CA$5</f>
        <v>-0.0016203703703703703</v>
      </c>
      <c r="CA34" s="76"/>
      <c r="CB34" s="77">
        <v>0.04016203703703704</v>
      </c>
      <c r="CC34" s="71">
        <f>D34*$CE$5</f>
        <v>0.009770833333333333</v>
      </c>
      <c r="CD34" s="78">
        <f>CB34-CC34</f>
        <v>0.030391203703703705</v>
      </c>
      <c r="CE34" s="71">
        <f>CD34/$CE$5</f>
        <v>0.0050400006142128865</v>
      </c>
      <c r="CF34" s="152">
        <v>2</v>
      </c>
      <c r="CG34" s="80"/>
      <c r="CH34" s="71">
        <f>D34*$CH$5</f>
        <v>0.0027546296296296294</v>
      </c>
      <c r="CI34" s="78">
        <f>CG34-CH34</f>
        <v>-0.0027546296296296294</v>
      </c>
      <c r="CJ34" s="71">
        <f>CI34/$CH$5</f>
        <v>-0.0016203703703703703</v>
      </c>
      <c r="CK34" s="76"/>
      <c r="CL34" s="77">
        <v>0.02287037037037037</v>
      </c>
      <c r="CM34" s="71">
        <f>D34*$CO$5</f>
        <v>0.006076388888888889</v>
      </c>
      <c r="CN34" s="78">
        <f t="shared" si="33"/>
        <v>0.016793981481481483</v>
      </c>
      <c r="CO34" s="71">
        <f>CN34/$CO$5</f>
        <v>0.004478395061728395</v>
      </c>
      <c r="CP34" s="331">
        <v>1</v>
      </c>
      <c r="CQ34" s="80">
        <v>0.03596064814814815</v>
      </c>
      <c r="CR34" s="71">
        <f>D34*$CS$5</f>
        <v>0.0083125</v>
      </c>
      <c r="CS34" s="78">
        <f>CQ34-CR34</f>
        <v>0.02764814814814815</v>
      </c>
      <c r="CT34" s="71">
        <f>CS34/$CS$5</f>
        <v>0.005389502562991842</v>
      </c>
      <c r="CU34" s="333">
        <v>1</v>
      </c>
      <c r="CV34" s="268">
        <v>0.015578703703703704</v>
      </c>
      <c r="CW34" s="71">
        <f>D34*$CX$5</f>
        <v>0.0040347222222222225</v>
      </c>
      <c r="CX34" s="78">
        <f>CV34-CW34</f>
        <v>0.011543981481481481</v>
      </c>
      <c r="CY34" s="71">
        <f>CX34/$CX$5</f>
        <v>0.004636137141157221</v>
      </c>
      <c r="CZ34" s="340">
        <v>1</v>
      </c>
      <c r="DA34" s="90">
        <v>0.02079861111111111</v>
      </c>
      <c r="DB34" s="71">
        <f>D34*$DC$5</f>
        <v>0.005590277777777778</v>
      </c>
      <c r="DC34" s="78">
        <f>DA34-DB34</f>
        <v>0.015208333333333334</v>
      </c>
      <c r="DD34" s="71">
        <f>DC34/$DC$5</f>
        <v>0.004408212560386473</v>
      </c>
      <c r="DE34" s="347">
        <v>1</v>
      </c>
      <c r="DF34" s="80">
        <v>0.0196875</v>
      </c>
      <c r="DG34" s="71">
        <f>D34*$DI$5</f>
        <v>0.005476851851851852</v>
      </c>
      <c r="DH34" s="78">
        <f>DF34-DG34</f>
        <v>0.01421064814814815</v>
      </c>
      <c r="DI34" s="71">
        <f>DH34/$DI$5</f>
        <v>0.0042043337716414645</v>
      </c>
      <c r="DJ34" s="354">
        <v>1</v>
      </c>
      <c r="DK34" s="81"/>
      <c r="DL34" s="71"/>
      <c r="DM34" s="78"/>
      <c r="DN34" s="71"/>
      <c r="DO34" s="71"/>
      <c r="DP34" s="71"/>
      <c r="DQ34" s="71"/>
      <c r="DR34" s="71"/>
      <c r="DS34" s="71"/>
      <c r="DT34" s="159"/>
      <c r="DU34" s="80">
        <v>0.032511574074074075</v>
      </c>
      <c r="DV34" s="71">
        <f>D34*$DX$5</f>
        <v>0.008409722222222223</v>
      </c>
      <c r="DW34" s="78">
        <f>DU34-DV34</f>
        <v>0.024101851851851853</v>
      </c>
      <c r="DX34" s="71">
        <f>DW34/$DX$5</f>
        <v>0.004643902090915578</v>
      </c>
      <c r="DY34" s="159">
        <v>1</v>
      </c>
      <c r="DZ34" s="77">
        <v>0.03050925925925926</v>
      </c>
      <c r="EA34" s="71">
        <f>D34*$EA$5</f>
        <v>0.005622685185185185</v>
      </c>
      <c r="EB34" s="78">
        <f>DZ34-EA34</f>
        <v>0.024886574074074075</v>
      </c>
      <c r="EC34" s="71">
        <f>EB34/$EA$5</f>
        <v>0.007171923364286476</v>
      </c>
      <c r="ED34" s="159">
        <v>1</v>
      </c>
      <c r="EE34" s="80">
        <v>0.03290509259259259</v>
      </c>
      <c r="EF34" s="71">
        <f>D34*$EI$5</f>
        <v>0.015004629629629628</v>
      </c>
      <c r="EG34" s="78">
        <f>EE34-EF34</f>
        <v>0.017900462962962962</v>
      </c>
      <c r="EH34" s="71">
        <f>EG34/$EH$5</f>
        <v>0.0038829637663694056</v>
      </c>
      <c r="EI34" s="159">
        <v>2</v>
      </c>
      <c r="EJ34" s="80">
        <v>0.028125</v>
      </c>
      <c r="EK34" s="71">
        <f>D34*$EM$5</f>
        <v>0.0064976851851851845</v>
      </c>
      <c r="EL34" s="78">
        <f>EJ34-EK34</f>
        <v>0.021627314814814814</v>
      </c>
      <c r="EM34" s="71">
        <f>EL34/$EM$5</f>
        <v>0.005393345340352822</v>
      </c>
      <c r="EN34" s="159">
        <v>1</v>
      </c>
      <c r="EO34" s="80">
        <v>0.040428240740740744</v>
      </c>
      <c r="EP34" s="71">
        <f>D34*$ER$5</f>
        <v>0.001960648148148148</v>
      </c>
      <c r="EQ34" s="78">
        <f>EO34-EP34</f>
        <v>0.038467592592592595</v>
      </c>
      <c r="ER34" s="71">
        <f>EQ34/$ER$5</f>
        <v>0.031791398836853384</v>
      </c>
      <c r="ES34" s="159">
        <v>1</v>
      </c>
      <c r="ET34" s="80">
        <v>0.015671296296296298</v>
      </c>
      <c r="EU34" s="71">
        <f>D34*$EU$5</f>
        <v>0.0036458333333333334</v>
      </c>
      <c r="EV34" s="81">
        <f>ET34-EU34</f>
        <v>0.012025462962962963</v>
      </c>
      <c r="EW34" s="71">
        <f>EV34/$EU$5</f>
        <v>0.005344650205761317</v>
      </c>
      <c r="EX34" s="152">
        <v>1</v>
      </c>
      <c r="EY34" s="80">
        <v>0.03383101851851852</v>
      </c>
      <c r="EZ34" s="71">
        <f>D34*$EZ$5</f>
        <v>0.006983796296296295</v>
      </c>
      <c r="FA34" s="78">
        <f>EY34-EZ34</f>
        <v>0.026847222222222224</v>
      </c>
      <c r="FB34" s="71">
        <f>FA34/$EZ$5</f>
        <v>0.006229053879865946</v>
      </c>
      <c r="FC34" s="152">
        <v>1</v>
      </c>
      <c r="FD34" s="80">
        <v>0.024201388888888887</v>
      </c>
      <c r="FE34" s="71">
        <f>D34*$FE$5</f>
        <v>0.006432870370370371</v>
      </c>
      <c r="FF34" s="78">
        <f>FD34-FE34</f>
        <v>0.017768518518518517</v>
      </c>
      <c r="FG34" s="71">
        <f>FF34/$FE$5</f>
        <v>0.0044756973598283414</v>
      </c>
      <c r="FH34" s="152">
        <v>1</v>
      </c>
      <c r="FI34" s="80">
        <v>0.01947916666666667</v>
      </c>
      <c r="FJ34" s="71">
        <f>D34*$FM$5</f>
        <v>0.005331018518518519</v>
      </c>
      <c r="FK34" s="78">
        <f t="shared" si="38"/>
        <v>0.01414814814814815</v>
      </c>
      <c r="FL34" s="71">
        <f>FK34/$FM$5</f>
        <v>0.0043003489812000455</v>
      </c>
      <c r="FM34" s="152">
        <v>1</v>
      </c>
      <c r="FN34" s="80">
        <v>0.031064814814814812</v>
      </c>
      <c r="FO34" s="71">
        <f>D34*$FP$5</f>
        <v>0.006918981481481481</v>
      </c>
      <c r="FP34" s="78">
        <f>FN34-FO34</f>
        <v>0.02414583333333333</v>
      </c>
      <c r="FQ34" s="71">
        <f>FP34/$FP$5</f>
        <v>0.005654761904761905</v>
      </c>
      <c r="FR34" s="176">
        <v>1</v>
      </c>
      <c r="FS34" s="80">
        <v>0.019131944444444444</v>
      </c>
      <c r="FT34" s="71">
        <f>D34*$FX$5</f>
        <v>0.004375</v>
      </c>
      <c r="FU34" s="78">
        <f>FS34-FT34</f>
        <v>0.014756944444444444</v>
      </c>
      <c r="FV34" s="71">
        <f>FU34/$FX$5</f>
        <v>0.005465534979423868</v>
      </c>
      <c r="FW34" s="176">
        <v>1</v>
      </c>
      <c r="FX34" s="76"/>
      <c r="FY34" s="368">
        <v>1</v>
      </c>
      <c r="FZ34" s="104">
        <v>1</v>
      </c>
      <c r="GA34" s="379">
        <v>2</v>
      </c>
      <c r="GB34" s="379">
        <v>2</v>
      </c>
      <c r="GC34" s="82"/>
      <c r="GD34" s="82">
        <v>1</v>
      </c>
      <c r="GE34" s="82">
        <v>1</v>
      </c>
      <c r="GF34" s="135">
        <v>1</v>
      </c>
      <c r="GG34" s="152">
        <v>1</v>
      </c>
      <c r="GH34" s="135">
        <v>1</v>
      </c>
      <c r="GI34" s="135">
        <v>1</v>
      </c>
      <c r="GJ34" s="378">
        <v>3</v>
      </c>
      <c r="GK34" s="82">
        <v>1</v>
      </c>
      <c r="GL34" s="82">
        <v>1</v>
      </c>
      <c r="GM34" s="82"/>
      <c r="GN34" s="292">
        <v>2</v>
      </c>
      <c r="GO34" s="82"/>
      <c r="GP34" s="152">
        <v>1</v>
      </c>
      <c r="GQ34" s="152">
        <v>1</v>
      </c>
      <c r="GR34" s="362">
        <v>1</v>
      </c>
      <c r="GS34" s="363">
        <v>1</v>
      </c>
      <c r="GT34" s="363">
        <v>1</v>
      </c>
      <c r="GU34" s="101"/>
      <c r="GV34" s="363"/>
      <c r="GW34" s="363">
        <v>1</v>
      </c>
      <c r="GX34" s="363">
        <v>1</v>
      </c>
      <c r="GY34" s="363">
        <v>2</v>
      </c>
      <c r="GZ34" s="363">
        <v>1</v>
      </c>
      <c r="HA34" s="363">
        <v>1</v>
      </c>
      <c r="HB34" s="152">
        <v>1</v>
      </c>
      <c r="HC34" s="152">
        <v>1</v>
      </c>
      <c r="HD34" s="152">
        <v>1</v>
      </c>
      <c r="HE34" s="152">
        <v>1</v>
      </c>
      <c r="HF34" s="152">
        <v>1</v>
      </c>
      <c r="HG34" s="367">
        <v>19</v>
      </c>
      <c r="HH34" s="262">
        <v>15</v>
      </c>
      <c r="HI34" s="152"/>
      <c r="HJ34" s="171"/>
      <c r="HK34" s="93"/>
      <c r="HL34" s="152"/>
      <c r="HM34" s="106">
        <f>GP34+GO34+GN34+GL34+GK34+GJ34+GI34+GH34+GD34+GC34+GB34+GA34+FZ34+FY34</f>
        <v>17</v>
      </c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296">
        <v>1</v>
      </c>
      <c r="HY34" s="57"/>
      <c r="HZ34" s="95"/>
      <c r="IA34" s="76"/>
      <c r="IB34" s="76"/>
      <c r="IC34" s="264"/>
      <c r="ID34" s="76"/>
      <c r="IE34" s="76"/>
      <c r="IF34" s="108"/>
    </row>
    <row r="35" spans="1:240" s="39" customFormat="1" ht="26.25" customHeight="1">
      <c r="A35" s="45">
        <v>23</v>
      </c>
      <c r="B35" s="57" t="s">
        <v>33</v>
      </c>
      <c r="C35" s="57">
        <v>1956</v>
      </c>
      <c r="D35" s="86">
        <v>0.0020833333333333333</v>
      </c>
      <c r="E35" s="70"/>
      <c r="F35" s="69"/>
      <c r="G35" s="78"/>
      <c r="H35" s="74"/>
      <c r="I35" s="105"/>
      <c r="J35" s="84">
        <v>0.014039351851851851</v>
      </c>
      <c r="K35" s="71">
        <f t="shared" si="42"/>
        <v>0.0035416666666666665</v>
      </c>
      <c r="L35" s="85">
        <f t="shared" si="43"/>
        <v>0.010497685185185185</v>
      </c>
      <c r="M35" s="85">
        <f t="shared" si="44"/>
        <v>0.006175108932461874</v>
      </c>
      <c r="N35" s="75">
        <v>3</v>
      </c>
      <c r="O35" s="70">
        <v>0.03556712962962963</v>
      </c>
      <c r="P35" s="71">
        <f>D35*$P$5</f>
        <v>0.009166666666666667</v>
      </c>
      <c r="Q35" s="71">
        <f>O35-P35</f>
        <v>0.026400462962962962</v>
      </c>
      <c r="R35" s="71">
        <f>Q35/$P$5</f>
        <v>0.006000105218855218</v>
      </c>
      <c r="S35" s="75">
        <v>5</v>
      </c>
      <c r="T35" s="103">
        <v>0.02442129629629629</v>
      </c>
      <c r="U35" s="74">
        <f>D35*$U$5</f>
        <v>0.007916666666666666</v>
      </c>
      <c r="V35" s="74">
        <f>T35-U35</f>
        <v>0.016504629629629626</v>
      </c>
      <c r="W35" s="74">
        <f>V35/$U$5</f>
        <v>0.004343323586744639</v>
      </c>
      <c r="X35" s="310">
        <v>3</v>
      </c>
      <c r="Y35" s="96" t="s">
        <v>35</v>
      </c>
      <c r="Z35" s="74"/>
      <c r="AA35" s="74" t="s">
        <v>35</v>
      </c>
      <c r="AB35" s="74" t="s">
        <v>35</v>
      </c>
      <c r="AC35" s="76"/>
      <c r="AD35" s="81"/>
      <c r="AE35" s="71"/>
      <c r="AF35" s="71"/>
      <c r="AG35" s="71"/>
      <c r="AH35" s="76"/>
      <c r="AI35" s="81"/>
      <c r="AJ35" s="71"/>
      <c r="AK35" s="71"/>
      <c r="AL35" s="74"/>
      <c r="AM35" s="82"/>
      <c r="AN35" s="81"/>
      <c r="AO35" s="101"/>
      <c r="AP35" s="101"/>
      <c r="AQ35" s="101"/>
      <c r="AR35" s="106"/>
      <c r="AS35" s="101"/>
      <c r="AT35" s="69"/>
      <c r="AU35" s="78"/>
      <c r="AV35" s="71"/>
      <c r="AW35" s="149"/>
      <c r="AX35" s="101"/>
      <c r="AY35" s="71"/>
      <c r="AZ35" s="78"/>
      <c r="BA35" s="71"/>
      <c r="BB35" s="106"/>
      <c r="BC35" s="81" t="s">
        <v>35</v>
      </c>
      <c r="BD35" s="71" t="s">
        <v>35</v>
      </c>
      <c r="BE35" s="78" t="s">
        <v>35</v>
      </c>
      <c r="BF35" s="71" t="s">
        <v>37</v>
      </c>
      <c r="BG35" s="106"/>
      <c r="BH35" s="81" t="s">
        <v>35</v>
      </c>
      <c r="BI35" s="71" t="s">
        <v>35</v>
      </c>
      <c r="BJ35" s="78" t="s">
        <v>35</v>
      </c>
      <c r="BK35" s="71" t="s">
        <v>37</v>
      </c>
      <c r="BL35" s="106"/>
      <c r="BM35" s="81"/>
      <c r="BN35" s="71"/>
      <c r="BO35" s="78"/>
      <c r="BP35" s="71"/>
      <c r="BQ35" s="76"/>
      <c r="BR35" s="81"/>
      <c r="BS35" s="71"/>
      <c r="BT35" s="78"/>
      <c r="BU35" s="71"/>
      <c r="BV35" s="76"/>
      <c r="BW35" s="81" t="s">
        <v>35</v>
      </c>
      <c r="BX35" s="71"/>
      <c r="BY35" s="78"/>
      <c r="BZ35" s="71"/>
      <c r="CA35" s="76"/>
      <c r="CB35" s="81"/>
      <c r="CC35" s="71"/>
      <c r="CD35" s="78"/>
      <c r="CE35" s="71"/>
      <c r="CF35" s="152"/>
      <c r="CG35" s="81"/>
      <c r="CH35" s="71"/>
      <c r="CI35" s="78"/>
      <c r="CJ35" s="71"/>
      <c r="CK35" s="76"/>
      <c r="CL35" s="81"/>
      <c r="CM35" s="71"/>
      <c r="CN35" s="78"/>
      <c r="CO35" s="71"/>
      <c r="CP35" s="149"/>
      <c r="CQ35" s="81"/>
      <c r="CR35" s="71"/>
      <c r="CS35" s="78"/>
      <c r="CT35" s="71"/>
      <c r="CU35" s="148"/>
      <c r="CV35" s="81"/>
      <c r="CW35" s="71"/>
      <c r="CX35" s="78"/>
      <c r="CY35" s="71"/>
      <c r="CZ35" s="154"/>
      <c r="DA35" s="81"/>
      <c r="DB35" s="71"/>
      <c r="DC35" s="78"/>
      <c r="DD35" s="71"/>
      <c r="DE35" s="159"/>
      <c r="DF35" s="81"/>
      <c r="DG35" s="71"/>
      <c r="DH35" s="78"/>
      <c r="DI35" s="71"/>
      <c r="DJ35" s="159"/>
      <c r="DK35" s="81"/>
      <c r="DL35" s="71"/>
      <c r="DM35" s="78"/>
      <c r="DN35" s="71"/>
      <c r="DO35" s="71"/>
      <c r="DP35" s="71"/>
      <c r="DQ35" s="71"/>
      <c r="DR35" s="71"/>
      <c r="DS35" s="71"/>
      <c r="DT35" s="159"/>
      <c r="DU35" s="71"/>
      <c r="DV35" s="71"/>
      <c r="DW35" s="71"/>
      <c r="DX35" s="71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78"/>
      <c r="EW35" s="71"/>
      <c r="EX35" s="152"/>
      <c r="EY35" s="80">
        <v>0.06634259259259259</v>
      </c>
      <c r="EZ35" s="71">
        <f>D35*$EZ$5</f>
        <v>0.008979166666666667</v>
      </c>
      <c r="FA35" s="78">
        <f>EY35-EZ35</f>
        <v>0.05736342592592593</v>
      </c>
      <c r="FB35" s="71">
        <f>FA35/$EZ$5</f>
        <v>0.013309379565180031</v>
      </c>
      <c r="FC35" s="152">
        <v>6</v>
      </c>
      <c r="FD35" s="80">
        <v>0.0358912037037037</v>
      </c>
      <c r="FE35" s="71">
        <f>D35*$FE$5</f>
        <v>0.008270833333333333</v>
      </c>
      <c r="FF35" s="78">
        <f>FD35-FE35</f>
        <v>0.02762037037037037</v>
      </c>
      <c r="FG35" s="71">
        <f>FF35/$FE$5</f>
        <v>0.006957272133594552</v>
      </c>
      <c r="FH35" s="152">
        <v>7</v>
      </c>
      <c r="FI35" s="130"/>
      <c r="FJ35" s="71">
        <f>D35*$FO$5</f>
        <v>0.006874999999999999</v>
      </c>
      <c r="FK35" s="78">
        <f>FI35-FJ35</f>
        <v>-0.006874999999999999</v>
      </c>
      <c r="FL35" s="71">
        <f>FK35/$FO$5</f>
        <v>-0.0020833333333333333</v>
      </c>
      <c r="FM35" s="152"/>
      <c r="FN35" s="130"/>
      <c r="FO35" s="71">
        <f>D35*$FT$5</f>
        <v>0.003958333333333333</v>
      </c>
      <c r="FP35" s="78">
        <f>FN35-FO35</f>
        <v>-0.003958333333333333</v>
      </c>
      <c r="FQ35" s="71">
        <f>FP35/$FT$5</f>
        <v>-0.0020833333333333333</v>
      </c>
      <c r="FR35" s="176"/>
      <c r="FS35" s="81"/>
      <c r="FT35" s="101"/>
      <c r="FU35" s="81"/>
      <c r="FV35" s="101"/>
      <c r="FW35" s="176"/>
      <c r="FX35" s="76"/>
      <c r="FY35" s="368"/>
      <c r="FZ35" s="104">
        <v>3</v>
      </c>
      <c r="GA35" s="104">
        <v>5</v>
      </c>
      <c r="GB35" s="104">
        <v>3</v>
      </c>
      <c r="GC35" s="82"/>
      <c r="GD35" s="82"/>
      <c r="GE35" s="82"/>
      <c r="GF35" s="135"/>
      <c r="GG35" s="152"/>
      <c r="GH35" s="135"/>
      <c r="GI35" s="135"/>
      <c r="GJ35" s="135"/>
      <c r="GK35" s="82"/>
      <c r="GL35" s="82"/>
      <c r="GM35" s="82"/>
      <c r="GN35" s="152"/>
      <c r="GO35" s="82"/>
      <c r="GP35" s="152"/>
      <c r="GQ35" s="360"/>
      <c r="GR35" s="362"/>
      <c r="GS35" s="363"/>
      <c r="GT35" s="363"/>
      <c r="GU35" s="101"/>
      <c r="GV35" s="363"/>
      <c r="GW35" s="363"/>
      <c r="GX35" s="363"/>
      <c r="GY35" s="363"/>
      <c r="GZ35" s="363"/>
      <c r="HA35" s="363"/>
      <c r="HB35" s="152"/>
      <c r="HC35" s="152">
        <v>6</v>
      </c>
      <c r="HD35" s="152">
        <v>7</v>
      </c>
      <c r="HE35" s="152"/>
      <c r="HF35" s="152"/>
      <c r="HG35" s="367">
        <v>3</v>
      </c>
      <c r="HH35" s="176"/>
      <c r="HI35" s="152"/>
      <c r="HJ35" s="171"/>
      <c r="HK35" s="93"/>
      <c r="HL35" s="152"/>
      <c r="HM35" s="76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296"/>
      <c r="HY35" s="57"/>
      <c r="HZ35" s="95"/>
      <c r="IA35" s="76"/>
      <c r="IB35" s="76"/>
      <c r="IC35" s="264"/>
      <c r="ID35" s="76"/>
      <c r="IE35" s="76"/>
      <c r="IF35" s="108"/>
    </row>
    <row r="36" spans="1:240" s="7" customFormat="1" ht="26.25" customHeight="1" hidden="1">
      <c r="A36" s="45">
        <v>28</v>
      </c>
      <c r="B36" s="57"/>
      <c r="C36" s="57">
        <v>1955</v>
      </c>
      <c r="D36" s="68">
        <v>0.0016203703703703703</v>
      </c>
      <c r="E36" s="109"/>
      <c r="F36" s="69"/>
      <c r="G36" s="78"/>
      <c r="H36" s="74" t="s">
        <v>35</v>
      </c>
      <c r="I36" s="83"/>
      <c r="J36" s="84">
        <v>0.0298263888888889</v>
      </c>
      <c r="K36" s="71">
        <f t="shared" si="42"/>
        <v>0.0027546296296296294</v>
      </c>
      <c r="L36" s="85">
        <f t="shared" si="43"/>
        <v>0.027071759259259268</v>
      </c>
      <c r="M36" s="85">
        <f t="shared" si="44"/>
        <v>0.01592456427015251</v>
      </c>
      <c r="N36" s="104"/>
      <c r="O36" s="70"/>
      <c r="P36" s="71"/>
      <c r="Q36" s="71"/>
      <c r="R36" s="71"/>
      <c r="S36" s="72"/>
      <c r="T36" s="70" t="s">
        <v>35</v>
      </c>
      <c r="U36" s="74"/>
      <c r="V36" s="74"/>
      <c r="W36" s="74"/>
      <c r="X36" s="75"/>
      <c r="Y36" s="96" t="s">
        <v>35</v>
      </c>
      <c r="Z36" s="74">
        <f>D36*$AC$5</f>
        <v>0.00712962962962963</v>
      </c>
      <c r="AA36" s="74" t="s">
        <v>35</v>
      </c>
      <c r="AB36" s="74" t="s">
        <v>35</v>
      </c>
      <c r="AC36" s="76"/>
      <c r="AD36" s="81"/>
      <c r="AE36" s="71"/>
      <c r="AF36" s="71"/>
      <c r="AG36" s="71"/>
      <c r="AH36" s="76"/>
      <c r="AI36" s="81"/>
      <c r="AJ36" s="71"/>
      <c r="AK36" s="71"/>
      <c r="AL36" s="74"/>
      <c r="AM36" s="82"/>
      <c r="AN36" s="81" t="s">
        <v>35</v>
      </c>
      <c r="AO36" s="101" t="s">
        <v>35</v>
      </c>
      <c r="AP36" s="101" t="s">
        <v>35</v>
      </c>
      <c r="AQ36" s="101" t="s">
        <v>35</v>
      </c>
      <c r="AR36" s="110"/>
      <c r="AS36" s="101"/>
      <c r="AT36" s="69"/>
      <c r="AU36" s="78"/>
      <c r="AV36" s="71"/>
      <c r="AW36" s="146"/>
      <c r="AX36" s="101"/>
      <c r="AY36" s="71" t="s">
        <v>35</v>
      </c>
      <c r="AZ36" s="78" t="s">
        <v>35</v>
      </c>
      <c r="BA36" s="71" t="s">
        <v>35</v>
      </c>
      <c r="BB36" s="61"/>
      <c r="BC36" s="98"/>
      <c r="BD36" s="71"/>
      <c r="BE36" s="78"/>
      <c r="BF36" s="71"/>
      <c r="BG36" s="61"/>
      <c r="BH36" s="98"/>
      <c r="BI36" s="71"/>
      <c r="BJ36" s="78"/>
      <c r="BK36" s="71"/>
      <c r="BL36" s="61"/>
      <c r="BM36" s="81"/>
      <c r="BN36" s="71"/>
      <c r="BO36" s="78"/>
      <c r="BP36" s="71"/>
      <c r="BQ36" s="60"/>
      <c r="BR36" s="81"/>
      <c r="BS36" s="71"/>
      <c r="BT36" s="78"/>
      <c r="BU36" s="71"/>
      <c r="BV36" s="60"/>
      <c r="BW36" s="81"/>
      <c r="BX36" s="71"/>
      <c r="BY36" s="78"/>
      <c r="BZ36" s="71"/>
      <c r="CA36" s="60"/>
      <c r="CB36" s="81"/>
      <c r="CC36" s="71"/>
      <c r="CD36" s="78"/>
      <c r="CE36" s="71"/>
      <c r="CF36" s="152"/>
      <c r="CG36" s="81"/>
      <c r="CH36" s="71"/>
      <c r="CI36" s="78"/>
      <c r="CJ36" s="71"/>
      <c r="CK36" s="60"/>
      <c r="CL36" s="81"/>
      <c r="CM36" s="71"/>
      <c r="CN36" s="78"/>
      <c r="CO36" s="71"/>
      <c r="CP36" s="146"/>
      <c r="CQ36" s="60"/>
      <c r="CR36" s="71"/>
      <c r="CS36" s="78"/>
      <c r="CT36" s="71"/>
      <c r="CU36" s="147"/>
      <c r="CV36" s="82"/>
      <c r="CW36" s="71"/>
      <c r="CX36" s="78"/>
      <c r="CY36" s="71"/>
      <c r="CZ36" s="154"/>
      <c r="DA36" s="60"/>
      <c r="DB36" s="71"/>
      <c r="DC36" s="78"/>
      <c r="DD36" s="71"/>
      <c r="DE36" s="159"/>
      <c r="DF36" s="92"/>
      <c r="DG36" s="71"/>
      <c r="DH36" s="78"/>
      <c r="DI36" s="71"/>
      <c r="DJ36" s="159"/>
      <c r="DK36" s="81"/>
      <c r="DL36" s="71"/>
      <c r="DM36" s="78"/>
      <c r="DN36" s="71"/>
      <c r="DO36" s="71"/>
      <c r="DP36" s="71"/>
      <c r="DQ36" s="71"/>
      <c r="DR36" s="71"/>
      <c r="DS36" s="71"/>
      <c r="DT36" s="159"/>
      <c r="DU36" s="71"/>
      <c r="DV36" s="71"/>
      <c r="DW36" s="71"/>
      <c r="DX36" s="71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78"/>
      <c r="EW36" s="71"/>
      <c r="EX36" s="152"/>
      <c r="EY36" s="92"/>
      <c r="EZ36" s="71"/>
      <c r="FA36" s="78"/>
      <c r="FB36" s="71"/>
      <c r="FC36" s="152"/>
      <c r="FD36" s="81"/>
      <c r="FE36" s="71"/>
      <c r="FF36" s="78"/>
      <c r="FG36" s="71"/>
      <c r="FH36" s="152"/>
      <c r="FI36" s="81"/>
      <c r="FJ36" s="71"/>
      <c r="FK36" s="78"/>
      <c r="FL36" s="71"/>
      <c r="FM36" s="152"/>
      <c r="FN36" s="81"/>
      <c r="FO36" s="71"/>
      <c r="FP36" s="78"/>
      <c r="FQ36" s="71"/>
      <c r="FR36" s="176"/>
      <c r="FS36" s="81"/>
      <c r="FT36" s="71"/>
      <c r="FU36" s="78"/>
      <c r="FV36" s="71"/>
      <c r="FW36" s="176"/>
      <c r="FX36" s="60"/>
      <c r="FY36" s="368"/>
      <c r="FZ36" s="104"/>
      <c r="GA36" s="104"/>
      <c r="GB36" s="104"/>
      <c r="GC36" s="82"/>
      <c r="GD36" s="82"/>
      <c r="GE36" s="82"/>
      <c r="GF36" s="135"/>
      <c r="GG36" s="152"/>
      <c r="GH36" s="135"/>
      <c r="GI36" s="135"/>
      <c r="GJ36" s="135"/>
      <c r="GK36" s="82"/>
      <c r="GL36" s="82"/>
      <c r="GM36" s="82"/>
      <c r="GN36" s="152"/>
      <c r="GO36" s="82"/>
      <c r="GP36" s="152"/>
      <c r="GQ36" s="360"/>
      <c r="GR36" s="362"/>
      <c r="GS36" s="363"/>
      <c r="GT36" s="363"/>
      <c r="GU36" s="101"/>
      <c r="GV36" s="363"/>
      <c r="GW36" s="363"/>
      <c r="GX36" s="363"/>
      <c r="GY36" s="363"/>
      <c r="GZ36" s="363"/>
      <c r="HA36" s="363"/>
      <c r="HB36" s="152"/>
      <c r="HC36" s="152"/>
      <c r="HD36" s="152"/>
      <c r="HE36" s="152"/>
      <c r="HF36" s="152"/>
      <c r="HG36" s="367"/>
      <c r="HH36" s="176"/>
      <c r="HI36" s="152"/>
      <c r="HJ36" s="171"/>
      <c r="HK36" s="93"/>
      <c r="HL36" s="152"/>
      <c r="HM36" s="60"/>
      <c r="HN36" s="46">
        <v>6</v>
      </c>
      <c r="HO36" s="46">
        <v>10</v>
      </c>
      <c r="HP36" s="46">
        <v>6</v>
      </c>
      <c r="HQ36" s="46">
        <v>9</v>
      </c>
      <c r="HR36" s="46">
        <v>6</v>
      </c>
      <c r="HS36" s="46">
        <v>5</v>
      </c>
      <c r="HT36" s="46">
        <v>8</v>
      </c>
      <c r="HU36" s="46">
        <v>9</v>
      </c>
      <c r="HV36" s="46"/>
      <c r="HW36" s="46"/>
      <c r="HX36" s="297"/>
      <c r="HY36" s="46"/>
      <c r="HZ36" s="99"/>
      <c r="IA36" s="60"/>
      <c r="IB36" s="60"/>
      <c r="IC36" s="264"/>
      <c r="ID36" s="60"/>
      <c r="IE36" s="60"/>
      <c r="IF36" s="67"/>
    </row>
    <row r="37" spans="1:240" s="7" customFormat="1" ht="35.25" customHeight="1">
      <c r="A37" s="45">
        <v>24</v>
      </c>
      <c r="B37" s="57" t="s">
        <v>16</v>
      </c>
      <c r="C37" s="57">
        <v>1954</v>
      </c>
      <c r="D37" s="86">
        <v>0.0022222222222222222</v>
      </c>
      <c r="E37" s="243">
        <v>0.08006944444444444</v>
      </c>
      <c r="F37" s="69">
        <f>D37*$H$5</f>
        <v>0.011111111111111112</v>
      </c>
      <c r="G37" s="78">
        <f>E37-F37</f>
        <v>0.06895833333333333</v>
      </c>
      <c r="H37" s="74">
        <f>G37/$H$5</f>
        <v>0.013791666666666666</v>
      </c>
      <c r="I37" s="83">
        <v>7</v>
      </c>
      <c r="J37" s="84">
        <v>0.02244212962962963</v>
      </c>
      <c r="K37" s="71">
        <f t="shared" si="42"/>
        <v>0.0037777777777777775</v>
      </c>
      <c r="L37" s="85">
        <f t="shared" si="43"/>
        <v>0.018664351851851856</v>
      </c>
      <c r="M37" s="85">
        <f t="shared" si="44"/>
        <v>0.010979030501089327</v>
      </c>
      <c r="N37" s="72">
        <v>8</v>
      </c>
      <c r="O37" s="70">
        <v>0.04822916666666666</v>
      </c>
      <c r="P37" s="71">
        <f>D37*$P$5</f>
        <v>0.00977777777777778</v>
      </c>
      <c r="Q37" s="71">
        <f>O37-P37</f>
        <v>0.03845138888888888</v>
      </c>
      <c r="R37" s="71">
        <f>Q37/$P$5</f>
        <v>0.008738952020202018</v>
      </c>
      <c r="S37" s="72">
        <v>8</v>
      </c>
      <c r="T37" s="103">
        <v>0.038969907407407404</v>
      </c>
      <c r="U37" s="74">
        <f>D37*$U$5</f>
        <v>0.008444444444444444</v>
      </c>
      <c r="V37" s="74">
        <f>T37-U37</f>
        <v>0.030525462962962963</v>
      </c>
      <c r="W37" s="74">
        <f>V37/$U$5</f>
        <v>0.00803301656920078</v>
      </c>
      <c r="X37" s="310">
        <v>9</v>
      </c>
      <c r="Y37" s="87">
        <v>0.07850694444444445</v>
      </c>
      <c r="Z37" s="74">
        <f>D37*$AC$5</f>
        <v>0.00977777777777778</v>
      </c>
      <c r="AA37" s="74">
        <f>Y37-Z37</f>
        <v>0.06872916666666667</v>
      </c>
      <c r="AB37" s="74">
        <f>AA37/$AC$5</f>
        <v>0.015620265151515152</v>
      </c>
      <c r="AC37" s="311">
        <v>6</v>
      </c>
      <c r="AD37" s="79">
        <v>0.07398148148148148</v>
      </c>
      <c r="AE37" s="71">
        <f>D37*$AH$5</f>
        <v>0.011333333333333332</v>
      </c>
      <c r="AF37" s="71">
        <f>AD37-AE37</f>
        <v>0.06264814814814815</v>
      </c>
      <c r="AG37" s="71">
        <f>AF37/$AH$5</f>
        <v>0.012283950617283951</v>
      </c>
      <c r="AH37" s="76">
        <v>5</v>
      </c>
      <c r="AI37" s="130">
        <v>0.027129629629629632</v>
      </c>
      <c r="AJ37" s="71">
        <f>D37*$AM$5</f>
        <v>0.004822222222222222</v>
      </c>
      <c r="AK37" s="71">
        <f>AI37-AJ37</f>
        <v>0.02230740740740741</v>
      </c>
      <c r="AL37" s="74">
        <f>AK37/$AM$5</f>
        <v>0.010279911247653185</v>
      </c>
      <c r="AM37" s="311">
        <v>8</v>
      </c>
      <c r="AN37" s="131">
        <v>0.05979166666666667</v>
      </c>
      <c r="AO37" s="71">
        <f>D37*$AQ$5</f>
        <v>0.0084</v>
      </c>
      <c r="AP37" s="71">
        <f>AN37-AO37</f>
        <v>0.05139166666666667</v>
      </c>
      <c r="AQ37" s="71">
        <f>AP37/$AQ$5</f>
        <v>0.01359567901234568</v>
      </c>
      <c r="AR37" s="110">
        <v>8</v>
      </c>
      <c r="AS37" s="79">
        <v>0.06711805555555556</v>
      </c>
      <c r="AT37" s="69">
        <f>D37*$AV$5</f>
        <v>0.008377777777777777</v>
      </c>
      <c r="AU37" s="78">
        <f>AS37-AT37</f>
        <v>0.05874027777777778</v>
      </c>
      <c r="AV37" s="71">
        <f>AU37/$AV$5</f>
        <v>0.015580975537872091</v>
      </c>
      <c r="AW37" s="146">
        <v>6</v>
      </c>
      <c r="AX37" s="221">
        <v>0.03802083333333333</v>
      </c>
      <c r="AY37" s="71">
        <f>D37*$AZ$5</f>
        <v>0.009022222222222221</v>
      </c>
      <c r="AZ37" s="78">
        <f>AX37-AY37</f>
        <v>0.028998611111111107</v>
      </c>
      <c r="BA37" s="71">
        <f>AZ37/$AZ$5</f>
        <v>0.00714251505199781</v>
      </c>
      <c r="BB37" s="61">
        <v>2</v>
      </c>
      <c r="BC37" s="89">
        <v>0.020648148148148148</v>
      </c>
      <c r="BD37" s="71">
        <f>D37*$BE$5</f>
        <v>0.00488888888888889</v>
      </c>
      <c r="BE37" s="78">
        <f>BC37-BD37</f>
        <v>0.015759259259259258</v>
      </c>
      <c r="BF37" s="71">
        <f>BE37/$BE$5</f>
        <v>0.007163299663299662</v>
      </c>
      <c r="BG37" s="316">
        <v>5</v>
      </c>
      <c r="BH37" s="81"/>
      <c r="BI37" s="71"/>
      <c r="BJ37" s="78"/>
      <c r="BK37" s="71"/>
      <c r="BL37" s="61"/>
      <c r="BM37" s="94">
        <v>0.03576388888888889</v>
      </c>
      <c r="BN37" s="71">
        <f>D37*$BQ$5</f>
        <v>0.008666666666666666</v>
      </c>
      <c r="BO37" s="78">
        <f>BM37-BN37</f>
        <v>0.02709722222222222</v>
      </c>
      <c r="BP37" s="71">
        <f>BO37/$BQ$5</f>
        <v>0.006948005698005698</v>
      </c>
      <c r="BQ37" s="319">
        <v>5</v>
      </c>
      <c r="BR37" s="267">
        <v>0.029456018518518517</v>
      </c>
      <c r="BS37" s="71">
        <f>D37*$BT$5</f>
        <v>0.006888888888888889</v>
      </c>
      <c r="BT37" s="78">
        <f>BR37-BS37</f>
        <v>0.022567129629629628</v>
      </c>
      <c r="BU37" s="71">
        <f>BT37/$BT$5</f>
        <v>0.007279719235364396</v>
      </c>
      <c r="BV37" s="313">
        <v>6</v>
      </c>
      <c r="BW37" s="89">
        <v>0.03070601851851852</v>
      </c>
      <c r="BX37" s="71">
        <f>D37*$BY$5</f>
        <v>0.0054</v>
      </c>
      <c r="BY37" s="78">
        <f>BW37-BX37</f>
        <v>0.02530601851851852</v>
      </c>
      <c r="BZ37" s="71">
        <f>BY37/$BY$5</f>
        <v>0.01041399939033684</v>
      </c>
      <c r="CA37" s="322">
        <v>3</v>
      </c>
      <c r="CB37" s="89">
        <v>0.031226851851851853</v>
      </c>
      <c r="CC37" s="71">
        <f>D37*$CF$5</f>
        <v>0.007666666666666667</v>
      </c>
      <c r="CD37" s="78">
        <f>CB37-CC37</f>
        <v>0.023560185185185184</v>
      </c>
      <c r="CE37" s="71">
        <f>CD37/$CF$5</f>
        <v>0.006829039184111647</v>
      </c>
      <c r="CF37" s="324">
        <v>7</v>
      </c>
      <c r="CG37" s="88">
        <v>0.03332175925925926</v>
      </c>
      <c r="CH37" s="71">
        <f>D37*$CI$5</f>
        <v>0.0051111111111111105</v>
      </c>
      <c r="CI37" s="78">
        <f>CG37-CH37</f>
        <v>0.028210648148148148</v>
      </c>
      <c r="CJ37" s="71">
        <f>CI37/$CI$5</f>
        <v>0.012265499194847021</v>
      </c>
      <c r="CK37" s="318">
        <v>6</v>
      </c>
      <c r="CL37" s="77">
        <v>0.03902777777777778</v>
      </c>
      <c r="CM37" s="71">
        <f>D37*$CO$5</f>
        <v>0.008333333333333333</v>
      </c>
      <c r="CN37" s="78">
        <f>CL37-CM37</f>
        <v>0.030694444444444448</v>
      </c>
      <c r="CO37" s="71">
        <f>CN37/$CO$5</f>
        <v>0.008185185185185186</v>
      </c>
      <c r="CP37" s="331">
        <v>4</v>
      </c>
      <c r="CQ37" s="80">
        <v>0.05013888888888889</v>
      </c>
      <c r="CR37" s="71">
        <f>D37*$CS$5</f>
        <v>0.0114</v>
      </c>
      <c r="CS37" s="78">
        <f>CQ37-CR37</f>
        <v>0.03873888888888889</v>
      </c>
      <c r="CT37" s="71">
        <f>CS37/$CS$5</f>
        <v>0.007551440329218108</v>
      </c>
      <c r="CU37" s="333">
        <v>4</v>
      </c>
      <c r="CV37" s="268">
        <v>0.03159722222222222</v>
      </c>
      <c r="CW37" s="71">
        <f>D37*$CX$5</f>
        <v>0.005533333333333334</v>
      </c>
      <c r="CX37" s="78">
        <f>CV37-CW37</f>
        <v>0.026063888888888886</v>
      </c>
      <c r="CY37" s="71">
        <f>CX37/$CX$5</f>
        <v>0.010467425256581881</v>
      </c>
      <c r="CZ37" s="340">
        <v>5</v>
      </c>
      <c r="DA37" s="88">
        <v>0.020983796296296296</v>
      </c>
      <c r="DB37" s="71">
        <f>D37*$DD$4</f>
        <v>0.0054666666666666665</v>
      </c>
      <c r="DC37" s="78">
        <f>DA37-DB37</f>
        <v>0.015517129629629629</v>
      </c>
      <c r="DD37" s="71">
        <f>DC37/$DD$4</f>
        <v>0.006307776272207167</v>
      </c>
      <c r="DE37" s="349">
        <v>4</v>
      </c>
      <c r="DF37" s="81">
        <v>0.02398148148148148</v>
      </c>
      <c r="DG37" s="71">
        <f>D37*$DJ$4</f>
        <v>0.006044444444444445</v>
      </c>
      <c r="DH37" s="78">
        <f>DF37-DG37</f>
        <v>0.017937037037037033</v>
      </c>
      <c r="DI37" s="71">
        <f>DH37/$DJ$4</f>
        <v>0.00659449891067538</v>
      </c>
      <c r="DJ37" s="350">
        <v>6</v>
      </c>
      <c r="DK37" s="81"/>
      <c r="DL37" s="71"/>
      <c r="DM37" s="78"/>
      <c r="DN37" s="71"/>
      <c r="DO37" s="71"/>
      <c r="DP37" s="71"/>
      <c r="DQ37" s="71"/>
      <c r="DR37" s="71"/>
      <c r="DS37" s="71"/>
      <c r="DT37" s="159"/>
      <c r="DU37" s="71"/>
      <c r="DV37" s="71"/>
      <c r="DW37" s="71"/>
      <c r="DX37" s="71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221">
        <v>0.026400462962962962</v>
      </c>
      <c r="EU37" s="71">
        <f>D37*$EV$2</f>
        <v>0.004488888888888889</v>
      </c>
      <c r="EV37" s="81">
        <f>ET37-EU37</f>
        <v>0.021911574074074073</v>
      </c>
      <c r="EW37" s="71">
        <f>EV37/$EV$2</f>
        <v>0.010847313898056472</v>
      </c>
      <c r="EX37" s="152">
        <v>5</v>
      </c>
      <c r="EY37" s="130">
        <v>0.04054398148148148</v>
      </c>
      <c r="EZ37" s="71">
        <f>D37*$EZ$4</f>
        <v>0.0071333333333333335</v>
      </c>
      <c r="FA37" s="78">
        <f>EY37-EZ37</f>
        <v>0.03341064814814815</v>
      </c>
      <c r="FB37" s="71">
        <f>FA37/$EZ$4</f>
        <v>0.01040830160378447</v>
      </c>
      <c r="FC37" s="152">
        <v>4</v>
      </c>
      <c r="FD37" s="130">
        <v>0.049837962962962966</v>
      </c>
      <c r="FE37" s="71">
        <f>D37*$FE$4</f>
        <v>0.007266666666666667</v>
      </c>
      <c r="FF37" s="78">
        <f>FD37-FE37</f>
        <v>0.0425712962962963</v>
      </c>
      <c r="FG37" s="71">
        <f>FF37/$FE$4</f>
        <v>0.01301874504473893</v>
      </c>
      <c r="FH37" s="152">
        <v>9</v>
      </c>
      <c r="FI37" s="80">
        <v>0.04386574074074074</v>
      </c>
      <c r="FJ37" s="71">
        <f>D37*$FM$5</f>
        <v>0.007311111111111111</v>
      </c>
      <c r="FK37" s="78">
        <f>FI37-FJ37</f>
        <v>0.03655462962962963</v>
      </c>
      <c r="FL37" s="71">
        <f>FK37/$FM$5</f>
        <v>0.011110829674659463</v>
      </c>
      <c r="FM37" s="152">
        <v>8</v>
      </c>
      <c r="FN37" s="80">
        <v>0.05856481481481481</v>
      </c>
      <c r="FO37" s="71">
        <f>D37*$FP$5</f>
        <v>0.009488888888888889</v>
      </c>
      <c r="FP37" s="78">
        <f>FN37-FO37</f>
        <v>0.049075925925925926</v>
      </c>
      <c r="FQ37" s="71">
        <f>FP37/$FP$5</f>
        <v>0.011493191083355019</v>
      </c>
      <c r="FR37" s="176">
        <v>7</v>
      </c>
      <c r="FS37" s="81"/>
      <c r="FT37" s="71"/>
      <c r="FU37" s="78"/>
      <c r="FV37" s="71"/>
      <c r="FW37" s="176"/>
      <c r="FX37" s="60" t="s">
        <v>35</v>
      </c>
      <c r="FY37" s="375">
        <v>7</v>
      </c>
      <c r="FZ37" s="379">
        <v>8</v>
      </c>
      <c r="GA37" s="379">
        <v>8</v>
      </c>
      <c r="GB37" s="379">
        <v>9</v>
      </c>
      <c r="GC37" s="82">
        <v>6</v>
      </c>
      <c r="GD37" s="82">
        <v>5</v>
      </c>
      <c r="GE37" s="290">
        <v>8</v>
      </c>
      <c r="GF37" s="378">
        <v>8</v>
      </c>
      <c r="GG37" s="152">
        <v>6</v>
      </c>
      <c r="GH37" s="135">
        <v>2</v>
      </c>
      <c r="GI37" s="135">
        <v>5</v>
      </c>
      <c r="GJ37" s="135"/>
      <c r="GK37" s="82">
        <v>5</v>
      </c>
      <c r="GL37" s="82">
        <v>6</v>
      </c>
      <c r="GM37" s="82">
        <v>3</v>
      </c>
      <c r="GN37" s="152">
        <v>7</v>
      </c>
      <c r="GO37" s="82">
        <v>6</v>
      </c>
      <c r="GP37" s="152">
        <v>4</v>
      </c>
      <c r="GQ37" s="152">
        <v>4</v>
      </c>
      <c r="GR37" s="362">
        <v>5</v>
      </c>
      <c r="GS37" s="363">
        <v>4</v>
      </c>
      <c r="GT37" s="350">
        <v>6</v>
      </c>
      <c r="GU37" s="101"/>
      <c r="GV37" s="363"/>
      <c r="GW37" s="363"/>
      <c r="GX37" s="363"/>
      <c r="GY37" s="363"/>
      <c r="GZ37" s="363"/>
      <c r="HA37" s="363"/>
      <c r="HB37" s="152">
        <v>5</v>
      </c>
      <c r="HC37" s="152">
        <v>4</v>
      </c>
      <c r="HD37" s="152">
        <v>9</v>
      </c>
      <c r="HE37" s="152">
        <v>8</v>
      </c>
      <c r="HF37" s="152">
        <v>7</v>
      </c>
      <c r="HG37" s="367">
        <v>21</v>
      </c>
      <c r="HH37" s="262">
        <f>GT37+GS37+GR37+GQ37+GP37+GO37+GN37+GM37+GL37+GK37+GI37+GH37+GG37+GD37+GC37</f>
        <v>74</v>
      </c>
      <c r="HI37" s="152"/>
      <c r="HJ37" s="171"/>
      <c r="HK37" s="93"/>
      <c r="HL37" s="152"/>
      <c r="HM37" s="60"/>
      <c r="HN37" s="46">
        <v>8</v>
      </c>
      <c r="HO37" s="46">
        <v>8</v>
      </c>
      <c r="HP37" s="46">
        <v>5</v>
      </c>
      <c r="HQ37" s="46">
        <v>8</v>
      </c>
      <c r="HR37" s="46">
        <v>11</v>
      </c>
      <c r="HS37" s="46"/>
      <c r="HT37" s="46"/>
      <c r="HU37" s="46"/>
      <c r="HV37" s="46"/>
      <c r="HW37" s="46"/>
      <c r="HX37" s="297">
        <v>5</v>
      </c>
      <c r="HY37" s="46"/>
      <c r="HZ37" s="99"/>
      <c r="IA37" s="60"/>
      <c r="IB37" s="60"/>
      <c r="IC37" s="264"/>
      <c r="ID37" s="60"/>
      <c r="IE37" s="60"/>
      <c r="IF37" s="67"/>
    </row>
    <row r="38" spans="1:240" s="7" customFormat="1" ht="23.25" customHeight="1">
      <c r="A38" s="45">
        <v>25</v>
      </c>
      <c r="B38" s="111" t="s">
        <v>12</v>
      </c>
      <c r="C38" s="46">
        <v>1953</v>
      </c>
      <c r="D38" s="86">
        <v>0.0022916666666666667</v>
      </c>
      <c r="E38" s="243">
        <v>0.04763888888888889</v>
      </c>
      <c r="F38" s="69">
        <f>D38*$H$5</f>
        <v>0.011458333333333334</v>
      </c>
      <c r="G38" s="78">
        <f>E38-F38</f>
        <v>0.036180555555555556</v>
      </c>
      <c r="H38" s="74">
        <f>G38/$H$5</f>
        <v>0.0072361111111111116</v>
      </c>
      <c r="I38" s="83">
        <v>3</v>
      </c>
      <c r="J38" s="84">
        <v>0.01539351851851852</v>
      </c>
      <c r="K38" s="71">
        <f t="shared" si="42"/>
        <v>0.003895833333333333</v>
      </c>
      <c r="L38" s="85">
        <f t="shared" si="43"/>
        <v>0.011497685185185187</v>
      </c>
      <c r="M38" s="85">
        <f t="shared" si="44"/>
        <v>0.006763344226579522</v>
      </c>
      <c r="N38" s="72">
        <v>5</v>
      </c>
      <c r="O38" s="70">
        <v>0.03238425925925926</v>
      </c>
      <c r="P38" s="71">
        <f>D38*$P$5</f>
        <v>0.010083333333333335</v>
      </c>
      <c r="Q38" s="71">
        <f>O38-P38</f>
        <v>0.022300925925925925</v>
      </c>
      <c r="R38" s="71">
        <f>Q38/$P$5</f>
        <v>0.005068392255892255</v>
      </c>
      <c r="S38" s="72">
        <v>1</v>
      </c>
      <c r="T38" s="103">
        <v>0.02335648148148148</v>
      </c>
      <c r="U38" s="74">
        <f>D38*$U$5</f>
        <v>0.008708333333333334</v>
      </c>
      <c r="V38" s="74">
        <f>T38-U38</f>
        <v>0.014648148148148148</v>
      </c>
      <c r="W38" s="74">
        <f>V38/$U$5</f>
        <v>0.0038547758284600392</v>
      </c>
      <c r="X38" s="310">
        <v>1</v>
      </c>
      <c r="Y38" s="96"/>
      <c r="Z38" s="74">
        <f>D38*$AC$5</f>
        <v>0.010083333333333335</v>
      </c>
      <c r="AA38" s="74">
        <f>Y38-Z38</f>
        <v>-0.010083333333333335</v>
      </c>
      <c r="AB38" s="74">
        <f>AA38/$AC$5</f>
        <v>-0.0022916666666666667</v>
      </c>
      <c r="AC38" s="82"/>
      <c r="AD38" s="79" t="s">
        <v>32</v>
      </c>
      <c r="AE38" s="71">
        <f>D38*$AH$5</f>
        <v>0.0116875</v>
      </c>
      <c r="AF38" s="71" t="e">
        <f>AD38-AE38</f>
        <v>#VALUE!</v>
      </c>
      <c r="AG38" s="71" t="e">
        <f>AF38/$AH$5</f>
        <v>#VALUE!</v>
      </c>
      <c r="AH38" s="76">
        <v>6</v>
      </c>
      <c r="AI38" s="130">
        <v>0.027222222222222228</v>
      </c>
      <c r="AJ38" s="71">
        <f>D38*$AM$5</f>
        <v>0.004972916666666666</v>
      </c>
      <c r="AK38" s="71">
        <f>AI38-AJ38</f>
        <v>0.02224930555555556</v>
      </c>
      <c r="AL38" s="74">
        <f>AK38/$AM$5</f>
        <v>0.010253136200716849</v>
      </c>
      <c r="AM38" s="311">
        <v>7</v>
      </c>
      <c r="AN38" s="131">
        <v>0.03890046296296296</v>
      </c>
      <c r="AO38" s="71">
        <f>D38*$AQ$5</f>
        <v>0.0086625</v>
      </c>
      <c r="AP38" s="71">
        <f>AN38-AO38</f>
        <v>0.030237962962962963</v>
      </c>
      <c r="AQ38" s="71">
        <f>AP38/$AQ$5</f>
        <v>0.007999461101312954</v>
      </c>
      <c r="AR38" s="110">
        <v>4</v>
      </c>
      <c r="AS38" s="79"/>
      <c r="AT38" s="69">
        <f>D38*$AV$5</f>
        <v>0.008639583333333334</v>
      </c>
      <c r="AU38" s="78">
        <f>AS38-AT38</f>
        <v>-0.008639583333333334</v>
      </c>
      <c r="AV38" s="71">
        <f>AU38/$AV$5</f>
        <v>-0.0022916666666666667</v>
      </c>
      <c r="AW38" s="146"/>
      <c r="AX38" s="80"/>
      <c r="AY38" s="71"/>
      <c r="AZ38" s="78"/>
      <c r="BA38" s="71"/>
      <c r="BB38" s="61"/>
      <c r="BC38" s="79"/>
      <c r="BD38" s="71">
        <f>D38*$BG$5</f>
        <v>0.005729166666666667</v>
      </c>
      <c r="BE38" s="78">
        <f>BC38-BD38</f>
        <v>-0.005729166666666667</v>
      </c>
      <c r="BF38" s="71">
        <f>BE38/$BG$5</f>
        <v>-0.0022916666666666667</v>
      </c>
      <c r="BG38" s="61"/>
      <c r="BH38" s="79">
        <v>0.037627314814814815</v>
      </c>
      <c r="BI38" s="71">
        <f>D38*$BL$5</f>
        <v>0.0088</v>
      </c>
      <c r="BJ38" s="78">
        <f>BH38-BI38</f>
        <v>0.028827314814814813</v>
      </c>
      <c r="BK38" s="71">
        <f>BJ38/$BL$5</f>
        <v>0.007507113233024691</v>
      </c>
      <c r="BL38" s="61">
        <v>5</v>
      </c>
      <c r="BM38" s="94"/>
      <c r="BN38" s="71">
        <f>D38*$BQ$5</f>
        <v>0.0089375</v>
      </c>
      <c r="BO38" s="78">
        <f>BM38-BN38</f>
        <v>-0.0089375</v>
      </c>
      <c r="BP38" s="71">
        <f>BO38/$BQ$5</f>
        <v>-0.0022916666666666667</v>
      </c>
      <c r="BQ38" s="60"/>
      <c r="BR38" s="90"/>
      <c r="BS38" s="71">
        <f>D38*$BS$5</f>
        <v>0.012375</v>
      </c>
      <c r="BT38" s="78">
        <f>BR38-BS38</f>
        <v>-0.012375</v>
      </c>
      <c r="BU38" s="78">
        <f>BT38/$BS$5</f>
        <v>-0.0022916666666666667</v>
      </c>
      <c r="BV38" s="60"/>
      <c r="BW38" s="92"/>
      <c r="BX38" s="71">
        <f>D38*$CA$5</f>
        <v>0.0094875</v>
      </c>
      <c r="BY38" s="78">
        <f>BW38-BX38</f>
        <v>-0.0094875</v>
      </c>
      <c r="BZ38" s="71">
        <f>BY38/$CA$5</f>
        <v>-0.0022916666666666667</v>
      </c>
      <c r="CA38" s="60"/>
      <c r="CB38" s="77"/>
      <c r="CC38" s="71">
        <f>D38*$CE$5</f>
        <v>0.013818750000000001</v>
      </c>
      <c r="CD38" s="78">
        <f>CB38-CC38</f>
        <v>-0.013818750000000001</v>
      </c>
      <c r="CE38" s="71">
        <f>CD38/$CE$5</f>
        <v>-0.0022916666666666667</v>
      </c>
      <c r="CF38" s="152"/>
      <c r="CG38" s="80"/>
      <c r="CH38" s="71">
        <f>D38*$CH$5</f>
        <v>0.003895833333333333</v>
      </c>
      <c r="CI38" s="78">
        <f>CG38-CH38</f>
        <v>-0.003895833333333333</v>
      </c>
      <c r="CJ38" s="71">
        <f>CI38/$CH$5</f>
        <v>-0.0022916666666666667</v>
      </c>
      <c r="CK38" s="60"/>
      <c r="CL38" s="77"/>
      <c r="CM38" s="71">
        <f>D38*$CO$5</f>
        <v>0.00859375</v>
      </c>
      <c r="CN38" s="78">
        <f>CL38-CM38</f>
        <v>-0.00859375</v>
      </c>
      <c r="CO38" s="71">
        <f>CN38/$CO$5</f>
        <v>-0.0022916666666666667</v>
      </c>
      <c r="CP38" s="146"/>
      <c r="CQ38" s="217"/>
      <c r="CR38" s="71">
        <f>D38*$CT$2</f>
        <v>0.007791666666666666</v>
      </c>
      <c r="CS38" s="78">
        <f>CQ38-CR38</f>
        <v>-0.007791666666666666</v>
      </c>
      <c r="CT38" s="71">
        <f>CS38/$CT$2</f>
        <v>-0.0022916666666666667</v>
      </c>
      <c r="CU38" s="147"/>
      <c r="CV38" s="77"/>
      <c r="CW38" s="71">
        <f>D38*$CY$5</f>
        <v>0.009693750000000001</v>
      </c>
      <c r="CX38" s="78">
        <f>CV38-CW38</f>
        <v>-0.009693750000000001</v>
      </c>
      <c r="CY38" s="71">
        <f>CX38/$CY$5</f>
        <v>-0.0022916666666666667</v>
      </c>
      <c r="CZ38" s="154"/>
      <c r="DA38" s="221"/>
      <c r="DB38" s="71">
        <f>D38*$DD$5</f>
        <v>0.014895833333333334</v>
      </c>
      <c r="DC38" s="78">
        <f>DA38-DB38</f>
        <v>-0.014895833333333334</v>
      </c>
      <c r="DD38" s="71">
        <f>DC38/$DD$5</f>
        <v>-0.0022916666666666667</v>
      </c>
      <c r="DE38" s="159"/>
      <c r="DF38" s="80"/>
      <c r="DG38" s="71">
        <f>D38*$DI$5</f>
        <v>0.007745833333333333</v>
      </c>
      <c r="DH38" s="78">
        <f>DF38-DG38</f>
        <v>-0.007745833333333333</v>
      </c>
      <c r="DI38" s="71">
        <f>DH38/$DI$5</f>
        <v>-0.0022916666666666667</v>
      </c>
      <c r="DJ38" s="159"/>
      <c r="DK38" s="81"/>
      <c r="DL38" s="71"/>
      <c r="DM38" s="78"/>
      <c r="DN38" s="71"/>
      <c r="DO38" s="71"/>
      <c r="DP38" s="71"/>
      <c r="DQ38" s="71"/>
      <c r="DR38" s="71"/>
      <c r="DS38" s="71"/>
      <c r="DT38" s="159"/>
      <c r="DU38" s="80">
        <v>0.05033564814814815</v>
      </c>
      <c r="DV38" s="71">
        <f>D38*$DX$5</f>
        <v>0.011893750000000002</v>
      </c>
      <c r="DW38" s="78">
        <f>DU38-DV38</f>
        <v>0.03844189814814815</v>
      </c>
      <c r="DX38" s="71">
        <f>DW38/$DX$5</f>
        <v>0.007406916791550702</v>
      </c>
      <c r="DY38" s="159">
        <v>2</v>
      </c>
      <c r="DZ38" s="77">
        <v>0.05454861111111111</v>
      </c>
      <c r="EA38" s="71">
        <f>D38*$EA$5</f>
        <v>0.007952083333333334</v>
      </c>
      <c r="EB38" s="78">
        <f>DZ38-EA38</f>
        <v>0.04659652777777778</v>
      </c>
      <c r="EC38" s="71">
        <f>EB38/$EA$5</f>
        <v>0.013428394172270252</v>
      </c>
      <c r="ED38" s="159">
        <v>6</v>
      </c>
      <c r="EE38" s="80">
        <v>0.03597222222222222</v>
      </c>
      <c r="EF38" s="71">
        <f>D38*$EI$5</f>
        <v>0.021220833333333335</v>
      </c>
      <c r="EG38" s="78">
        <f>EE38-EF38</f>
        <v>0.014751388888888883</v>
      </c>
      <c r="EH38" s="71">
        <f>EG38/$EH$5</f>
        <v>0.0031998674379368507</v>
      </c>
      <c r="EI38" s="159">
        <v>1</v>
      </c>
      <c r="EJ38" s="159"/>
      <c r="EK38" s="159"/>
      <c r="EL38" s="159"/>
      <c r="EM38" s="159"/>
      <c r="EN38" s="159"/>
      <c r="EO38" s="80">
        <v>0.042465277777777775</v>
      </c>
      <c r="EP38" s="71">
        <f>D38*$ER$5</f>
        <v>0.0027729166666666666</v>
      </c>
      <c r="EQ38" s="78">
        <f>EO38-EP38</f>
        <v>0.03969236111111111</v>
      </c>
      <c r="ER38" s="71">
        <f>EQ38/$ER$5</f>
        <v>0.03280360422405877</v>
      </c>
      <c r="ES38" s="159">
        <v>2</v>
      </c>
      <c r="ET38" s="159"/>
      <c r="EU38" s="159"/>
      <c r="EV38" s="78"/>
      <c r="EW38" s="71"/>
      <c r="EX38" s="152"/>
      <c r="EY38" s="130" t="s">
        <v>32</v>
      </c>
      <c r="EZ38" s="71">
        <f>D38*$FE$5</f>
        <v>0.009097916666666667</v>
      </c>
      <c r="FA38" s="78" t="e">
        <f>EY38-EZ38</f>
        <v>#VALUE!</v>
      </c>
      <c r="FB38" s="71"/>
      <c r="FC38" s="152">
        <v>8</v>
      </c>
      <c r="FD38" s="130">
        <v>0.022962962962962966</v>
      </c>
      <c r="FE38" s="71">
        <f>D38*$FE$4</f>
        <v>0.00749375</v>
      </c>
      <c r="FF38" s="78">
        <f>FD38-FE38</f>
        <v>0.015469212962962966</v>
      </c>
      <c r="FG38" s="71">
        <f>FF38/$FE$4</f>
        <v>0.00473064616604372</v>
      </c>
      <c r="FH38" s="152">
        <v>2</v>
      </c>
      <c r="FI38" s="80">
        <v>0.02693287037037037</v>
      </c>
      <c r="FJ38" s="71">
        <f>D38*$FM$5</f>
        <v>0.007539583333333333</v>
      </c>
      <c r="FK38" s="78">
        <f>FI38-FJ38</f>
        <v>0.01939328703703704</v>
      </c>
      <c r="FL38" s="71">
        <f>FK38/$FM$5</f>
        <v>0.0058946161206799505</v>
      </c>
      <c r="FM38" s="152">
        <v>2</v>
      </c>
      <c r="FN38" s="80">
        <v>0.03467592592592592</v>
      </c>
      <c r="FO38" s="71">
        <f>D38*$FP$5</f>
        <v>0.009785416666666666</v>
      </c>
      <c r="FP38" s="78">
        <f>FN38-FO38</f>
        <v>0.024890509259259258</v>
      </c>
      <c r="FQ38" s="71">
        <f>FP38/$FP$5</f>
        <v>0.005829159077109897</v>
      </c>
      <c r="FR38" s="176">
        <v>2</v>
      </c>
      <c r="FS38" s="81"/>
      <c r="FT38" s="71"/>
      <c r="FU38" s="78"/>
      <c r="FV38" s="71"/>
      <c r="FW38" s="176"/>
      <c r="FX38" s="60">
        <v>3</v>
      </c>
      <c r="FY38" s="368">
        <v>3</v>
      </c>
      <c r="FZ38" s="104">
        <v>5</v>
      </c>
      <c r="GA38" s="104">
        <v>1</v>
      </c>
      <c r="GB38" s="104">
        <v>1</v>
      </c>
      <c r="GC38" s="82"/>
      <c r="GD38" s="82">
        <v>6</v>
      </c>
      <c r="GE38" s="82">
        <v>7</v>
      </c>
      <c r="GF38" s="135">
        <v>4</v>
      </c>
      <c r="GG38" s="152"/>
      <c r="GH38" s="135"/>
      <c r="GI38" s="135"/>
      <c r="GJ38" s="135">
        <v>5</v>
      </c>
      <c r="GK38" s="82"/>
      <c r="GL38" s="82"/>
      <c r="GM38" s="82"/>
      <c r="GN38" s="152"/>
      <c r="GO38" s="82"/>
      <c r="GP38" s="152"/>
      <c r="GQ38" s="360"/>
      <c r="GR38" s="362"/>
      <c r="GS38" s="363"/>
      <c r="GT38" s="363"/>
      <c r="GU38" s="101"/>
      <c r="GV38" s="363"/>
      <c r="GW38" s="363">
        <v>2</v>
      </c>
      <c r="GX38" s="363">
        <v>6</v>
      </c>
      <c r="GY38" s="363">
        <v>1</v>
      </c>
      <c r="GZ38" s="363"/>
      <c r="HA38" s="363">
        <v>2</v>
      </c>
      <c r="HB38" s="152"/>
      <c r="HC38" s="152">
        <v>8</v>
      </c>
      <c r="HD38" s="152">
        <v>2</v>
      </c>
      <c r="HE38" s="152">
        <v>2</v>
      </c>
      <c r="HF38" s="152">
        <v>2</v>
      </c>
      <c r="HG38" s="367">
        <v>8</v>
      </c>
      <c r="HH38" s="262"/>
      <c r="HI38" s="152"/>
      <c r="HJ38" s="171"/>
      <c r="HK38" s="93"/>
      <c r="HL38" s="152"/>
      <c r="HM38" s="61">
        <f>GR38+GQ38+GP38+GO38+GN38+GM38+GL38+GJ38+GI38+GH38+GG38+GF38+GD38+FZ38</f>
        <v>20</v>
      </c>
      <c r="HN38" s="46">
        <v>11</v>
      </c>
      <c r="HO38" s="46">
        <v>7</v>
      </c>
      <c r="HP38" s="46">
        <v>2</v>
      </c>
      <c r="HQ38" s="46">
        <v>1</v>
      </c>
      <c r="HR38" s="46">
        <v>6</v>
      </c>
      <c r="HS38" s="46">
        <v>1</v>
      </c>
      <c r="HT38" s="46">
        <v>6</v>
      </c>
      <c r="HU38" s="46">
        <v>2</v>
      </c>
      <c r="HV38" s="46">
        <v>3</v>
      </c>
      <c r="HW38" s="46">
        <v>5</v>
      </c>
      <c r="HX38" s="297"/>
      <c r="HY38" s="46"/>
      <c r="HZ38" s="95"/>
      <c r="IA38" s="60"/>
      <c r="IB38" s="60"/>
      <c r="IC38" s="264"/>
      <c r="ID38" s="60"/>
      <c r="IE38" s="60"/>
      <c r="IF38" s="67"/>
    </row>
    <row r="39" spans="1:235" s="7" customFormat="1" ht="33.75" customHeight="1" hidden="1" thickBot="1">
      <c r="A39" s="45">
        <v>24</v>
      </c>
      <c r="B39" s="112" t="s">
        <v>39</v>
      </c>
      <c r="C39" s="113">
        <v>1967</v>
      </c>
      <c r="D39" s="114">
        <v>0.0010763888888888889</v>
      </c>
      <c r="E39" s="115" t="s">
        <v>35</v>
      </c>
      <c r="F39" s="69" t="s">
        <v>35</v>
      </c>
      <c r="G39" s="78"/>
      <c r="H39" s="18"/>
      <c r="I39" s="116" t="s">
        <v>35</v>
      </c>
      <c r="J39" s="84"/>
      <c r="K39" s="71"/>
      <c r="L39" s="85"/>
      <c r="M39" s="85"/>
      <c r="N39" s="117"/>
      <c r="O39" s="118"/>
      <c r="P39" s="71"/>
      <c r="Q39" s="119"/>
      <c r="R39" s="71"/>
      <c r="S39" s="117"/>
      <c r="T39" s="70" t="s">
        <v>35</v>
      </c>
      <c r="U39" s="74" t="s">
        <v>35</v>
      </c>
      <c r="V39" s="74" t="s">
        <v>35</v>
      </c>
      <c r="W39" s="74" t="s">
        <v>35</v>
      </c>
      <c r="X39" s="120" t="s">
        <v>35</v>
      </c>
      <c r="Y39" s="96" t="s">
        <v>35</v>
      </c>
      <c r="Z39" s="74" t="s">
        <v>35</v>
      </c>
      <c r="AA39" s="74" t="s">
        <v>35</v>
      </c>
      <c r="AB39" s="74" t="s">
        <v>35</v>
      </c>
      <c r="AC39" s="76" t="s">
        <v>35</v>
      </c>
      <c r="AD39" s="81"/>
      <c r="AE39" s="71"/>
      <c r="AF39" s="71"/>
      <c r="AG39" s="71"/>
      <c r="AH39" s="76"/>
      <c r="AI39" s="81" t="s">
        <v>35</v>
      </c>
      <c r="AJ39" s="71"/>
      <c r="AK39" s="71"/>
      <c r="AL39" s="74"/>
      <c r="AM39" s="82" t="s">
        <v>35</v>
      </c>
      <c r="AN39" s="81"/>
      <c r="AO39" s="71"/>
      <c r="AP39" s="71"/>
      <c r="AQ39" s="71"/>
      <c r="AR39" s="110"/>
      <c r="AS39" s="101" t="s">
        <v>35</v>
      </c>
      <c r="AT39" s="69" t="s">
        <v>35</v>
      </c>
      <c r="AU39" s="78" t="s">
        <v>35</v>
      </c>
      <c r="AV39" s="74" t="s">
        <v>35</v>
      </c>
      <c r="AW39" s="146" t="s">
        <v>35</v>
      </c>
      <c r="AX39" s="81" t="s">
        <v>35</v>
      </c>
      <c r="AY39" s="71" t="s">
        <v>35</v>
      </c>
      <c r="AZ39" s="78" t="s">
        <v>35</v>
      </c>
      <c r="BA39" s="71" t="s">
        <v>35</v>
      </c>
      <c r="BB39" s="61"/>
      <c r="BC39" s="88" t="s">
        <v>35</v>
      </c>
      <c r="BD39" s="71" t="s">
        <v>37</v>
      </c>
      <c r="BE39" s="78" t="s">
        <v>35</v>
      </c>
      <c r="BF39" s="71" t="s">
        <v>35</v>
      </c>
      <c r="BG39" s="61" t="s">
        <v>35</v>
      </c>
      <c r="BH39" s="81" t="s">
        <v>35</v>
      </c>
      <c r="BI39" s="71" t="s">
        <v>35</v>
      </c>
      <c r="BJ39" s="78" t="s">
        <v>35</v>
      </c>
      <c r="BK39" s="71" t="s">
        <v>35</v>
      </c>
      <c r="BL39" s="60" t="s">
        <v>35</v>
      </c>
      <c r="BM39" s="81" t="s">
        <v>35</v>
      </c>
      <c r="BN39" s="71" t="s">
        <v>35</v>
      </c>
      <c r="BO39" s="78" t="s">
        <v>35</v>
      </c>
      <c r="BP39" s="71" t="s">
        <v>35</v>
      </c>
      <c r="BQ39" s="60" t="s">
        <v>35</v>
      </c>
      <c r="BR39" s="81" t="s">
        <v>35</v>
      </c>
      <c r="BS39" s="71" t="s">
        <v>35</v>
      </c>
      <c r="BT39" s="78" t="s">
        <v>35</v>
      </c>
      <c r="BU39" s="71" t="s">
        <v>35</v>
      </c>
      <c r="BV39" s="60" t="s">
        <v>35</v>
      </c>
      <c r="BW39" s="81" t="s">
        <v>35</v>
      </c>
      <c r="BX39" s="71" t="s">
        <v>35</v>
      </c>
      <c r="BY39" s="78" t="s">
        <v>35</v>
      </c>
      <c r="BZ39" s="71" t="s">
        <v>35</v>
      </c>
      <c r="CA39" s="146" t="s">
        <v>35</v>
      </c>
      <c r="CB39" s="98"/>
      <c r="CC39" s="71"/>
      <c r="CD39" s="78"/>
      <c r="CE39" s="71"/>
      <c r="CF39" s="60"/>
      <c r="CG39" s="81" t="s">
        <v>35</v>
      </c>
      <c r="CH39" s="71" t="s">
        <v>35</v>
      </c>
      <c r="CI39" s="78" t="s">
        <v>35</v>
      </c>
      <c r="CJ39" s="71" t="s">
        <v>35</v>
      </c>
      <c r="CK39" s="60"/>
      <c r="CL39" s="81" t="s">
        <v>35</v>
      </c>
      <c r="CM39" s="71" t="s">
        <v>35</v>
      </c>
      <c r="CN39" s="78" t="s">
        <v>35</v>
      </c>
      <c r="CO39" s="71" t="s">
        <v>35</v>
      </c>
      <c r="CP39" s="60" t="s">
        <v>35</v>
      </c>
      <c r="CQ39" s="102">
        <v>0.03243055555555556</v>
      </c>
      <c r="CR39" s="71" t="e">
        <f>D39*#REF!</f>
        <v>#REF!</v>
      </c>
      <c r="CS39" s="78" t="e">
        <f>CQ39-CR39</f>
        <v>#REF!</v>
      </c>
      <c r="CT39" s="71" t="e">
        <f>CS39/#REF!</f>
        <v>#REF!</v>
      </c>
      <c r="CU39" s="78"/>
      <c r="CV39" s="71"/>
      <c r="CW39" s="71"/>
      <c r="CX39" s="71"/>
      <c r="CY39" s="71"/>
      <c r="CZ39" s="161"/>
      <c r="DA39" s="71"/>
      <c r="DB39" s="71"/>
      <c r="DC39" s="71"/>
      <c r="DD39" s="71"/>
      <c r="DE39" s="160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160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161"/>
      <c r="EY39" s="71"/>
      <c r="EZ39" s="71"/>
      <c r="FA39" s="71"/>
      <c r="FB39" s="71"/>
      <c r="FC39" s="16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173"/>
      <c r="FO39" s="173"/>
      <c r="FP39" s="173"/>
      <c r="FQ39" s="173"/>
      <c r="FR39" s="173"/>
      <c r="FS39" s="116" t="s">
        <v>35</v>
      </c>
      <c r="FT39" s="117"/>
      <c r="FU39" s="231"/>
      <c r="FV39" s="232" t="s">
        <v>35</v>
      </c>
      <c r="FW39" s="233" t="s">
        <v>35</v>
      </c>
      <c r="FX39" s="233"/>
      <c r="FY39" s="235"/>
      <c r="FZ39" s="236" t="s">
        <v>35</v>
      </c>
      <c r="GA39" s="237"/>
      <c r="GB39" s="237" t="s">
        <v>35</v>
      </c>
      <c r="GC39" s="238" t="s">
        <v>35</v>
      </c>
      <c r="GD39" s="238" t="s">
        <v>35</v>
      </c>
      <c r="GE39" s="238" t="s">
        <v>35</v>
      </c>
      <c r="GF39" s="234" t="s">
        <v>35</v>
      </c>
      <c r="GG39" s="238"/>
      <c r="GH39" s="238" t="s">
        <v>35</v>
      </c>
      <c r="GI39" s="238"/>
      <c r="GJ39" s="238"/>
      <c r="GK39" s="238"/>
      <c r="GL39" s="238"/>
      <c r="GM39" s="238"/>
      <c r="GN39" s="238" t="s">
        <v>35</v>
      </c>
      <c r="GO39" s="169"/>
      <c r="GP39" s="121"/>
      <c r="GQ39" s="172"/>
      <c r="GR39" s="256" t="s">
        <v>35</v>
      </c>
      <c r="GS39" s="286"/>
      <c r="GT39" s="286"/>
      <c r="GU39" s="286"/>
      <c r="GV39" s="286"/>
      <c r="GW39" s="286"/>
      <c r="GX39" s="286"/>
      <c r="GY39" s="286"/>
      <c r="GZ39" s="286"/>
      <c r="HA39" s="286"/>
      <c r="HB39" s="286"/>
      <c r="HC39" s="286"/>
      <c r="HD39" s="286"/>
      <c r="HE39" s="286"/>
      <c r="HF39" s="257" t="s">
        <v>35</v>
      </c>
      <c r="HG39" s="82" t="s">
        <v>35</v>
      </c>
      <c r="HH39" s="123">
        <v>6</v>
      </c>
      <c r="HI39" s="113">
        <v>14</v>
      </c>
      <c r="HJ39" s="113">
        <v>9</v>
      </c>
      <c r="HK39" s="113">
        <v>8</v>
      </c>
      <c r="HL39" s="113">
        <v>11</v>
      </c>
      <c r="HM39" s="113">
        <v>8</v>
      </c>
      <c r="HN39" s="113">
        <v>10</v>
      </c>
      <c r="HO39" s="113">
        <v>8</v>
      </c>
      <c r="HP39" s="113">
        <v>8</v>
      </c>
      <c r="HQ39" s="113">
        <v>7</v>
      </c>
      <c r="HR39" s="113">
        <v>9</v>
      </c>
      <c r="HS39" s="113">
        <v>11</v>
      </c>
      <c r="HT39" s="113"/>
      <c r="HU39" s="122">
        <f>HH39+HI39+HJ39+HK39+HL39+HM39+HN39+HO39+HP39+HQ39+HR39+HS39+HT39</f>
        <v>109</v>
      </c>
      <c r="HV39" s="123"/>
      <c r="HW39" s="124">
        <v>60</v>
      </c>
      <c r="HX39" s="125">
        <f>HW39/9</f>
        <v>6.666666666666667</v>
      </c>
      <c r="HY39" s="123"/>
      <c r="HZ39" s="123"/>
      <c r="IA39" s="67"/>
    </row>
    <row r="40" spans="60:215" ht="20.25">
      <c r="BH40" s="23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5"/>
      <c r="HG40" s="166"/>
    </row>
    <row r="41" spans="5:215" ht="20.25">
      <c r="E41" t="s">
        <v>51</v>
      </c>
      <c r="F41"/>
      <c r="G41" t="s">
        <v>45</v>
      </c>
      <c r="H41"/>
      <c r="I41" t="s">
        <v>46</v>
      </c>
      <c r="J41"/>
      <c r="K41" t="s">
        <v>47</v>
      </c>
      <c r="L41"/>
      <c r="M41" t="s">
        <v>48</v>
      </c>
      <c r="N41"/>
      <c r="O41" t="s">
        <v>49</v>
      </c>
      <c r="P41"/>
      <c r="Q41" t="s">
        <v>50</v>
      </c>
      <c r="AD41" s="7"/>
      <c r="BH41" s="23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5"/>
      <c r="HG41" s="166"/>
    </row>
    <row r="42" spans="60:215" ht="20.25">
      <c r="BH42" s="23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5"/>
      <c r="HG42" s="166"/>
    </row>
    <row r="43" ht="20.25">
      <c r="BH43" s="23"/>
    </row>
    <row r="72" spans="4:5" ht="20.25">
      <c r="D72" s="19"/>
      <c r="E72" s="19"/>
    </row>
    <row r="73" spans="4:5" ht="20.25">
      <c r="D73" s="19"/>
      <c r="E73" s="19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Geouser</cp:lastModifiedBy>
  <cp:lastPrinted>2015-09-11T12:53:00Z</cp:lastPrinted>
  <dcterms:created xsi:type="dcterms:W3CDTF">1996-10-08T23:32:33Z</dcterms:created>
  <dcterms:modified xsi:type="dcterms:W3CDTF">2021-12-15T10:30:26Z</dcterms:modified>
  <cp:category/>
  <cp:version/>
  <cp:contentType/>
  <cp:contentStatus/>
</cp:coreProperties>
</file>