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5450" windowHeight="72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<sst xmlns="http://schemas.openxmlformats.org/spreadsheetml/2006/main" count="397" uniqueCount="93">
  <si>
    <t>Ф.И.</t>
  </si>
  <si>
    <t>Г.Р.</t>
  </si>
  <si>
    <t>рез-ат</t>
  </si>
  <si>
    <t>на1км</t>
  </si>
  <si>
    <t xml:space="preserve">Фора  </t>
  </si>
  <si>
    <t>место</t>
  </si>
  <si>
    <t>фора</t>
  </si>
  <si>
    <t>Ведина О.</t>
  </si>
  <si>
    <t>Королёва Н.</t>
  </si>
  <si>
    <t>Абрамова Т.</t>
  </si>
  <si>
    <t>Беломоина Л.</t>
  </si>
  <si>
    <t>Архипова С.</t>
  </si>
  <si>
    <t>Тотолина Л.</t>
  </si>
  <si>
    <t>Кобелева Г.</t>
  </si>
  <si>
    <t>Лиханова Т.</t>
  </si>
  <si>
    <t>Федотова Е.</t>
  </si>
  <si>
    <t>Ефимова Н.</t>
  </si>
  <si>
    <t>Конышева Л.</t>
  </si>
  <si>
    <t>Верилова О.</t>
  </si>
  <si>
    <t>Рез-ат с форой</t>
  </si>
  <si>
    <t>средняя скорость</t>
  </si>
  <si>
    <t>Фора</t>
  </si>
  <si>
    <t>результат с форой</t>
  </si>
  <si>
    <t>Средняя скорость</t>
  </si>
  <si>
    <t>рез-ат c форой</t>
  </si>
  <si>
    <t>Сумма мест</t>
  </si>
  <si>
    <t>Жукова Т.</t>
  </si>
  <si>
    <t>Зольникова О.</t>
  </si>
  <si>
    <t>Место в сезоне</t>
  </si>
  <si>
    <t>70% (9)</t>
  </si>
  <si>
    <t>Ефимова Е.</t>
  </si>
  <si>
    <t>Фатеева О.</t>
  </si>
  <si>
    <t>снята</t>
  </si>
  <si>
    <t>Гудына Т.</t>
  </si>
  <si>
    <t>Волошина Ю.</t>
  </si>
  <si>
    <t xml:space="preserve"> </t>
  </si>
  <si>
    <t>Климова Н.</t>
  </si>
  <si>
    <t xml:space="preserve">  </t>
  </si>
  <si>
    <t>Кобелева А.</t>
  </si>
  <si>
    <t>Проворова И.</t>
  </si>
  <si>
    <t>.</t>
  </si>
  <si>
    <t>Черепахина Т.</t>
  </si>
  <si>
    <t xml:space="preserve">22.10. Затюменский </t>
  </si>
  <si>
    <t>Дайнеко С.</t>
  </si>
  <si>
    <t>кол-во стартов</t>
  </si>
  <si>
    <t>50-54-3сек</t>
  </si>
  <si>
    <t>55-59-4сек</t>
  </si>
  <si>
    <t>60-64-5сек</t>
  </si>
  <si>
    <t>65-69-6с ек</t>
  </si>
  <si>
    <t>70-79-8сек</t>
  </si>
  <si>
    <t>80-10сек</t>
  </si>
  <si>
    <t>35-49 -2сек</t>
  </si>
  <si>
    <t>Кубок Ветеранов  2020г. Женщины.</t>
  </si>
  <si>
    <t>03.05  п. Андреевский</t>
  </si>
  <si>
    <t>Калашникова А.</t>
  </si>
  <si>
    <t>09.05 п. Андреевский</t>
  </si>
  <si>
    <t>10.05 п. Андреевский</t>
  </si>
  <si>
    <t>16.05 п.Андревский</t>
  </si>
  <si>
    <t>17.05 п. Андреевский</t>
  </si>
  <si>
    <t>23.05 Криводаново</t>
  </si>
  <si>
    <t>24.05 Криводаново</t>
  </si>
  <si>
    <t>7 июня Винзили</t>
  </si>
  <si>
    <t>6.06 п. Винзили</t>
  </si>
  <si>
    <t>13 июня Винзили</t>
  </si>
  <si>
    <t>14.06.  Винзили</t>
  </si>
  <si>
    <t>20.06. парк Гагарина</t>
  </si>
  <si>
    <t>21.06.Пруд Лесной</t>
  </si>
  <si>
    <t>27.06.   Криводаново</t>
  </si>
  <si>
    <t>28.06  Ялуторовский тракт</t>
  </si>
  <si>
    <t>5.07. Муллаши 1,5км</t>
  </si>
  <si>
    <t>10.07. слет</t>
  </si>
  <si>
    <t xml:space="preserve">11.07. слет </t>
  </si>
  <si>
    <t>12.07 слёт</t>
  </si>
  <si>
    <t>19.07 Муллаши</t>
  </si>
  <si>
    <t>Гришечкина А.</t>
  </si>
  <si>
    <t>26.июля  п.Винзили</t>
  </si>
  <si>
    <t>2 августа  п. Андреевский</t>
  </si>
  <si>
    <t>16августа  Муллаши</t>
  </si>
  <si>
    <t>Борчевкина Д.</t>
  </si>
  <si>
    <t>23августа  п. Андреевский</t>
  </si>
  <si>
    <t>cнята</t>
  </si>
  <si>
    <t>22августа  п.Винзили</t>
  </si>
  <si>
    <t xml:space="preserve">30августа  д. Муллаши </t>
  </si>
  <si>
    <t>5 сентября  д.Криводаново</t>
  </si>
  <si>
    <t>Лимонникова Е.</t>
  </si>
  <si>
    <t>6 сентября  Винзили</t>
  </si>
  <si>
    <t>9.10. кубок Петровича</t>
  </si>
  <si>
    <t>10.10. кубок Петровича</t>
  </si>
  <si>
    <t>11.10. кубок Петровича</t>
  </si>
  <si>
    <t>17октября д. Муллаши</t>
  </si>
  <si>
    <t>18 октября п. Андреевский</t>
  </si>
  <si>
    <t>25.июля  Ялуторовский тракт</t>
  </si>
  <si>
    <t>сумма мест 24 стартов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</si>
</sst>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[$-409]h:mm\ AM/PM;@"/>
    <numFmt numFmtId="190" formatCode="h:mm;@"/>
    <numFmt numFmtId="191" formatCode="[$-FC19]d\ mmmm\ yyyy\ &quot;г.&quot;"/>
    <numFmt numFmtId="192" formatCode="0.0"/>
    <numFmt numFmtId="193" formatCode="dd/mm/yy\ h:mm;@"/>
    <numFmt numFmtId="194" formatCode="h:mm:ss;@"/>
    <numFmt numFmtId="195" formatCode="[$-409]h:mm:ss\ AM/PM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5" fillId="0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5" fillId="0" borderId="13" xfId="0" applyNumberFormat="1" applyFont="1" applyFill="1" applyBorder="1" applyAlignment="1">
      <alignment horizontal="center"/>
    </xf>
    <xf numFmtId="2" fontId="3" fillId="6" borderId="15" xfId="0" applyNumberFormat="1" applyFont="1" applyFill="1" applyBorder="1" applyAlignment="1">
      <alignment/>
    </xf>
    <xf numFmtId="0" fontId="3" fillId="15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36" borderId="16" xfId="0" applyNumberFormat="1" applyFont="1" applyFill="1" applyBorder="1" applyAlignment="1">
      <alignment/>
    </xf>
    <xf numFmtId="2" fontId="3" fillId="12" borderId="16" xfId="0" applyNumberFormat="1" applyFont="1" applyFill="1" applyBorder="1" applyAlignment="1">
      <alignment/>
    </xf>
    <xf numFmtId="16" fontId="3" fillId="0" borderId="12" xfId="0" applyNumberFormat="1" applyFont="1" applyFill="1" applyBorder="1" applyAlignment="1">
      <alignment wrapText="1"/>
    </xf>
    <xf numFmtId="0" fontId="3" fillId="37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38" borderId="18" xfId="0" applyNumberFormat="1" applyFont="1" applyFill="1" applyBorder="1" applyAlignment="1">
      <alignment horizontal="center"/>
    </xf>
    <xf numFmtId="0" fontId="3" fillId="39" borderId="17" xfId="0" applyFont="1" applyFill="1" applyBorder="1" applyAlignment="1">
      <alignment/>
    </xf>
    <xf numFmtId="16" fontId="3" fillId="0" borderId="19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40" borderId="0" xfId="0" applyFont="1" applyFill="1" applyAlignment="1">
      <alignment/>
    </xf>
    <xf numFmtId="16" fontId="3" fillId="0" borderId="21" xfId="0" applyNumberFormat="1" applyFont="1" applyFill="1" applyBorder="1" applyAlignment="1">
      <alignment wrapText="1"/>
    </xf>
    <xf numFmtId="2" fontId="3" fillId="35" borderId="16" xfId="0" applyNumberFormat="1" applyFont="1" applyFill="1" applyBorder="1" applyAlignment="1">
      <alignment/>
    </xf>
    <xf numFmtId="2" fontId="3" fillId="39" borderId="16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NumberFormat="1" applyFont="1" applyBorder="1" applyAlignment="1">
      <alignment wrapText="1"/>
    </xf>
    <xf numFmtId="1" fontId="5" fillId="0" borderId="2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19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36" borderId="25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9" fillId="2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Alignment="1">
      <alignment/>
    </xf>
    <xf numFmtId="188" fontId="11" fillId="0" borderId="12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 horizontal="right"/>
    </xf>
    <xf numFmtId="188" fontId="11" fillId="38" borderId="31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188" fontId="11" fillId="15" borderId="31" xfId="0" applyNumberFormat="1" applyFont="1" applyFill="1" applyBorder="1" applyAlignment="1">
      <alignment horizontal="center"/>
    </xf>
    <xf numFmtId="188" fontId="11" fillId="0" borderId="11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88" fontId="11" fillId="40" borderId="11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 horizontal="center"/>
    </xf>
    <xf numFmtId="188" fontId="11" fillId="35" borderId="11" xfId="0" applyNumberFormat="1" applyFont="1" applyFill="1" applyBorder="1" applyAlignment="1">
      <alignment horizontal="center"/>
    </xf>
    <xf numFmtId="188" fontId="11" fillId="39" borderId="11" xfId="0" applyNumberFormat="1" applyFont="1" applyFill="1" applyBorder="1" applyAlignment="1">
      <alignment horizontal="center"/>
    </xf>
    <xf numFmtId="188" fontId="11" fillId="34" borderId="11" xfId="0" applyNumberFormat="1" applyFont="1" applyFill="1" applyBorder="1" applyAlignment="1">
      <alignment horizontal="center"/>
    </xf>
    <xf numFmtId="188" fontId="11" fillId="38" borderId="11" xfId="0" applyNumberFormat="1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188" fontId="11" fillId="38" borderId="29" xfId="0" applyNumberFormat="1" applyFont="1" applyFill="1" applyBorder="1" applyAlignment="1">
      <alignment horizontal="left"/>
    </xf>
    <xf numFmtId="188" fontId="11" fillId="0" borderId="11" xfId="0" applyNumberFormat="1" applyFont="1" applyBorder="1" applyAlignment="1">
      <alignment horizontal="left"/>
    </xf>
    <xf numFmtId="188" fontId="11" fillId="0" borderId="12" xfId="0" applyNumberFormat="1" applyFont="1" applyBorder="1" applyAlignment="1">
      <alignment horizontal="center"/>
    </xf>
    <xf numFmtId="188" fontId="11" fillId="39" borderId="32" xfId="0" applyNumberFormat="1" applyFont="1" applyFill="1" applyBorder="1" applyAlignment="1">
      <alignment horizontal="center"/>
    </xf>
    <xf numFmtId="188" fontId="11" fillId="41" borderId="11" xfId="0" applyNumberFormat="1" applyFont="1" applyFill="1" applyBorder="1" applyAlignment="1">
      <alignment horizontal="center"/>
    </xf>
    <xf numFmtId="188" fontId="11" fillId="37" borderId="11" xfId="0" applyNumberFormat="1" applyFont="1" applyFill="1" applyBorder="1" applyAlignment="1">
      <alignment horizontal="center"/>
    </xf>
    <xf numFmtId="188" fontId="11" fillId="16" borderId="11" xfId="0" applyNumberFormat="1" applyFont="1" applyFill="1" applyBorder="1" applyAlignment="1">
      <alignment horizontal="center"/>
    </xf>
    <xf numFmtId="188" fontId="11" fillId="39" borderId="31" xfId="0" applyNumberFormat="1" applyFont="1" applyFill="1" applyBorder="1" applyAlignment="1">
      <alignment horizontal="center"/>
    </xf>
    <xf numFmtId="188" fontId="11" fillId="36" borderId="11" xfId="0" applyNumberFormat="1" applyFont="1" applyFill="1" applyBorder="1" applyAlignment="1">
      <alignment horizontal="center"/>
    </xf>
    <xf numFmtId="1" fontId="9" fillId="38" borderId="11" xfId="0" applyNumberFormat="1" applyFont="1" applyFill="1" applyBorder="1" applyAlignment="1">
      <alignment horizontal="center"/>
    </xf>
    <xf numFmtId="188" fontId="11" fillId="12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/>
    </xf>
    <xf numFmtId="188" fontId="11" fillId="38" borderId="32" xfId="0" applyNumberFormat="1" applyFont="1" applyFill="1" applyBorder="1" applyAlignment="1">
      <alignment horizontal="center"/>
    </xf>
    <xf numFmtId="188" fontId="11" fillId="10" borderId="11" xfId="0" applyNumberFormat="1" applyFont="1" applyFill="1" applyBorder="1" applyAlignment="1">
      <alignment horizontal="center"/>
    </xf>
    <xf numFmtId="188" fontId="11" fillId="0" borderId="11" xfId="0" applyNumberFormat="1" applyFont="1" applyFill="1" applyBorder="1" applyAlignment="1">
      <alignment horizontal="center"/>
    </xf>
    <xf numFmtId="1" fontId="11" fillId="42" borderId="11" xfId="0" applyNumberFormat="1" applyFont="1" applyFill="1" applyBorder="1" applyAlignment="1">
      <alignment/>
    </xf>
    <xf numFmtId="188" fontId="11" fillId="0" borderId="29" xfId="0" applyNumberFormat="1" applyFont="1" applyFill="1" applyBorder="1" applyAlignment="1">
      <alignment horizontal="left"/>
    </xf>
    <xf numFmtId="188" fontId="11" fillId="38" borderId="11" xfId="0" applyNumberFormat="1" applyFont="1" applyFill="1" applyBorder="1" applyAlignment="1">
      <alignment/>
    </xf>
    <xf numFmtId="188" fontId="11" fillId="43" borderId="11" xfId="0" applyNumberFormat="1" applyFont="1" applyFill="1" applyBorder="1" applyAlignment="1">
      <alignment horizontal="center"/>
    </xf>
    <xf numFmtId="188" fontId="11" fillId="40" borderId="31" xfId="0" applyNumberFormat="1" applyFont="1" applyFill="1" applyBorder="1" applyAlignment="1">
      <alignment horizontal="center"/>
    </xf>
    <xf numFmtId="0" fontId="11" fillId="38" borderId="3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8" fontId="11" fillId="0" borderId="31" xfId="0" applyNumberFormat="1" applyFont="1" applyFill="1" applyBorder="1" applyAlignment="1">
      <alignment/>
    </xf>
    <xf numFmtId="1" fontId="11" fillId="44" borderId="11" xfId="0" applyNumberFormat="1" applyFont="1" applyFill="1" applyBorder="1" applyAlignment="1">
      <alignment horizontal="center"/>
    </xf>
    <xf numFmtId="188" fontId="11" fillId="0" borderId="31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4" xfId="0" applyFont="1" applyBorder="1" applyAlignment="1">
      <alignment/>
    </xf>
    <xf numFmtId="188" fontId="11" fillId="0" borderId="35" xfId="0" applyNumberFormat="1" applyFont="1" applyBorder="1" applyAlignment="1">
      <alignment horizontal="center"/>
    </xf>
    <xf numFmtId="188" fontId="11" fillId="38" borderId="36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88" fontId="11" fillId="38" borderId="39" xfId="0" applyNumberFormat="1" applyFont="1" applyFill="1" applyBorder="1" applyAlignment="1">
      <alignment horizontal="center"/>
    </xf>
    <xf numFmtId="188" fontId="11" fillId="0" borderId="34" xfId="0" applyNumberFormat="1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11" fillId="39" borderId="37" xfId="0" applyFont="1" applyFill="1" applyBorder="1" applyAlignment="1">
      <alignment horizontal="center"/>
    </xf>
    <xf numFmtId="1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1" fontId="11" fillId="39" borderId="29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45" borderId="16" xfId="0" applyFont="1" applyFill="1" applyBorder="1" applyAlignment="1">
      <alignment horizontal="center"/>
    </xf>
    <xf numFmtId="188" fontId="11" fillId="45" borderId="11" xfId="0" applyNumberFormat="1" applyFont="1" applyFill="1" applyBorder="1" applyAlignment="1">
      <alignment horizontal="center"/>
    </xf>
    <xf numFmtId="188" fontId="11" fillId="8" borderId="11" xfId="0" applyNumberFormat="1" applyFont="1" applyFill="1" applyBorder="1" applyAlignment="1">
      <alignment horizontal="center"/>
    </xf>
    <xf numFmtId="0" fontId="3" fillId="38" borderId="0" xfId="0" applyFont="1" applyFill="1" applyAlignment="1">
      <alignment/>
    </xf>
    <xf numFmtId="0" fontId="3" fillId="9" borderId="0" xfId="0" applyFont="1" applyFill="1" applyAlignment="1">
      <alignment/>
    </xf>
    <xf numFmtId="2" fontId="3" fillId="39" borderId="18" xfId="0" applyNumberFormat="1" applyFont="1" applyFill="1" applyBorder="1" applyAlignment="1">
      <alignment horizontal="center"/>
    </xf>
    <xf numFmtId="1" fontId="11" fillId="38" borderId="11" xfId="0" applyNumberFormat="1" applyFont="1" applyFill="1" applyBorder="1" applyAlignment="1">
      <alignment horizontal="center"/>
    </xf>
    <xf numFmtId="16" fontId="3" fillId="0" borderId="41" xfId="0" applyNumberFormat="1" applyFont="1" applyFill="1" applyBorder="1" applyAlignment="1">
      <alignment wrapText="1"/>
    </xf>
    <xf numFmtId="0" fontId="3" fillId="38" borderId="17" xfId="0" applyFont="1" applyFill="1" applyBorder="1" applyAlignment="1">
      <alignment/>
    </xf>
    <xf numFmtId="16" fontId="3" fillId="0" borderId="11" xfId="0" applyNumberFormat="1" applyFont="1" applyFill="1" applyBorder="1" applyAlignment="1">
      <alignment wrapText="1"/>
    </xf>
    <xf numFmtId="2" fontId="3" fillId="0" borderId="25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8" borderId="18" xfId="0" applyNumberFormat="1" applyFont="1" applyFill="1" applyBorder="1" applyAlignment="1">
      <alignment/>
    </xf>
    <xf numFmtId="2" fontId="3" fillId="41" borderId="16" xfId="0" applyNumberFormat="1" applyFont="1" applyFill="1" applyBorder="1" applyAlignment="1">
      <alignment/>
    </xf>
    <xf numFmtId="0" fontId="6" fillId="25" borderId="0" xfId="0" applyFont="1" applyFill="1" applyAlignment="1">
      <alignment/>
    </xf>
    <xf numFmtId="188" fontId="11" fillId="25" borderId="11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36" borderId="16" xfId="0" applyNumberFormat="1" applyFont="1" applyFill="1" applyBorder="1" applyAlignment="1">
      <alignment horizontal="center"/>
    </xf>
    <xf numFmtId="2" fontId="4" fillId="10" borderId="18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3" xfId="0" applyNumberFormat="1" applyFont="1" applyBorder="1" applyAlignment="1">
      <alignment horizontal="center" wrapText="1"/>
    </xf>
    <xf numFmtId="0" fontId="7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1" fillId="0" borderId="4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38" borderId="32" xfId="0" applyFont="1" applyFill="1" applyBorder="1" applyAlignment="1">
      <alignment horizontal="center"/>
    </xf>
    <xf numFmtId="0" fontId="11" fillId="39" borderId="43" xfId="0" applyFont="1" applyFill="1" applyBorder="1" applyAlignment="1">
      <alignment horizontal="center"/>
    </xf>
    <xf numFmtId="188" fontId="11" fillId="0" borderId="4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10" borderId="25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32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3" fillId="39" borderId="13" xfId="0" applyFont="1" applyFill="1" applyBorder="1" applyAlignment="1">
      <alignment/>
    </xf>
    <xf numFmtId="21" fontId="11" fillId="38" borderId="29" xfId="0" applyNumberFormat="1" applyFont="1" applyFill="1" applyBorder="1" applyAlignment="1">
      <alignment/>
    </xf>
    <xf numFmtId="0" fontId="3" fillId="19" borderId="13" xfId="0" applyFont="1" applyFill="1" applyBorder="1" applyAlignment="1">
      <alignment/>
    </xf>
    <xf numFmtId="188" fontId="11" fillId="19" borderId="31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wrapText="1"/>
    </xf>
    <xf numFmtId="0" fontId="3" fillId="38" borderId="11" xfId="0" applyFont="1" applyFill="1" applyBorder="1" applyAlignment="1">
      <alignment/>
    </xf>
    <xf numFmtId="188" fontId="11" fillId="9" borderId="32" xfId="0" applyNumberFormat="1" applyFont="1" applyFill="1" applyBorder="1" applyAlignment="1">
      <alignment horizontal="center"/>
    </xf>
    <xf numFmtId="2" fontId="3" fillId="9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2" fontId="3" fillId="39" borderId="44" xfId="0" applyNumberFormat="1" applyFont="1" applyFill="1" applyBorder="1" applyAlignment="1">
      <alignment/>
    </xf>
    <xf numFmtId="2" fontId="3" fillId="35" borderId="18" xfId="0" applyNumberFormat="1" applyFont="1" applyFill="1" applyBorder="1" applyAlignment="1">
      <alignment horizontal="center"/>
    </xf>
    <xf numFmtId="2" fontId="3" fillId="16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 wrapText="1"/>
    </xf>
    <xf numFmtId="2" fontId="3" fillId="15" borderId="11" xfId="0" applyNumberFormat="1" applyFont="1" applyFill="1" applyBorder="1" applyAlignment="1">
      <alignment horizontal="right" wrapText="1"/>
    </xf>
    <xf numFmtId="188" fontId="11" fillId="15" borderId="11" xfId="0" applyNumberFormat="1" applyFont="1" applyFill="1" applyBorder="1" applyAlignment="1">
      <alignment horizontal="center"/>
    </xf>
    <xf numFmtId="188" fontId="53" fillId="38" borderId="11" xfId="0" applyNumberFormat="1" applyFont="1" applyFill="1" applyBorder="1" applyAlignment="1">
      <alignment/>
    </xf>
    <xf numFmtId="2" fontId="4" fillId="39" borderId="18" xfId="0" applyNumberFormat="1" applyFont="1" applyFill="1" applyBorder="1" applyAlignment="1">
      <alignment horizontal="center"/>
    </xf>
    <xf numFmtId="2" fontId="11" fillId="9" borderId="11" xfId="0" applyNumberFormat="1" applyFont="1" applyFill="1" applyBorder="1" applyAlignment="1">
      <alignment horizontal="right" wrapText="1"/>
    </xf>
    <xf numFmtId="0" fontId="10" fillId="38" borderId="11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4" fillId="38" borderId="11" xfId="0" applyFont="1" applyFill="1" applyBorder="1" applyAlignment="1">
      <alignment/>
    </xf>
    <xf numFmtId="2" fontId="3" fillId="19" borderId="18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/>
    </xf>
    <xf numFmtId="2" fontId="3" fillId="41" borderId="18" xfId="0" applyNumberFormat="1" applyFont="1" applyFill="1" applyBorder="1" applyAlignment="1">
      <alignment horizontal="center"/>
    </xf>
    <xf numFmtId="2" fontId="3" fillId="16" borderId="18" xfId="0" applyNumberFormat="1" applyFont="1" applyFill="1" applyBorder="1" applyAlignment="1">
      <alignment horizontal="center"/>
    </xf>
    <xf numFmtId="2" fontId="3" fillId="8" borderId="18" xfId="0" applyNumberFormat="1" applyFont="1" applyFill="1" applyBorder="1" applyAlignment="1">
      <alignment horizontal="center"/>
    </xf>
    <xf numFmtId="2" fontId="3" fillId="11" borderId="16" xfId="0" applyNumberFormat="1" applyFont="1" applyFill="1" applyBorder="1" applyAlignment="1">
      <alignment horizontal="center"/>
    </xf>
    <xf numFmtId="188" fontId="11" fillId="11" borderId="11" xfId="0" applyNumberFormat="1" applyFont="1" applyFill="1" applyBorder="1" applyAlignment="1">
      <alignment horizontal="center"/>
    </xf>
    <xf numFmtId="2" fontId="3" fillId="38" borderId="25" xfId="0" applyNumberFormat="1" applyFont="1" applyFill="1" applyBorder="1" applyAlignment="1">
      <alignment horizontal="center"/>
    </xf>
    <xf numFmtId="2" fontId="3" fillId="39" borderId="25" xfId="0" applyNumberFormat="1" applyFont="1" applyFill="1" applyBorder="1" applyAlignment="1">
      <alignment/>
    </xf>
    <xf numFmtId="2" fontId="4" fillId="38" borderId="18" xfId="0" applyNumberFormat="1" applyFont="1" applyFill="1" applyBorder="1" applyAlignment="1">
      <alignment horizontal="center"/>
    </xf>
    <xf numFmtId="192" fontId="11" fillId="38" borderId="11" xfId="0" applyNumberFormat="1" applyFont="1" applyFill="1" applyBorder="1" applyAlignment="1">
      <alignment/>
    </xf>
    <xf numFmtId="2" fontId="3" fillId="40" borderId="16" xfId="0" applyNumberFormat="1" applyFont="1" applyFill="1" applyBorder="1" applyAlignment="1">
      <alignment/>
    </xf>
    <xf numFmtId="192" fontId="11" fillId="41" borderId="11" xfId="0" applyNumberFormat="1" applyFont="1" applyFill="1" applyBorder="1" applyAlignment="1">
      <alignment/>
    </xf>
    <xf numFmtId="2" fontId="4" fillId="40" borderId="18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188" fontId="11" fillId="3" borderId="11" xfId="0" applyNumberFormat="1" applyFont="1" applyFill="1" applyBorder="1" applyAlignment="1">
      <alignment horizontal="center"/>
    </xf>
    <xf numFmtId="2" fontId="4" fillId="13" borderId="18" xfId="0" applyNumberFormat="1" applyFont="1" applyFill="1" applyBorder="1" applyAlignment="1">
      <alignment horizontal="center"/>
    </xf>
    <xf numFmtId="188" fontId="11" fillId="13" borderId="11" xfId="0" applyNumberFormat="1" applyFont="1" applyFill="1" applyBorder="1" applyAlignment="1">
      <alignment horizontal="center"/>
    </xf>
    <xf numFmtId="2" fontId="4" fillId="11" borderId="18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>
      <alignment horizontal="center"/>
    </xf>
    <xf numFmtId="188" fontId="11" fillId="46" borderId="11" xfId="0" applyNumberFormat="1" applyFont="1" applyFill="1" applyBorder="1" applyAlignment="1">
      <alignment horizontal="center"/>
    </xf>
    <xf numFmtId="2" fontId="3" fillId="46" borderId="16" xfId="0" applyNumberFormat="1" applyFont="1" applyFill="1" applyBorder="1" applyAlignment="1">
      <alignment/>
    </xf>
    <xf numFmtId="188" fontId="11" fillId="9" borderId="11" xfId="0" applyNumberFormat="1" applyFont="1" applyFill="1" applyBorder="1" applyAlignment="1">
      <alignment horizontal="center"/>
    </xf>
    <xf numFmtId="2" fontId="4" fillId="13" borderId="25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2" fontId="3" fillId="9" borderId="25" xfId="0" applyNumberFormat="1" applyFont="1" applyFill="1" applyBorder="1" applyAlignment="1">
      <alignment horizontal="center"/>
    </xf>
    <xf numFmtId="2" fontId="3" fillId="40" borderId="25" xfId="0" applyNumberFormat="1" applyFont="1" applyFill="1" applyBorder="1" applyAlignment="1">
      <alignment horizontal="center"/>
    </xf>
    <xf numFmtId="16" fontId="11" fillId="0" borderId="21" xfId="0" applyNumberFormat="1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9" fontId="11" fillId="0" borderId="11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4" fillId="38" borderId="32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38" borderId="26" xfId="0" applyFont="1" applyFill="1" applyBorder="1" applyAlignment="1">
      <alignment horizontal="center"/>
    </xf>
    <xf numFmtId="1" fontId="11" fillId="44" borderId="26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" fontId="5" fillId="38" borderId="47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/>
    </xf>
    <xf numFmtId="1" fontId="3" fillId="38" borderId="13" xfId="0" applyNumberFormat="1" applyFont="1" applyFill="1" applyBorder="1" applyAlignment="1">
      <alignment/>
    </xf>
    <xf numFmtId="0" fontId="3" fillId="41" borderId="13" xfId="0" applyFont="1" applyFill="1" applyBorder="1" applyAlignment="1">
      <alignment/>
    </xf>
    <xf numFmtId="188" fontId="11" fillId="41" borderId="31" xfId="0" applyNumberFormat="1" applyFont="1" applyFill="1" applyBorder="1" applyAlignment="1">
      <alignment horizontal="center"/>
    </xf>
    <xf numFmtId="192" fontId="3" fillId="38" borderId="13" xfId="0" applyNumberFormat="1" applyFont="1" applyFill="1" applyBorder="1" applyAlignment="1">
      <alignment/>
    </xf>
    <xf numFmtId="2" fontId="3" fillId="41" borderId="13" xfId="0" applyNumberFormat="1" applyFont="1" applyFill="1" applyBorder="1" applyAlignment="1">
      <alignment/>
    </xf>
    <xf numFmtId="188" fontId="11" fillId="41" borderId="29" xfId="0" applyNumberFormat="1" applyFont="1" applyFill="1" applyBorder="1" applyAlignment="1">
      <alignment horizontal="left"/>
    </xf>
    <xf numFmtId="0" fontId="4" fillId="40" borderId="21" xfId="0" applyNumberFormat="1" applyFont="1" applyFill="1" applyBorder="1" applyAlignment="1">
      <alignment wrapText="1"/>
    </xf>
    <xf numFmtId="2" fontId="3" fillId="38" borderId="15" xfId="0" applyNumberFormat="1" applyFont="1" applyFill="1" applyBorder="1" applyAlignment="1">
      <alignment/>
    </xf>
    <xf numFmtId="2" fontId="3" fillId="39" borderId="21" xfId="0" applyNumberFormat="1" applyFont="1" applyFill="1" applyBorder="1" applyAlignment="1">
      <alignment wrapText="1"/>
    </xf>
    <xf numFmtId="2" fontId="3" fillId="38" borderId="13" xfId="0" applyNumberFormat="1" applyFont="1" applyFill="1" applyBorder="1" applyAlignment="1">
      <alignment/>
    </xf>
    <xf numFmtId="0" fontId="11" fillId="13" borderId="11" xfId="0" applyFont="1" applyFill="1" applyBorder="1" applyAlignment="1">
      <alignment wrapText="1"/>
    </xf>
    <xf numFmtId="16" fontId="3" fillId="38" borderId="21" xfId="0" applyNumberFormat="1" applyFont="1" applyFill="1" applyBorder="1" applyAlignment="1">
      <alignment wrapText="1"/>
    </xf>
    <xf numFmtId="2" fontId="4" fillId="47" borderId="25" xfId="0" applyNumberFormat="1" applyFont="1" applyFill="1" applyBorder="1" applyAlignment="1">
      <alignment horizontal="center"/>
    </xf>
    <xf numFmtId="188" fontId="11" fillId="47" borderId="11" xfId="0" applyNumberFormat="1" applyFont="1" applyFill="1" applyBorder="1" applyAlignment="1">
      <alignment horizontal="center"/>
    </xf>
    <xf numFmtId="186" fontId="6" fillId="0" borderId="0" xfId="43" applyFont="1" applyAlignment="1">
      <alignment/>
    </xf>
    <xf numFmtId="0" fontId="9" fillId="0" borderId="32" xfId="0" applyFont="1" applyBorder="1" applyAlignment="1">
      <alignment/>
    </xf>
    <xf numFmtId="0" fontId="9" fillId="38" borderId="48" xfId="0" applyFont="1" applyFill="1" applyBorder="1" applyAlignment="1">
      <alignment horizontal="center"/>
    </xf>
    <xf numFmtId="1" fontId="9" fillId="38" borderId="2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2" xfId="0" applyFont="1" applyBorder="1" applyAlignment="1">
      <alignment wrapText="1"/>
    </xf>
    <xf numFmtId="1" fontId="4" fillId="38" borderId="12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1" fontId="14" fillId="0" borderId="11" xfId="0" applyNumberFormat="1" applyFont="1" applyBorder="1" applyAlignment="1">
      <alignment horizontal="center"/>
    </xf>
    <xf numFmtId="21" fontId="11" fillId="41" borderId="29" xfId="0" applyNumberFormat="1" applyFont="1" applyFill="1" applyBorder="1" applyAlignment="1">
      <alignment/>
    </xf>
    <xf numFmtId="0" fontId="3" fillId="40" borderId="17" xfId="0" applyFont="1" applyFill="1" applyBorder="1" applyAlignment="1">
      <alignment/>
    </xf>
    <xf numFmtId="2" fontId="3" fillId="38" borderId="41" xfId="0" applyNumberFormat="1" applyFont="1" applyFill="1" applyBorder="1" applyAlignment="1">
      <alignment horizontal="right" wrapText="1"/>
    </xf>
    <xf numFmtId="188" fontId="11" fillId="14" borderId="11" xfId="0" applyNumberFormat="1" applyFont="1" applyFill="1" applyBorder="1" applyAlignment="1">
      <alignment horizontal="center"/>
    </xf>
    <xf numFmtId="188" fontId="11" fillId="19" borderId="11" xfId="0" applyNumberFormat="1" applyFont="1" applyFill="1" applyBorder="1" applyAlignment="1">
      <alignment horizontal="center"/>
    </xf>
    <xf numFmtId="0" fontId="11" fillId="48" borderId="26" xfId="0" applyFont="1" applyFill="1" applyBorder="1" applyAlignment="1">
      <alignment/>
    </xf>
    <xf numFmtId="0" fontId="6" fillId="49" borderId="0" xfId="0" applyFont="1" applyFill="1" applyAlignment="1">
      <alignment/>
    </xf>
    <xf numFmtId="2" fontId="4" fillId="38" borderId="11" xfId="0" applyNumberFormat="1" applyFont="1" applyFill="1" applyBorder="1" applyAlignment="1">
      <alignment horizontal="center"/>
    </xf>
    <xf numFmtId="2" fontId="4" fillId="41" borderId="11" xfId="0" applyNumberFormat="1" applyFont="1" applyFill="1" applyBorder="1" applyAlignment="1">
      <alignment horizontal="center"/>
    </xf>
    <xf numFmtId="2" fontId="4" fillId="39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wrapText="1"/>
    </xf>
    <xf numFmtId="0" fontId="4" fillId="25" borderId="0" xfId="0" applyFont="1" applyFill="1" applyAlignment="1">
      <alignment horizontal="center"/>
    </xf>
    <xf numFmtId="188" fontId="11" fillId="50" borderId="11" xfId="0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6" fillId="46" borderId="0" xfId="0" applyFont="1" applyFill="1" applyAlignment="1">
      <alignment/>
    </xf>
    <xf numFmtId="0" fontId="6" fillId="9" borderId="0" xfId="0" applyFont="1" applyFill="1" applyAlignment="1">
      <alignment/>
    </xf>
    <xf numFmtId="2" fontId="3" fillId="39" borderId="11" xfId="0" applyNumberFormat="1" applyFont="1" applyFill="1" applyBorder="1" applyAlignment="1">
      <alignment wrapText="1"/>
    </xf>
    <xf numFmtId="2" fontId="3" fillId="37" borderId="11" xfId="0" applyNumberFormat="1" applyFont="1" applyFill="1" applyBorder="1" applyAlignment="1">
      <alignment wrapText="1"/>
    </xf>
    <xf numFmtId="0" fontId="6" fillId="45" borderId="0" xfId="0" applyFont="1" applyFill="1" applyAlignment="1">
      <alignment/>
    </xf>
    <xf numFmtId="0" fontId="15" fillId="0" borderId="0" xfId="0" applyFont="1" applyAlignment="1">
      <alignment horizontal="center"/>
    </xf>
    <xf numFmtId="2" fontId="3" fillId="38" borderId="16" xfId="0" applyNumberFormat="1" applyFont="1" applyFill="1" applyBorder="1" applyAlignment="1">
      <alignment wrapText="1"/>
    </xf>
    <xf numFmtId="2" fontId="3" fillId="37" borderId="18" xfId="0" applyNumberFormat="1" applyFont="1" applyFill="1" applyBorder="1" applyAlignment="1">
      <alignment horizontal="center"/>
    </xf>
    <xf numFmtId="2" fontId="3" fillId="37" borderId="16" xfId="0" applyNumberFormat="1" applyFont="1" applyFill="1" applyBorder="1" applyAlignment="1">
      <alignment/>
    </xf>
    <xf numFmtId="0" fontId="9" fillId="38" borderId="33" xfId="0" applyFont="1" applyFill="1" applyBorder="1" applyAlignment="1">
      <alignment horizontal="center"/>
    </xf>
    <xf numFmtId="0" fontId="11" fillId="39" borderId="31" xfId="0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0" fontId="16" fillId="0" borderId="32" xfId="0" applyFont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0" fontId="11" fillId="49" borderId="11" xfId="0" applyFont="1" applyFill="1" applyBorder="1" applyAlignment="1">
      <alignment horizontal="center"/>
    </xf>
    <xf numFmtId="1" fontId="11" fillId="49" borderId="11" xfId="0" applyNumberFormat="1" applyFont="1" applyFill="1" applyBorder="1" applyAlignment="1">
      <alignment horizontal="center"/>
    </xf>
    <xf numFmtId="0" fontId="7" fillId="49" borderId="11" xfId="0" applyFont="1" applyFill="1" applyBorder="1" applyAlignment="1">
      <alignment horizontal="center" wrapText="1"/>
    </xf>
    <xf numFmtId="0" fontId="4" fillId="49" borderId="11" xfId="0" applyFont="1" applyFill="1" applyBorder="1" applyAlignment="1">
      <alignment horizontal="center"/>
    </xf>
    <xf numFmtId="0" fontId="11" fillId="49" borderId="30" xfId="0" applyFont="1" applyFill="1" applyBorder="1" applyAlignment="1">
      <alignment horizontal="center"/>
    </xf>
    <xf numFmtId="0" fontId="7" fillId="49" borderId="11" xfId="0" applyFont="1" applyFill="1" applyBorder="1" applyAlignment="1">
      <alignment horizontal="center"/>
    </xf>
    <xf numFmtId="1" fontId="4" fillId="49" borderId="11" xfId="0" applyNumberFormat="1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 wrapText="1"/>
    </xf>
    <xf numFmtId="1" fontId="7" fillId="49" borderId="11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1" fontId="14" fillId="38" borderId="11" xfId="0" applyNumberFormat="1" applyFont="1" applyFill="1" applyBorder="1" applyAlignment="1">
      <alignment horizontal="center" wrapText="1"/>
    </xf>
    <xf numFmtId="1" fontId="14" fillId="38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9"/>
  <sheetViews>
    <sheetView tabSelected="1" zoomScale="60" zoomScaleNormal="60" zoomScalePageLayoutView="0" workbookViewId="0" topLeftCell="A1">
      <pane xSplit="4" topLeftCell="GB1" activePane="topRight" state="frozen"/>
      <selection pane="topLeft" activeCell="A1" sqref="A1"/>
      <selection pane="topRight" activeCell="IC9" sqref="IC9:IC21"/>
    </sheetView>
  </sheetViews>
  <sheetFormatPr defaultColWidth="9.140625" defaultRowHeight="12.75"/>
  <cols>
    <col min="1" max="1" width="4.421875" style="19" customWidth="1"/>
    <col min="2" max="2" width="22.57421875" style="19" customWidth="1"/>
    <col min="3" max="3" width="9.00390625" style="19" customWidth="1"/>
    <col min="4" max="4" width="11.8515625" style="19" customWidth="1"/>
    <col min="5" max="5" width="11.421875" style="19" customWidth="1"/>
    <col min="6" max="6" width="10.57421875" style="19" customWidth="1"/>
    <col min="7" max="7" width="14.00390625" style="19" customWidth="1"/>
    <col min="8" max="8" width="12.140625" style="19" customWidth="1"/>
    <col min="9" max="9" width="7.28125" style="19" customWidth="1"/>
    <col min="10" max="10" width="10.57421875" style="19" customWidth="1"/>
    <col min="11" max="11" width="10.28125" style="19" customWidth="1"/>
    <col min="12" max="12" width="10.8515625" style="19" customWidth="1"/>
    <col min="13" max="13" width="10.7109375" style="19" customWidth="1"/>
    <col min="14" max="14" width="6.8515625" style="19" customWidth="1"/>
    <col min="15" max="15" width="11.00390625" style="19" customWidth="1"/>
    <col min="16" max="16" width="11.140625" style="19" customWidth="1"/>
    <col min="17" max="17" width="10.140625" style="19" customWidth="1"/>
    <col min="18" max="18" width="10.421875" style="19" customWidth="1"/>
    <col min="19" max="19" width="7.00390625" style="19" customWidth="1"/>
    <col min="20" max="20" width="10.57421875" style="24" customWidth="1"/>
    <col min="21" max="21" width="13.140625" style="24" customWidth="1"/>
    <col min="22" max="22" width="11.421875" style="24" customWidth="1"/>
    <col min="23" max="23" width="10.57421875" style="24" customWidth="1"/>
    <col min="24" max="24" width="6.421875" style="24" customWidth="1"/>
    <col min="25" max="25" width="10.140625" style="24" customWidth="1"/>
    <col min="26" max="26" width="11.57421875" style="24" customWidth="1"/>
    <col min="27" max="27" width="10.28125" style="24" customWidth="1"/>
    <col min="28" max="28" width="11.421875" style="24" customWidth="1"/>
    <col min="29" max="29" width="8.7109375" style="192" customWidth="1"/>
    <col min="30" max="31" width="11.140625" style="19" customWidth="1"/>
    <col min="32" max="32" width="10.28125" style="19" customWidth="1"/>
    <col min="33" max="33" width="10.140625" style="19" customWidth="1"/>
    <col min="34" max="34" width="7.28125" style="25" customWidth="1"/>
    <col min="35" max="35" width="10.140625" style="19" customWidth="1"/>
    <col min="36" max="36" width="10.7109375" style="19" customWidth="1"/>
    <col min="37" max="37" width="10.57421875" style="19" customWidth="1"/>
    <col min="38" max="38" width="10.8515625" style="19" customWidth="1"/>
    <col min="39" max="39" width="7.8515625" style="25" customWidth="1"/>
    <col min="40" max="40" width="10.28125" style="19" customWidth="1"/>
    <col min="41" max="42" width="10.57421875" style="19" customWidth="1"/>
    <col min="43" max="43" width="11.421875" style="19" customWidth="1"/>
    <col min="44" max="44" width="8.7109375" style="25" customWidth="1"/>
    <col min="45" max="45" width="11.140625" style="19" customWidth="1"/>
    <col min="46" max="46" width="10.28125" style="19" customWidth="1"/>
    <col min="47" max="47" width="11.140625" style="19" customWidth="1"/>
    <col min="48" max="48" width="11.28125" style="19" customWidth="1"/>
    <col min="49" max="49" width="8.00390625" style="43" customWidth="1"/>
    <col min="50" max="50" width="11.8515625" style="19" customWidth="1"/>
    <col min="51" max="51" width="10.7109375" style="19" customWidth="1"/>
    <col min="52" max="52" width="12.00390625" style="19" customWidth="1"/>
    <col min="53" max="53" width="10.8515625" style="19" customWidth="1"/>
    <col min="54" max="54" width="8.7109375" style="25" customWidth="1"/>
    <col min="55" max="55" width="10.140625" style="19" customWidth="1"/>
    <col min="56" max="56" width="10.421875" style="19" customWidth="1"/>
    <col min="57" max="57" width="9.8515625" style="19" customWidth="1"/>
    <col min="58" max="58" width="10.421875" style="19" customWidth="1"/>
    <col min="59" max="59" width="8.7109375" style="26" customWidth="1"/>
    <col min="60" max="60" width="10.140625" style="19" customWidth="1"/>
    <col min="61" max="61" width="10.7109375" style="19" customWidth="1"/>
    <col min="62" max="62" width="10.421875" style="19" customWidth="1"/>
    <col min="63" max="63" width="10.57421875" style="19" customWidth="1"/>
    <col min="64" max="64" width="8.7109375" style="25" customWidth="1"/>
    <col min="65" max="65" width="9.8515625" style="19" customWidth="1"/>
    <col min="66" max="66" width="10.140625" style="19" customWidth="1"/>
    <col min="67" max="67" width="10.421875" style="19" customWidth="1"/>
    <col min="68" max="68" width="10.57421875" style="19" customWidth="1"/>
    <col min="69" max="69" width="8.7109375" style="19" customWidth="1"/>
    <col min="70" max="70" width="12.57421875" style="19" customWidth="1"/>
    <col min="71" max="71" width="9.7109375" style="19" customWidth="1"/>
    <col min="72" max="72" width="10.57421875" style="19" customWidth="1"/>
    <col min="73" max="73" width="10.28125" style="19" customWidth="1"/>
    <col min="74" max="74" width="8.7109375" style="19" customWidth="1"/>
    <col min="75" max="75" width="9.7109375" style="19" customWidth="1"/>
    <col min="76" max="76" width="9.8515625" style="19" customWidth="1"/>
    <col min="77" max="77" width="10.421875" style="19" customWidth="1"/>
    <col min="78" max="78" width="10.140625" style="19" customWidth="1"/>
    <col min="79" max="79" width="8.7109375" style="43" customWidth="1"/>
    <col min="80" max="80" width="10.140625" style="19" customWidth="1"/>
    <col min="81" max="81" width="9.8515625" style="19" customWidth="1"/>
    <col min="82" max="82" width="10.140625" style="19" customWidth="1"/>
    <col min="83" max="83" width="10.421875" style="19" customWidth="1"/>
    <col min="84" max="84" width="8.7109375" style="42" customWidth="1"/>
    <col min="85" max="85" width="10.8515625" style="19" customWidth="1"/>
    <col min="86" max="86" width="11.421875" style="19" customWidth="1"/>
    <col min="87" max="87" width="10.28125" style="19" customWidth="1"/>
    <col min="88" max="88" width="9.8515625" style="19" customWidth="1"/>
    <col min="89" max="89" width="8.7109375" style="42" customWidth="1"/>
    <col min="90" max="91" width="10.140625" style="19" customWidth="1"/>
    <col min="92" max="92" width="11.140625" style="19" customWidth="1"/>
    <col min="93" max="93" width="9.7109375" style="19" customWidth="1"/>
    <col min="94" max="94" width="8.7109375" style="19" customWidth="1"/>
    <col min="95" max="95" width="10.421875" style="19" customWidth="1"/>
    <col min="96" max="96" width="10.57421875" style="19" customWidth="1"/>
    <col min="97" max="97" width="9.8515625" style="19" customWidth="1"/>
    <col min="98" max="98" width="10.57421875" style="19" customWidth="1"/>
    <col min="99" max="99" width="8.7109375" style="25" customWidth="1"/>
    <col min="100" max="100" width="9.7109375" style="19" customWidth="1"/>
    <col min="101" max="102" width="11.140625" style="19" customWidth="1"/>
    <col min="103" max="103" width="9.8515625" style="19" customWidth="1"/>
    <col min="104" max="104" width="10.00390625" style="161" customWidth="1"/>
    <col min="105" max="105" width="10.140625" style="19" customWidth="1"/>
    <col min="106" max="106" width="10.7109375" style="19" customWidth="1"/>
    <col min="107" max="107" width="9.8515625" style="19" customWidth="1"/>
    <col min="108" max="108" width="11.421875" style="19" customWidth="1"/>
    <col min="109" max="109" width="9.421875" style="43" customWidth="1"/>
    <col min="110" max="110" width="10.00390625" style="19" customWidth="1"/>
    <col min="111" max="123" width="9.7109375" style="19" customWidth="1"/>
    <col min="124" max="124" width="9.7109375" style="43" customWidth="1"/>
    <col min="125" max="148" width="9.7109375" style="19" customWidth="1"/>
    <col min="149" max="149" width="9.421875" style="19" customWidth="1"/>
    <col min="150" max="151" width="9.7109375" style="19" customWidth="1"/>
    <col min="152" max="152" width="10.00390625" style="19" customWidth="1"/>
    <col min="153" max="153" width="10.7109375" style="19" customWidth="1"/>
    <col min="154" max="154" width="8.8515625" style="161" customWidth="1"/>
    <col min="155" max="155" width="10.00390625" style="19" customWidth="1"/>
    <col min="156" max="156" width="10.140625" style="19" customWidth="1"/>
    <col min="157" max="157" width="11.00390625" style="19" customWidth="1"/>
    <col min="158" max="158" width="9.8515625" style="19" customWidth="1"/>
    <col min="159" max="159" width="8.57421875" style="160" customWidth="1"/>
    <col min="160" max="160" width="11.7109375" style="19" customWidth="1"/>
    <col min="161" max="161" width="12.8515625" style="19" customWidth="1"/>
    <col min="162" max="162" width="10.57421875" style="19" customWidth="1"/>
    <col min="163" max="163" width="9.7109375" style="19" customWidth="1"/>
    <col min="164" max="164" width="10.28125" style="19" customWidth="1"/>
    <col min="165" max="165" width="10.140625" style="19" customWidth="1"/>
    <col min="166" max="166" width="10.8515625" style="19" customWidth="1"/>
    <col min="167" max="167" width="10.7109375" style="19" customWidth="1"/>
    <col min="168" max="168" width="11.140625" style="19" customWidth="1"/>
    <col min="169" max="169" width="9.57421875" style="19" customWidth="1"/>
    <col min="170" max="170" width="11.8515625" style="19" customWidth="1"/>
    <col min="171" max="171" width="12.28125" style="19" customWidth="1"/>
    <col min="172" max="172" width="13.00390625" style="19" customWidth="1"/>
    <col min="173" max="173" width="9.8515625" style="19" customWidth="1"/>
    <col min="174" max="174" width="10.7109375" style="19" customWidth="1"/>
    <col min="175" max="175" width="10.8515625" style="19" hidden="1" customWidth="1"/>
    <col min="176" max="177" width="10.00390625" style="19" hidden="1" customWidth="1"/>
    <col min="178" max="178" width="8.421875" style="19" hidden="1" customWidth="1"/>
    <col min="179" max="179" width="9.57421875" style="19" hidden="1" customWidth="1"/>
    <col min="180" max="180" width="0.71875" style="19" customWidth="1"/>
    <col min="181" max="181" width="6.140625" style="19" customWidth="1"/>
    <col min="182" max="182" width="6.421875" style="19" customWidth="1"/>
    <col min="183" max="183" width="6.8515625" style="19" customWidth="1"/>
    <col min="184" max="184" width="5.7109375" style="19" customWidth="1"/>
    <col min="185" max="186" width="6.28125" style="19" customWidth="1"/>
    <col min="187" max="187" width="6.00390625" style="19" customWidth="1"/>
    <col min="188" max="189" width="6.28125" style="19" customWidth="1"/>
    <col min="190" max="194" width="7.00390625" style="19" customWidth="1"/>
    <col min="195" max="195" width="5.8515625" style="19" customWidth="1"/>
    <col min="196" max="196" width="7.28125" style="19" customWidth="1"/>
    <col min="197" max="197" width="8.140625" style="19" customWidth="1"/>
    <col min="198" max="198" width="7.00390625" style="19" customWidth="1"/>
    <col min="199" max="199" width="7.421875" style="19" customWidth="1"/>
    <col min="200" max="213" width="6.7109375" style="42" customWidth="1"/>
    <col min="214" max="214" width="7.421875" style="166" customWidth="1"/>
    <col min="215" max="215" width="9.8515625" style="19" customWidth="1"/>
    <col min="216" max="216" width="9.8515625" style="25" customWidth="1"/>
    <col min="217" max="229" width="9.140625" style="19" hidden="1" customWidth="1"/>
    <col min="230" max="230" width="2.421875" style="19" hidden="1" customWidth="1"/>
    <col min="231" max="231" width="8.7109375" style="19" hidden="1" customWidth="1"/>
    <col min="232" max="232" width="9.28125" style="25" customWidth="1"/>
    <col min="233" max="233" width="6.421875" style="19" hidden="1" customWidth="1"/>
    <col min="234" max="236" width="9.140625" style="19" hidden="1" customWidth="1"/>
    <col min="237" max="16384" width="9.140625" style="19" customWidth="1"/>
  </cols>
  <sheetData>
    <row r="1" spans="6:7" ht="3" customHeight="1" thickBot="1">
      <c r="F1" s="7" t="s">
        <v>52</v>
      </c>
      <c r="G1" s="7"/>
    </row>
    <row r="2" spans="5:214" ht="23.25" customHeight="1" thickBot="1">
      <c r="E2" s="19">
        <v>1</v>
      </c>
      <c r="G2" s="20"/>
      <c r="H2" s="7"/>
      <c r="J2" s="19">
        <v>2</v>
      </c>
      <c r="O2" s="19">
        <v>3</v>
      </c>
      <c r="T2" s="24">
        <v>4</v>
      </c>
      <c r="Y2" s="24">
        <v>5</v>
      </c>
      <c r="AD2" s="19">
        <v>6</v>
      </c>
      <c r="AI2" s="19">
        <v>7</v>
      </c>
      <c r="AN2" s="19">
        <v>8</v>
      </c>
      <c r="AS2" s="19">
        <v>9</v>
      </c>
      <c r="AX2" s="19">
        <v>10</v>
      </c>
      <c r="BC2" s="19">
        <v>11</v>
      </c>
      <c r="BH2" s="19">
        <v>12</v>
      </c>
      <c r="BM2" s="19">
        <v>13</v>
      </c>
      <c r="BN2" s="266"/>
      <c r="BR2" s="19">
        <v>14</v>
      </c>
      <c r="BW2" s="19">
        <v>15</v>
      </c>
      <c r="CB2" s="19">
        <v>16</v>
      </c>
      <c r="CC2" s="217"/>
      <c r="CG2" s="19">
        <v>17</v>
      </c>
      <c r="CH2" s="224">
        <v>2.9</v>
      </c>
      <c r="CI2" s="226">
        <v>3.5</v>
      </c>
      <c r="CL2" s="19">
        <v>18</v>
      </c>
      <c r="CM2" s="264"/>
      <c r="CN2" s="231"/>
      <c r="CQ2" s="19">
        <v>19</v>
      </c>
      <c r="CR2" s="264">
        <v>3.9</v>
      </c>
      <c r="CT2" s="19">
        <v>3.4</v>
      </c>
      <c r="CV2" s="19">
        <v>20</v>
      </c>
      <c r="DA2" s="283">
        <v>21</v>
      </c>
      <c r="DF2" s="25">
        <v>22</v>
      </c>
      <c r="DK2" s="19">
        <v>23</v>
      </c>
      <c r="DP2" s="19">
        <v>24</v>
      </c>
      <c r="DU2" s="19">
        <v>25</v>
      </c>
      <c r="DZ2" s="19">
        <v>26</v>
      </c>
      <c r="EE2" s="19">
        <v>27</v>
      </c>
      <c r="EJ2" s="19">
        <v>28</v>
      </c>
      <c r="EO2" s="25">
        <v>29</v>
      </c>
      <c r="ET2" s="19">
        <v>30</v>
      </c>
      <c r="EV2" s="292">
        <v>2.02</v>
      </c>
      <c r="EY2" s="19">
        <v>31</v>
      </c>
      <c r="EZ2" s="7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2"/>
    </row>
    <row r="3" spans="4:177" ht="23.25" customHeight="1" thickBot="1">
      <c r="D3" s="25"/>
      <c r="E3" s="7">
        <v>1</v>
      </c>
      <c r="F3" s="7"/>
      <c r="G3" s="27"/>
      <c r="H3" s="7"/>
      <c r="I3" s="7"/>
      <c r="J3" s="7"/>
      <c r="K3" s="7">
        <v>2</v>
      </c>
      <c r="L3" s="7"/>
      <c r="M3" s="7"/>
      <c r="N3" s="7"/>
      <c r="O3" s="7">
        <v>3</v>
      </c>
      <c r="P3" s="7"/>
      <c r="Q3" s="7"/>
      <c r="R3" s="7"/>
      <c r="S3" s="7"/>
      <c r="T3" s="28">
        <v>4</v>
      </c>
      <c r="U3" s="28"/>
      <c r="V3" s="28"/>
      <c r="W3" s="28"/>
      <c r="X3" s="28"/>
      <c r="Y3" s="28"/>
      <c r="Z3" s="28">
        <v>5</v>
      </c>
      <c r="AA3" s="28"/>
      <c r="AB3" s="28"/>
      <c r="AC3" s="193"/>
      <c r="AD3" s="7">
        <v>6</v>
      </c>
      <c r="AE3" s="7"/>
      <c r="AF3" s="7"/>
      <c r="AG3" s="7"/>
      <c r="AH3" s="29"/>
      <c r="AI3" s="7">
        <v>7</v>
      </c>
      <c r="AJ3" s="7"/>
      <c r="AK3" s="7"/>
      <c r="AL3" s="7"/>
      <c r="AM3" s="29"/>
      <c r="AN3" s="7">
        <v>8</v>
      </c>
      <c r="AO3" s="7"/>
      <c r="AP3" s="135"/>
      <c r="AQ3" s="7"/>
      <c r="AR3" s="29"/>
      <c r="AS3" s="7">
        <v>9</v>
      </c>
      <c r="AT3" s="7"/>
      <c r="AU3" s="7"/>
      <c r="AV3" s="7"/>
      <c r="AW3" s="149">
        <v>3.3</v>
      </c>
      <c r="AX3" s="7">
        <v>10</v>
      </c>
      <c r="AY3" s="7"/>
      <c r="AZ3" s="136">
        <v>9.7</v>
      </c>
      <c r="BA3" s="7"/>
      <c r="BB3" s="29"/>
      <c r="BC3" s="7">
        <v>11</v>
      </c>
      <c r="BD3" s="7"/>
      <c r="BE3" s="7"/>
      <c r="BF3" s="7"/>
      <c r="BH3" s="7">
        <v>12</v>
      </c>
      <c r="BI3" s="7"/>
      <c r="BJ3" s="7"/>
      <c r="BK3" s="7"/>
      <c r="BL3" s="29"/>
      <c r="BM3" s="7">
        <v>13</v>
      </c>
      <c r="BN3" s="7"/>
      <c r="BO3" s="7"/>
      <c r="BP3" s="7"/>
      <c r="BQ3" s="7"/>
      <c r="BR3" s="7">
        <v>14</v>
      </c>
      <c r="BS3" s="7"/>
      <c r="BT3" s="41">
        <v>5.1</v>
      </c>
      <c r="BU3" s="7"/>
      <c r="BV3" s="7"/>
      <c r="BW3" s="7">
        <v>15</v>
      </c>
      <c r="BX3" s="7"/>
      <c r="BY3" s="7"/>
      <c r="BZ3" s="7">
        <v>6.2</v>
      </c>
      <c r="CB3" s="7">
        <v>16</v>
      </c>
      <c r="CC3" s="7"/>
      <c r="CD3" s="7"/>
      <c r="CE3" s="41">
        <v>2.9</v>
      </c>
      <c r="CF3" s="43"/>
      <c r="CG3" s="7">
        <v>17</v>
      </c>
      <c r="CL3" s="19">
        <v>18</v>
      </c>
      <c r="CM3" s="44">
        <v>4.6</v>
      </c>
      <c r="CN3" s="227">
        <v>4.4</v>
      </c>
      <c r="CQ3" s="19">
        <v>19</v>
      </c>
      <c r="CV3" s="19">
        <v>20</v>
      </c>
      <c r="DA3" s="19">
        <v>21</v>
      </c>
      <c r="DF3" s="19">
        <v>22</v>
      </c>
      <c r="DG3" s="147">
        <v>6.4</v>
      </c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288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9" t="s">
        <v>40</v>
      </c>
      <c r="EZ3" s="170"/>
      <c r="FU3" s="7"/>
    </row>
    <row r="4" spans="1:170" ht="22.5" customHeight="1" thickBot="1">
      <c r="A4" s="30"/>
      <c r="C4" s="20"/>
      <c r="D4" s="20"/>
      <c r="E4" s="20"/>
      <c r="H4" s="20"/>
      <c r="I4" s="20"/>
      <c r="J4" s="20"/>
      <c r="N4" s="20"/>
      <c r="O4" s="20"/>
      <c r="P4" s="20"/>
      <c r="W4" s="31"/>
      <c r="X4" s="31"/>
      <c r="Y4" s="31"/>
      <c r="Z4" s="31"/>
      <c r="AA4" s="31"/>
      <c r="AB4" s="31"/>
      <c r="AC4" s="194"/>
      <c r="AD4" s="20"/>
      <c r="AY4" s="32"/>
      <c r="AZ4" s="32"/>
      <c r="BU4" s="24"/>
      <c r="CA4" s="154"/>
      <c r="CM4" s="44">
        <v>4.6</v>
      </c>
      <c r="CN4" s="227">
        <v>4.4</v>
      </c>
      <c r="EZ4" s="291">
        <v>3.21</v>
      </c>
      <c r="FD4" s="296">
        <v>32</v>
      </c>
      <c r="FE4" s="295">
        <v>3.27</v>
      </c>
      <c r="FI4" s="19">
        <v>33</v>
      </c>
      <c r="FN4" s="19">
        <v>34</v>
      </c>
    </row>
    <row r="5" spans="1:241" ht="99" customHeight="1" thickBot="1">
      <c r="A5" s="1"/>
      <c r="B5" s="2" t="s">
        <v>0</v>
      </c>
      <c r="C5" s="2" t="s">
        <v>1</v>
      </c>
      <c r="D5" s="3" t="s">
        <v>4</v>
      </c>
      <c r="E5" s="33" t="s">
        <v>53</v>
      </c>
      <c r="F5" s="33"/>
      <c r="G5" s="255">
        <v>1.76</v>
      </c>
      <c r="H5" s="253">
        <v>5.21</v>
      </c>
      <c r="I5" s="5">
        <v>7.9</v>
      </c>
      <c r="J5" s="33" t="s">
        <v>55</v>
      </c>
      <c r="K5" s="6"/>
      <c r="L5" s="188">
        <v>2.6</v>
      </c>
      <c r="M5" s="256">
        <v>5.6</v>
      </c>
      <c r="N5" s="184">
        <v>7.9</v>
      </c>
      <c r="O5" s="235" t="s">
        <v>56</v>
      </c>
      <c r="P5" s="259"/>
      <c r="Q5" s="258">
        <v>3.1</v>
      </c>
      <c r="R5" s="186">
        <v>4.6</v>
      </c>
      <c r="S5" s="261"/>
      <c r="T5" s="235" t="s">
        <v>57</v>
      </c>
      <c r="U5" s="9">
        <v>2.4</v>
      </c>
      <c r="V5" s="260">
        <v>5.9</v>
      </c>
      <c r="W5" s="10">
        <v>8</v>
      </c>
      <c r="X5" s="261"/>
      <c r="Y5" s="33" t="s">
        <v>58</v>
      </c>
      <c r="Z5" s="191">
        <v>5.1</v>
      </c>
      <c r="AA5" s="188">
        <v>2.8</v>
      </c>
      <c r="AB5" s="189"/>
      <c r="AC5" s="195">
        <v>7</v>
      </c>
      <c r="AD5" s="52" t="s">
        <v>59</v>
      </c>
      <c r="AE5" s="196">
        <v>4.56</v>
      </c>
      <c r="AF5" s="262"/>
      <c r="AG5" s="11">
        <v>3.24</v>
      </c>
      <c r="AH5" s="130">
        <v>6.75</v>
      </c>
      <c r="AI5" s="263" t="s">
        <v>60</v>
      </c>
      <c r="AJ5" s="137">
        <v>6.26</v>
      </c>
      <c r="AK5" s="197">
        <v>2.51</v>
      </c>
      <c r="AL5" s="131"/>
      <c r="AM5" s="132">
        <v>4</v>
      </c>
      <c r="AN5" s="263" t="s">
        <v>62</v>
      </c>
      <c r="AO5" s="137">
        <v>7.74</v>
      </c>
      <c r="AP5" s="279"/>
      <c r="AQ5" s="278">
        <v>5.5</v>
      </c>
      <c r="AR5" s="198">
        <v>2.68</v>
      </c>
      <c r="AS5" s="199" t="s">
        <v>61</v>
      </c>
      <c r="AT5" s="137">
        <v>7.9</v>
      </c>
      <c r="AU5" s="200">
        <v>5.61</v>
      </c>
      <c r="AV5" s="13">
        <v>3.06</v>
      </c>
      <c r="AW5" s="144"/>
      <c r="AX5" s="199" t="s">
        <v>63</v>
      </c>
      <c r="AY5" s="203"/>
      <c r="AZ5" s="204">
        <v>3.06</v>
      </c>
      <c r="BA5" s="13">
        <v>6.66</v>
      </c>
      <c r="BB5" s="14">
        <v>5.6</v>
      </c>
      <c r="BC5" s="17" t="s">
        <v>64</v>
      </c>
      <c r="BD5" s="137">
        <v>4.92</v>
      </c>
      <c r="BE5" s="298">
        <v>3.2</v>
      </c>
      <c r="BF5" s="209"/>
      <c r="BG5" s="34">
        <v>8.16</v>
      </c>
      <c r="BH5" s="17" t="s">
        <v>65</v>
      </c>
      <c r="BI5" s="137">
        <v>5.34</v>
      </c>
      <c r="BJ5" s="208">
        <v>2.48</v>
      </c>
      <c r="BK5" s="209"/>
      <c r="BL5" s="34">
        <v>3.84</v>
      </c>
      <c r="BM5" s="17" t="s">
        <v>66</v>
      </c>
      <c r="BN5" s="210">
        <v>4.17</v>
      </c>
      <c r="BO5" s="140">
        <v>3.01</v>
      </c>
      <c r="BP5" s="18">
        <v>6.18</v>
      </c>
      <c r="BQ5" s="16">
        <v>4.78</v>
      </c>
      <c r="BR5" s="139" t="s">
        <v>67</v>
      </c>
      <c r="BS5" s="211">
        <v>10</v>
      </c>
      <c r="BT5" s="212">
        <v>2.3</v>
      </c>
      <c r="BU5" s="21">
        <v>5.8</v>
      </c>
      <c r="BV5" s="213"/>
      <c r="BW5" s="141" t="s">
        <v>68</v>
      </c>
      <c r="BX5" s="215"/>
      <c r="BY5" s="144">
        <v>2.78</v>
      </c>
      <c r="BZ5" s="22">
        <v>7.77</v>
      </c>
      <c r="CA5" s="15">
        <v>4.78</v>
      </c>
      <c r="CB5" s="141" t="s">
        <v>69</v>
      </c>
      <c r="CC5" s="142"/>
      <c r="CD5" s="216">
        <v>9.18</v>
      </c>
      <c r="CE5" s="143">
        <v>6.04</v>
      </c>
      <c r="CF5" s="299">
        <v>3.47</v>
      </c>
      <c r="CG5" s="23" t="s">
        <v>70</v>
      </c>
      <c r="CH5" s="203">
        <v>1.7</v>
      </c>
      <c r="CI5" s="220">
        <v>1.96</v>
      </c>
      <c r="CJ5" s="218">
        <v>2.06</v>
      </c>
      <c r="CK5" s="219">
        <v>2.9</v>
      </c>
      <c r="CL5" s="23" t="s">
        <v>71</v>
      </c>
      <c r="CM5" s="217">
        <v>6.98</v>
      </c>
      <c r="CN5" s="203">
        <v>7.4</v>
      </c>
      <c r="CO5" s="221">
        <v>3.11</v>
      </c>
      <c r="CP5" s="222">
        <v>5.34</v>
      </c>
      <c r="CQ5" s="23" t="s">
        <v>72</v>
      </c>
      <c r="CR5" s="44">
        <v>3.3</v>
      </c>
      <c r="CS5" s="227">
        <v>3.59</v>
      </c>
      <c r="CT5" s="231">
        <v>2.52</v>
      </c>
      <c r="CU5" s="229">
        <v>3.5</v>
      </c>
      <c r="CV5" s="23" t="s">
        <v>73</v>
      </c>
      <c r="CW5" s="145"/>
      <c r="CX5" s="144">
        <v>2.43</v>
      </c>
      <c r="CY5" s="219">
        <v>4.55</v>
      </c>
      <c r="CZ5" s="12">
        <v>6.9</v>
      </c>
      <c r="DA5" s="23" t="s">
        <v>91</v>
      </c>
      <c r="DB5" s="234">
        <v>2.41</v>
      </c>
      <c r="DC5" s="23"/>
      <c r="DD5" s="233">
        <v>5.16</v>
      </c>
      <c r="DE5" s="12">
        <v>8.27</v>
      </c>
      <c r="DF5" s="23" t="s">
        <v>75</v>
      </c>
      <c r="DG5" s="16">
        <v>2.41</v>
      </c>
      <c r="DH5" s="284"/>
      <c r="DI5" s="286">
        <v>5.39</v>
      </c>
      <c r="DJ5" s="285">
        <v>11.1</v>
      </c>
      <c r="DK5" s="23" t="s">
        <v>76</v>
      </c>
      <c r="DL5" s="16">
        <v>2.41</v>
      </c>
      <c r="DM5" s="284"/>
      <c r="DN5" s="286">
        <v>3.7</v>
      </c>
      <c r="DO5" s="285">
        <v>4.3</v>
      </c>
      <c r="DP5" s="23" t="s">
        <v>77</v>
      </c>
      <c r="DQ5" s="16">
        <v>2.41</v>
      </c>
      <c r="DR5" s="284"/>
      <c r="DS5" s="286">
        <v>4.1</v>
      </c>
      <c r="DT5" s="285">
        <v>4.5</v>
      </c>
      <c r="DU5" s="23" t="s">
        <v>81</v>
      </c>
      <c r="DV5" s="16">
        <v>2.72</v>
      </c>
      <c r="DW5" s="284"/>
      <c r="DX5" s="286">
        <v>5.19</v>
      </c>
      <c r="DY5" s="285">
        <v>8.35</v>
      </c>
      <c r="DZ5" s="23" t="s">
        <v>79</v>
      </c>
      <c r="EA5" s="16">
        <v>3.47</v>
      </c>
      <c r="EB5" s="284"/>
      <c r="EC5" s="286">
        <v>3.71</v>
      </c>
      <c r="ED5" s="285">
        <v>6.61</v>
      </c>
      <c r="EE5" s="23" t="s">
        <v>82</v>
      </c>
      <c r="EF5" s="16">
        <v>2.23</v>
      </c>
      <c r="EG5" s="284"/>
      <c r="EH5" s="286">
        <v>4.61</v>
      </c>
      <c r="EI5" s="285">
        <v>9.26</v>
      </c>
      <c r="EJ5" s="23" t="s">
        <v>83</v>
      </c>
      <c r="EK5" s="16">
        <v>4.25</v>
      </c>
      <c r="EL5" s="284"/>
      <c r="EM5" s="286">
        <v>4.01</v>
      </c>
      <c r="EN5" s="285">
        <v>6.62</v>
      </c>
      <c r="EO5" s="23" t="s">
        <v>85</v>
      </c>
      <c r="EP5" s="144"/>
      <c r="EQ5" s="284"/>
      <c r="ER5" s="286">
        <v>1.21</v>
      </c>
      <c r="ES5" s="285">
        <v>2.31</v>
      </c>
      <c r="ET5" s="141" t="s">
        <v>86</v>
      </c>
      <c r="EU5" s="290">
        <v>2.25</v>
      </c>
      <c r="EV5" s="209">
        <v>2.36</v>
      </c>
      <c r="EW5" s="143">
        <v>2.56</v>
      </c>
      <c r="EX5" s="146">
        <v>2.63</v>
      </c>
      <c r="EY5" s="141" t="s">
        <v>87</v>
      </c>
      <c r="EZ5" s="203">
        <v>4.31</v>
      </c>
      <c r="FA5" s="294">
        <v>5.02</v>
      </c>
      <c r="FB5" s="143">
        <v>6.36</v>
      </c>
      <c r="FC5" s="146">
        <v>5.52</v>
      </c>
      <c r="FD5" s="141" t="s">
        <v>88</v>
      </c>
      <c r="FE5" s="217">
        <v>3.97</v>
      </c>
      <c r="FF5" s="294">
        <v>5.05</v>
      </c>
      <c r="FG5" s="143">
        <v>6.15</v>
      </c>
      <c r="FH5" s="146">
        <v>5.55</v>
      </c>
      <c r="FI5" s="297" t="s">
        <v>89</v>
      </c>
      <c r="FJ5" s="155">
        <v>4.2</v>
      </c>
      <c r="FK5" s="141"/>
      <c r="FL5" s="143">
        <v>5.45</v>
      </c>
      <c r="FM5" s="35">
        <v>3.29</v>
      </c>
      <c r="FN5" s="297" t="s">
        <v>90</v>
      </c>
      <c r="FO5" s="155">
        <v>3.3</v>
      </c>
      <c r="FP5" s="293">
        <v>4.27</v>
      </c>
      <c r="FQ5" s="143">
        <v>6.38</v>
      </c>
      <c r="FR5" s="144"/>
      <c r="FS5" s="35">
        <v>2.5</v>
      </c>
      <c r="FT5" s="179">
        <v>1.9</v>
      </c>
      <c r="FU5" s="141" t="s">
        <v>42</v>
      </c>
      <c r="FV5" s="143">
        <v>4</v>
      </c>
      <c r="FW5" s="144"/>
      <c r="FX5" s="35">
        <v>2.7</v>
      </c>
      <c r="FY5" s="250">
        <v>1</v>
      </c>
      <c r="FZ5" s="251">
        <v>2</v>
      </c>
      <c r="GA5" s="252">
        <v>3</v>
      </c>
      <c r="GB5" s="4">
        <v>4</v>
      </c>
      <c r="GC5" s="4">
        <v>5</v>
      </c>
      <c r="GD5" s="36">
        <v>6</v>
      </c>
      <c r="GE5" s="36">
        <v>7</v>
      </c>
      <c r="GF5" s="36">
        <v>8</v>
      </c>
      <c r="GG5" s="36">
        <v>9</v>
      </c>
      <c r="GH5" s="36">
        <v>10</v>
      </c>
      <c r="GI5" s="36">
        <v>11</v>
      </c>
      <c r="GJ5" s="36">
        <v>12</v>
      </c>
      <c r="GK5" s="36">
        <v>13</v>
      </c>
      <c r="GL5" s="36">
        <v>14</v>
      </c>
      <c r="GM5" s="36">
        <v>15</v>
      </c>
      <c r="GN5" s="36">
        <v>16</v>
      </c>
      <c r="GO5" s="183">
        <v>17</v>
      </c>
      <c r="GP5" s="183">
        <v>18</v>
      </c>
      <c r="GQ5" s="183">
        <v>19</v>
      </c>
      <c r="GR5" s="183">
        <v>20</v>
      </c>
      <c r="GS5" s="183">
        <v>21</v>
      </c>
      <c r="GT5" s="183">
        <v>22</v>
      </c>
      <c r="GU5" s="183">
        <v>23</v>
      </c>
      <c r="GV5" s="183">
        <v>24</v>
      </c>
      <c r="GW5" s="183">
        <v>25</v>
      </c>
      <c r="GX5" s="183">
        <v>26</v>
      </c>
      <c r="GY5" s="183">
        <v>27</v>
      </c>
      <c r="GZ5" s="183">
        <v>28</v>
      </c>
      <c r="HA5" s="183">
        <v>29</v>
      </c>
      <c r="HB5" s="183">
        <v>30</v>
      </c>
      <c r="HC5" s="183">
        <v>31</v>
      </c>
      <c r="HD5" s="183">
        <v>32</v>
      </c>
      <c r="HE5" s="183">
        <v>33</v>
      </c>
      <c r="HF5" s="183">
        <v>34</v>
      </c>
      <c r="HG5" s="270" t="s">
        <v>44</v>
      </c>
      <c r="HH5" s="273" t="s">
        <v>92</v>
      </c>
      <c r="HI5" s="37"/>
      <c r="HJ5" s="37"/>
      <c r="HK5" s="183"/>
      <c r="HL5" s="182"/>
      <c r="HM5" s="167"/>
      <c r="HN5" s="172"/>
      <c r="HO5" s="8"/>
      <c r="HP5" s="4"/>
      <c r="HQ5" s="4"/>
      <c r="HR5" s="4"/>
      <c r="HS5" s="4"/>
      <c r="HT5" s="36"/>
      <c r="HU5" s="36"/>
      <c r="HV5" s="36"/>
      <c r="HW5" s="36"/>
      <c r="HX5" s="240" t="s">
        <v>28</v>
      </c>
      <c r="HY5" s="36">
        <v>11</v>
      </c>
      <c r="HZ5" s="36">
        <v>12</v>
      </c>
      <c r="IA5" s="39">
        <v>13</v>
      </c>
      <c r="IB5" s="236" t="s">
        <v>25</v>
      </c>
      <c r="IC5" s="240"/>
      <c r="IF5" s="38"/>
      <c r="IG5" s="38"/>
    </row>
    <row r="6" spans="1:240" s="7" customFormat="1" ht="52.5" customHeight="1">
      <c r="A6" s="46"/>
      <c r="B6" s="47"/>
      <c r="C6" s="47"/>
      <c r="D6" s="48" t="s">
        <v>3</v>
      </c>
      <c r="E6" s="49" t="s">
        <v>2</v>
      </c>
      <c r="F6" s="50" t="s">
        <v>21</v>
      </c>
      <c r="G6" s="51" t="s">
        <v>19</v>
      </c>
      <c r="H6" s="52" t="s">
        <v>23</v>
      </c>
      <c r="I6" s="53" t="s">
        <v>5</v>
      </c>
      <c r="J6" s="54" t="s">
        <v>2</v>
      </c>
      <c r="K6" s="51" t="s">
        <v>21</v>
      </c>
      <c r="L6" s="51" t="s">
        <v>22</v>
      </c>
      <c r="M6" s="51" t="s">
        <v>20</v>
      </c>
      <c r="N6" s="55" t="s">
        <v>5</v>
      </c>
      <c r="O6" s="56" t="s">
        <v>2</v>
      </c>
      <c r="P6" s="47" t="s">
        <v>6</v>
      </c>
      <c r="Q6" s="47" t="s">
        <v>2</v>
      </c>
      <c r="R6" s="51" t="s">
        <v>20</v>
      </c>
      <c r="S6" s="55" t="s">
        <v>5</v>
      </c>
      <c r="T6" s="57" t="s">
        <v>2</v>
      </c>
      <c r="U6" s="58" t="s">
        <v>6</v>
      </c>
      <c r="V6" s="58" t="s">
        <v>2</v>
      </c>
      <c r="W6" s="52" t="s">
        <v>20</v>
      </c>
      <c r="X6" s="59" t="s">
        <v>5</v>
      </c>
      <c r="Y6" s="60" t="s">
        <v>2</v>
      </c>
      <c r="Z6" s="58" t="s">
        <v>6</v>
      </c>
      <c r="AA6" s="58" t="s">
        <v>2</v>
      </c>
      <c r="AB6" s="52" t="s">
        <v>20</v>
      </c>
      <c r="AC6" s="77" t="s">
        <v>5</v>
      </c>
      <c r="AD6" s="47" t="s">
        <v>2</v>
      </c>
      <c r="AE6" s="47" t="s">
        <v>6</v>
      </c>
      <c r="AF6" s="47" t="s">
        <v>2</v>
      </c>
      <c r="AG6" s="51" t="s">
        <v>20</v>
      </c>
      <c r="AH6" s="61" t="s">
        <v>5</v>
      </c>
      <c r="AI6" s="47" t="s">
        <v>2</v>
      </c>
      <c r="AJ6" s="47" t="s">
        <v>6</v>
      </c>
      <c r="AK6" s="47" t="s">
        <v>2</v>
      </c>
      <c r="AL6" s="51" t="s">
        <v>20</v>
      </c>
      <c r="AM6" s="61" t="s">
        <v>5</v>
      </c>
      <c r="AN6" s="47" t="s">
        <v>2</v>
      </c>
      <c r="AO6" s="47" t="s">
        <v>6</v>
      </c>
      <c r="AP6" s="50" t="s">
        <v>24</v>
      </c>
      <c r="AQ6" s="51" t="s">
        <v>20</v>
      </c>
      <c r="AR6" s="61" t="s">
        <v>5</v>
      </c>
      <c r="AS6" s="47" t="s">
        <v>2</v>
      </c>
      <c r="AT6" s="51" t="s">
        <v>21</v>
      </c>
      <c r="AU6" s="51" t="s">
        <v>19</v>
      </c>
      <c r="AV6" s="51" t="s">
        <v>23</v>
      </c>
      <c r="AW6" s="150" t="s">
        <v>5</v>
      </c>
      <c r="AX6" s="47" t="s">
        <v>2</v>
      </c>
      <c r="AY6" s="51" t="s">
        <v>21</v>
      </c>
      <c r="AZ6" s="51" t="s">
        <v>19</v>
      </c>
      <c r="BA6" s="51" t="s">
        <v>20</v>
      </c>
      <c r="BB6" s="61" t="s">
        <v>5</v>
      </c>
      <c r="BC6" s="47" t="s">
        <v>2</v>
      </c>
      <c r="BD6" s="51" t="s">
        <v>21</v>
      </c>
      <c r="BE6" s="51" t="s">
        <v>19</v>
      </c>
      <c r="BF6" s="51" t="s">
        <v>20</v>
      </c>
      <c r="BG6" s="62" t="s">
        <v>5</v>
      </c>
      <c r="BH6" s="47" t="s">
        <v>2</v>
      </c>
      <c r="BI6" s="51" t="s">
        <v>21</v>
      </c>
      <c r="BJ6" s="51" t="s">
        <v>19</v>
      </c>
      <c r="BK6" s="51" t="s">
        <v>20</v>
      </c>
      <c r="BL6" s="62" t="s">
        <v>5</v>
      </c>
      <c r="BM6" s="47" t="s">
        <v>2</v>
      </c>
      <c r="BN6" s="51" t="s">
        <v>21</v>
      </c>
      <c r="BO6" s="51" t="s">
        <v>19</v>
      </c>
      <c r="BP6" s="51" t="s">
        <v>20</v>
      </c>
      <c r="BQ6" s="63" t="s">
        <v>5</v>
      </c>
      <c r="BR6" s="46" t="s">
        <v>2</v>
      </c>
      <c r="BS6" s="51" t="s">
        <v>21</v>
      </c>
      <c r="BT6" s="63" t="s">
        <v>19</v>
      </c>
      <c r="BU6" s="63" t="s">
        <v>20</v>
      </c>
      <c r="BV6" s="61" t="s">
        <v>5</v>
      </c>
      <c r="BW6" s="47" t="s">
        <v>2</v>
      </c>
      <c r="BX6" s="51" t="s">
        <v>21</v>
      </c>
      <c r="BY6" s="51" t="s">
        <v>19</v>
      </c>
      <c r="BZ6" s="51" t="s">
        <v>20</v>
      </c>
      <c r="CA6" s="47" t="s">
        <v>5</v>
      </c>
      <c r="CB6" s="47" t="s">
        <v>2</v>
      </c>
      <c r="CC6" s="51" t="s">
        <v>21</v>
      </c>
      <c r="CD6" s="51" t="s">
        <v>19</v>
      </c>
      <c r="CE6" s="51" t="s">
        <v>20</v>
      </c>
      <c r="CF6" s="150" t="s">
        <v>5</v>
      </c>
      <c r="CG6" s="47" t="s">
        <v>2</v>
      </c>
      <c r="CH6" s="51" t="s">
        <v>21</v>
      </c>
      <c r="CI6" s="51" t="s">
        <v>19</v>
      </c>
      <c r="CJ6" s="51" t="s">
        <v>20</v>
      </c>
      <c r="CK6" s="61" t="s">
        <v>5</v>
      </c>
      <c r="CL6" s="47" t="s">
        <v>2</v>
      </c>
      <c r="CM6" s="51" t="s">
        <v>21</v>
      </c>
      <c r="CN6" s="51" t="s">
        <v>19</v>
      </c>
      <c r="CO6" s="51" t="s">
        <v>20</v>
      </c>
      <c r="CP6" s="61" t="s">
        <v>5</v>
      </c>
      <c r="CQ6" s="47" t="s">
        <v>2</v>
      </c>
      <c r="CR6" s="51" t="s">
        <v>21</v>
      </c>
      <c r="CS6" s="51" t="s">
        <v>19</v>
      </c>
      <c r="CT6" s="51" t="s">
        <v>20</v>
      </c>
      <c r="CU6" s="47" t="s">
        <v>5</v>
      </c>
      <c r="CV6" s="47" t="s">
        <v>2</v>
      </c>
      <c r="CW6" s="51" t="s">
        <v>21</v>
      </c>
      <c r="CX6" s="51" t="s">
        <v>19</v>
      </c>
      <c r="CY6" s="51" t="s">
        <v>20</v>
      </c>
      <c r="CZ6" s="63" t="s">
        <v>5</v>
      </c>
      <c r="DA6" s="47" t="s">
        <v>2</v>
      </c>
      <c r="DB6" s="51" t="s">
        <v>21</v>
      </c>
      <c r="DC6" s="51" t="s">
        <v>19</v>
      </c>
      <c r="DD6" s="51" t="s">
        <v>20</v>
      </c>
      <c r="DE6" s="162" t="s">
        <v>5</v>
      </c>
      <c r="DF6" s="47" t="s">
        <v>2</v>
      </c>
      <c r="DG6" s="51" t="s">
        <v>21</v>
      </c>
      <c r="DH6" s="51" t="s">
        <v>19</v>
      </c>
      <c r="DI6" s="51" t="s">
        <v>20</v>
      </c>
      <c r="DJ6" s="162" t="s">
        <v>5</v>
      </c>
      <c r="DK6" s="47" t="s">
        <v>2</v>
      </c>
      <c r="DL6" s="51" t="s">
        <v>21</v>
      </c>
      <c r="DM6" s="51" t="s">
        <v>19</v>
      </c>
      <c r="DN6" s="51" t="s">
        <v>20</v>
      </c>
      <c r="DO6" s="162" t="s">
        <v>5</v>
      </c>
      <c r="DP6" s="47" t="s">
        <v>2</v>
      </c>
      <c r="DQ6" s="51" t="s">
        <v>21</v>
      </c>
      <c r="DR6" s="51" t="s">
        <v>19</v>
      </c>
      <c r="DS6" s="51" t="s">
        <v>20</v>
      </c>
      <c r="DT6" s="162" t="s">
        <v>5</v>
      </c>
      <c r="DU6" s="47" t="s">
        <v>2</v>
      </c>
      <c r="DV6" s="51" t="s">
        <v>21</v>
      </c>
      <c r="DW6" s="51" t="s">
        <v>19</v>
      </c>
      <c r="DX6" s="51" t="s">
        <v>20</v>
      </c>
      <c r="DY6" s="162" t="s">
        <v>5</v>
      </c>
      <c r="DZ6" s="47" t="s">
        <v>2</v>
      </c>
      <c r="EA6" s="51" t="s">
        <v>21</v>
      </c>
      <c r="EB6" s="51" t="s">
        <v>19</v>
      </c>
      <c r="EC6" s="51" t="s">
        <v>20</v>
      </c>
      <c r="ED6" s="162" t="s">
        <v>5</v>
      </c>
      <c r="EE6" s="47" t="s">
        <v>2</v>
      </c>
      <c r="EF6" s="51" t="s">
        <v>21</v>
      </c>
      <c r="EG6" s="51" t="s">
        <v>19</v>
      </c>
      <c r="EH6" s="51" t="s">
        <v>20</v>
      </c>
      <c r="EI6" s="162" t="s">
        <v>5</v>
      </c>
      <c r="EJ6" s="47" t="s">
        <v>2</v>
      </c>
      <c r="EK6" s="51" t="s">
        <v>21</v>
      </c>
      <c r="EL6" s="51" t="s">
        <v>19</v>
      </c>
      <c r="EM6" s="51" t="s">
        <v>20</v>
      </c>
      <c r="EN6" s="162" t="s">
        <v>5</v>
      </c>
      <c r="EO6" s="47" t="s">
        <v>2</v>
      </c>
      <c r="EP6" s="51" t="s">
        <v>21</v>
      </c>
      <c r="EQ6" s="51" t="s">
        <v>19</v>
      </c>
      <c r="ER6" s="51" t="s">
        <v>20</v>
      </c>
      <c r="ES6" s="162" t="s">
        <v>5</v>
      </c>
      <c r="ET6" s="47" t="s">
        <v>2</v>
      </c>
      <c r="EU6" s="51" t="s">
        <v>21</v>
      </c>
      <c r="EV6" s="51" t="s">
        <v>19</v>
      </c>
      <c r="EW6" s="51" t="s">
        <v>20</v>
      </c>
      <c r="EX6" s="150" t="s">
        <v>5</v>
      </c>
      <c r="EY6" s="47" t="s">
        <v>2</v>
      </c>
      <c r="EZ6" s="51" t="s">
        <v>21</v>
      </c>
      <c r="FA6" s="51" t="s">
        <v>19</v>
      </c>
      <c r="FB6" s="51" t="s">
        <v>20</v>
      </c>
      <c r="FC6" s="150" t="s">
        <v>5</v>
      </c>
      <c r="FD6" s="47" t="s">
        <v>2</v>
      </c>
      <c r="FE6" s="51" t="s">
        <v>21</v>
      </c>
      <c r="FF6" s="51" t="s">
        <v>19</v>
      </c>
      <c r="FG6" s="51" t="s">
        <v>20</v>
      </c>
      <c r="FH6" s="150" t="s">
        <v>5</v>
      </c>
      <c r="FI6" s="47" t="s">
        <v>2</v>
      </c>
      <c r="FJ6" s="51" t="s">
        <v>21</v>
      </c>
      <c r="FK6" s="51" t="s">
        <v>19</v>
      </c>
      <c r="FL6" s="51" t="s">
        <v>20</v>
      </c>
      <c r="FM6" s="150" t="s">
        <v>5</v>
      </c>
      <c r="FN6" s="47" t="s">
        <v>2</v>
      </c>
      <c r="FO6" s="51" t="s">
        <v>21</v>
      </c>
      <c r="FP6" s="51" t="s">
        <v>19</v>
      </c>
      <c r="FQ6" s="51" t="s">
        <v>20</v>
      </c>
      <c r="FR6" s="178" t="s">
        <v>5</v>
      </c>
      <c r="FS6" s="47" t="s">
        <v>2</v>
      </c>
      <c r="FT6" s="51" t="s">
        <v>21</v>
      </c>
      <c r="FU6" s="51" t="s">
        <v>19</v>
      </c>
      <c r="FV6" s="51" t="s">
        <v>20</v>
      </c>
      <c r="FW6" s="178" t="s">
        <v>5</v>
      </c>
      <c r="FX6" s="64"/>
      <c r="FY6" s="301"/>
      <c r="FZ6" s="302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  <c r="GS6" s="303"/>
      <c r="GT6" s="303"/>
      <c r="GU6" s="303"/>
      <c r="GV6" s="303"/>
      <c r="GW6" s="303"/>
      <c r="GX6" s="303"/>
      <c r="GY6" s="303"/>
      <c r="GZ6" s="303"/>
      <c r="HA6" s="303"/>
      <c r="HB6" s="303"/>
      <c r="HC6" s="303"/>
      <c r="HD6" s="303"/>
      <c r="HE6" s="303"/>
      <c r="HF6" s="303"/>
      <c r="HG6" s="267"/>
      <c r="HH6" s="181"/>
      <c r="HI6" s="45"/>
      <c r="HJ6" s="174"/>
      <c r="HK6" s="65"/>
      <c r="HL6" s="171"/>
      <c r="HM6" s="238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315"/>
      <c r="HY6" s="66"/>
      <c r="HZ6" s="67"/>
      <c r="IA6" s="67"/>
      <c r="IB6" s="237" t="s">
        <v>29</v>
      </c>
      <c r="IC6" s="275"/>
      <c r="ID6" s="47"/>
      <c r="IE6" s="47"/>
      <c r="IF6" s="68"/>
    </row>
    <row r="7" spans="1:240" s="7" customFormat="1" ht="31.5" customHeight="1">
      <c r="A7" s="46">
        <v>1</v>
      </c>
      <c r="B7" s="47" t="s">
        <v>84</v>
      </c>
      <c r="C7" s="47">
        <v>1984</v>
      </c>
      <c r="D7" s="69">
        <v>2.3148148148148147E-05</v>
      </c>
      <c r="E7" s="49"/>
      <c r="F7" s="50"/>
      <c r="G7" s="51"/>
      <c r="H7" s="52"/>
      <c r="I7" s="53"/>
      <c r="J7" s="54"/>
      <c r="K7" s="51"/>
      <c r="L7" s="51"/>
      <c r="M7" s="51"/>
      <c r="N7" s="55"/>
      <c r="O7" s="56"/>
      <c r="P7" s="47"/>
      <c r="Q7" s="47"/>
      <c r="R7" s="51"/>
      <c r="S7" s="55"/>
      <c r="T7" s="74"/>
      <c r="U7" s="75">
        <f>D7*$W$5</f>
        <v>0.00018518518518518518</v>
      </c>
      <c r="V7" s="75">
        <f aca="true" t="shared" si="0" ref="V7:V17">T7-U7</f>
        <v>-0.00018518518518518518</v>
      </c>
      <c r="W7" s="75">
        <f>V7/$W$5</f>
        <v>-2.3148148148148147E-05</v>
      </c>
      <c r="X7" s="59"/>
      <c r="Y7" s="89"/>
      <c r="Z7" s="75">
        <f>D7*$AC$5</f>
        <v>0.00016203703703703703</v>
      </c>
      <c r="AA7" s="75">
        <f>Y7-Z7</f>
        <v>-0.00016203703703703703</v>
      </c>
      <c r="AB7" s="75">
        <f>AA7/$AC$5</f>
        <v>-2.3148148148148147E-05</v>
      </c>
      <c r="AC7" s="77"/>
      <c r="AD7" s="47"/>
      <c r="AE7" s="47"/>
      <c r="AF7" s="47"/>
      <c r="AG7" s="51"/>
      <c r="AH7" s="61"/>
      <c r="AI7" s="47"/>
      <c r="AJ7" s="47"/>
      <c r="AK7" s="47"/>
      <c r="AL7" s="51"/>
      <c r="AM7" s="61"/>
      <c r="AN7" s="47"/>
      <c r="AO7" s="47"/>
      <c r="AP7" s="50"/>
      <c r="AQ7" s="51"/>
      <c r="AR7" s="61"/>
      <c r="AS7" s="47"/>
      <c r="AT7" s="51"/>
      <c r="AU7" s="51"/>
      <c r="AV7" s="51"/>
      <c r="AW7" s="150"/>
      <c r="AX7" s="47"/>
      <c r="AY7" s="51"/>
      <c r="AZ7" s="51"/>
      <c r="BA7" s="51"/>
      <c r="BB7" s="61"/>
      <c r="BC7" s="83"/>
      <c r="BD7" s="72"/>
      <c r="BE7" s="79"/>
      <c r="BF7" s="72"/>
      <c r="BG7" s="62"/>
      <c r="BH7" s="47"/>
      <c r="BI7" s="51"/>
      <c r="BJ7" s="51"/>
      <c r="BK7" s="51"/>
      <c r="BL7" s="62"/>
      <c r="BM7" s="91"/>
      <c r="BN7" s="72">
        <f>D7*$BP$5</f>
        <v>0.00014305555555555553</v>
      </c>
      <c r="BO7" s="79">
        <f>BM7-BN7</f>
        <v>-0.00014305555555555553</v>
      </c>
      <c r="BP7" s="72">
        <f>BO7/$BP$5</f>
        <v>-2.3148148148148144E-05</v>
      </c>
      <c r="BQ7" s="63"/>
      <c r="BR7" s="83"/>
      <c r="BS7" s="72"/>
      <c r="BT7" s="79"/>
      <c r="BU7" s="72"/>
      <c r="BV7" s="61"/>
      <c r="BW7" s="81"/>
      <c r="BX7" s="72">
        <f>D7*$BZ$5</f>
        <v>0.00017986111111111108</v>
      </c>
      <c r="BY7" s="79">
        <f>BW7-BX7</f>
        <v>-0.00017986111111111108</v>
      </c>
      <c r="BZ7" s="72">
        <f>BY7/$BZ$5</f>
        <v>-2.3148148148148147E-05</v>
      </c>
      <c r="CA7" s="47"/>
      <c r="CB7" s="47"/>
      <c r="CC7" s="51"/>
      <c r="CD7" s="51"/>
      <c r="CE7" s="51"/>
      <c r="CF7" s="150"/>
      <c r="CG7" s="47"/>
      <c r="CH7" s="51"/>
      <c r="CI7" s="51"/>
      <c r="CJ7" s="51"/>
      <c r="CK7" s="61"/>
      <c r="CL7" s="47"/>
      <c r="CM7" s="51"/>
      <c r="CN7" s="51"/>
      <c r="CO7" s="51"/>
      <c r="CP7" s="61"/>
      <c r="CQ7" s="47"/>
      <c r="CR7" s="51"/>
      <c r="CS7" s="51"/>
      <c r="CT7" s="51"/>
      <c r="CU7" s="47"/>
      <c r="CV7" s="82"/>
      <c r="CW7" s="72">
        <f>D7*$CZ$5</f>
        <v>0.00015972222222222223</v>
      </c>
      <c r="CX7" s="79">
        <f>CV7-CW7</f>
        <v>-0.00015972222222222223</v>
      </c>
      <c r="CY7" s="72">
        <f>CX7/$CZ$5</f>
        <v>-2.3148148148148147E-05</v>
      </c>
      <c r="CZ7" s="63"/>
      <c r="DA7" s="47"/>
      <c r="DB7" s="51"/>
      <c r="DC7" s="51"/>
      <c r="DD7" s="51"/>
      <c r="DE7" s="162"/>
      <c r="DF7" s="47"/>
      <c r="DG7" s="51"/>
      <c r="DH7" s="51"/>
      <c r="DI7" s="51"/>
      <c r="DJ7" s="162"/>
      <c r="DK7" s="47"/>
      <c r="DL7" s="51"/>
      <c r="DM7" s="51"/>
      <c r="DN7" s="51"/>
      <c r="DO7" s="51"/>
      <c r="DP7" s="51"/>
      <c r="DQ7" s="51"/>
      <c r="DR7" s="51"/>
      <c r="DS7" s="51"/>
      <c r="DT7" s="287"/>
      <c r="DU7" s="289">
        <v>0.051550925925925924</v>
      </c>
      <c r="DV7" s="72">
        <f>D7*$DV$5</f>
        <v>6.296296296296296E-05</v>
      </c>
      <c r="DW7" s="79">
        <f>DU7-DV7</f>
        <v>0.05148796296296296</v>
      </c>
      <c r="DX7" s="72">
        <f>DW7/$DV$5</f>
        <v>0.018929398148148143</v>
      </c>
      <c r="DY7" s="287">
        <v>5</v>
      </c>
      <c r="DZ7" s="90">
        <v>0.10986111111111112</v>
      </c>
      <c r="EA7" s="72">
        <f>D7*$ED$5</f>
        <v>0.00015300925925925926</v>
      </c>
      <c r="EB7" s="79">
        <f>DZ7-EA7</f>
        <v>0.10970810185185186</v>
      </c>
      <c r="EC7" s="72">
        <f>EB7/$ED$5</f>
        <v>0.016597292262004817</v>
      </c>
      <c r="ED7" s="287">
        <v>2</v>
      </c>
      <c r="EE7" s="287"/>
      <c r="EF7" s="287"/>
      <c r="EG7" s="287"/>
      <c r="EH7" s="287"/>
      <c r="EI7" s="287"/>
      <c r="EJ7" s="90">
        <v>0.07100694444444444</v>
      </c>
      <c r="EK7" s="72">
        <f>D7*$EN$5</f>
        <v>0.00015324074074074074</v>
      </c>
      <c r="EL7" s="79">
        <f>EJ7-EK7</f>
        <v>0.0708537037037037</v>
      </c>
      <c r="EM7" s="72">
        <f>EL7/$EN$5</f>
        <v>0.010702976390287567</v>
      </c>
      <c r="EN7" s="287">
        <v>5</v>
      </c>
      <c r="EO7" s="90">
        <v>0.0765162037037037</v>
      </c>
      <c r="EP7" s="72">
        <f>D7*$ES$5</f>
        <v>5.3472222222222224E-05</v>
      </c>
      <c r="EQ7" s="79">
        <f>EO7-EP7</f>
        <v>0.07646273148148147</v>
      </c>
      <c r="ER7" s="72">
        <f>EQ7/$ES$5</f>
        <v>0.03310074955908289</v>
      </c>
      <c r="ES7" s="287">
        <v>5</v>
      </c>
      <c r="ET7" s="287"/>
      <c r="EU7" s="287"/>
      <c r="EV7" s="51"/>
      <c r="EW7" s="51"/>
      <c r="EX7" s="150"/>
      <c r="EY7" s="47"/>
      <c r="EZ7" s="51"/>
      <c r="FA7" s="51"/>
      <c r="FB7" s="51"/>
      <c r="FC7" s="150"/>
      <c r="FD7" s="47"/>
      <c r="FE7" s="51"/>
      <c r="FF7" s="51"/>
      <c r="FG7" s="51"/>
      <c r="FH7" s="150"/>
      <c r="FI7" s="47"/>
      <c r="FJ7" s="51"/>
      <c r="FK7" s="51"/>
      <c r="FL7" s="51"/>
      <c r="FM7" s="150"/>
      <c r="FN7" s="81">
        <v>0.049108796296296296</v>
      </c>
      <c r="FO7" s="72">
        <f>D7*$FP$5</f>
        <v>9.884259259259258E-05</v>
      </c>
      <c r="FP7" s="79">
        <f>FN7-FO7</f>
        <v>0.0490099537037037</v>
      </c>
      <c r="FQ7" s="72">
        <f>FP7/$FP$5</f>
        <v>0.011477740914216324</v>
      </c>
      <c r="FR7" s="178">
        <v>5</v>
      </c>
      <c r="FS7" s="47"/>
      <c r="FT7" s="51"/>
      <c r="FU7" s="51"/>
      <c r="FV7" s="51"/>
      <c r="FW7" s="178"/>
      <c r="FX7" s="64"/>
      <c r="FY7" s="47"/>
      <c r="FZ7" s="55"/>
      <c r="GA7" s="47"/>
      <c r="GB7" s="59"/>
      <c r="GC7" s="77"/>
      <c r="GD7" s="61"/>
      <c r="GE7" s="61"/>
      <c r="GF7" s="61"/>
      <c r="GG7" s="150"/>
      <c r="GH7" s="61"/>
      <c r="GI7" s="62"/>
      <c r="GJ7" s="62"/>
      <c r="GK7" s="63"/>
      <c r="GL7" s="61"/>
      <c r="GM7" s="47"/>
      <c r="GN7" s="150"/>
      <c r="GO7" s="61"/>
      <c r="GP7" s="61"/>
      <c r="GQ7" s="47"/>
      <c r="GR7" s="63"/>
      <c r="GS7" s="162"/>
      <c r="GT7" s="162"/>
      <c r="GU7" s="51"/>
      <c r="GV7" s="287"/>
      <c r="GW7" s="287">
        <v>5</v>
      </c>
      <c r="GX7" s="287">
        <v>2</v>
      </c>
      <c r="GY7" s="287"/>
      <c r="GZ7" s="287">
        <v>5</v>
      </c>
      <c r="HA7" s="287">
        <v>5</v>
      </c>
      <c r="HB7" s="150"/>
      <c r="HC7" s="150"/>
      <c r="HD7" s="150"/>
      <c r="HE7" s="150"/>
      <c r="HF7" s="150">
        <v>5</v>
      </c>
      <c r="HG7" s="304">
        <v>5</v>
      </c>
      <c r="HH7" s="181"/>
      <c r="HI7" s="45"/>
      <c r="HJ7" s="174"/>
      <c r="HK7" s="65"/>
      <c r="HL7" s="171"/>
      <c r="HM7" s="238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315"/>
      <c r="HY7" s="66"/>
      <c r="HZ7" s="67"/>
      <c r="IA7" s="67"/>
      <c r="IB7" s="237"/>
      <c r="IC7" s="275"/>
      <c r="ID7" s="47"/>
      <c r="IE7" s="47"/>
      <c r="IF7" s="68"/>
    </row>
    <row r="8" spans="1:240" s="7" customFormat="1" ht="30" customHeight="1">
      <c r="A8" s="46">
        <v>2</v>
      </c>
      <c r="B8" s="47" t="s">
        <v>78</v>
      </c>
      <c r="C8" s="47">
        <v>1983</v>
      </c>
      <c r="D8" s="69">
        <v>4.6296296296296294E-05</v>
      </c>
      <c r="E8" s="49"/>
      <c r="F8" s="50"/>
      <c r="G8" s="51"/>
      <c r="H8" s="52"/>
      <c r="I8" s="53"/>
      <c r="J8" s="54"/>
      <c r="K8" s="51"/>
      <c r="L8" s="51"/>
      <c r="M8" s="51"/>
      <c r="N8" s="55"/>
      <c r="O8" s="56"/>
      <c r="P8" s="47"/>
      <c r="Q8" s="47"/>
      <c r="R8" s="51"/>
      <c r="S8" s="55"/>
      <c r="T8" s="93"/>
      <c r="U8" s="75">
        <f>D8*$V$5</f>
        <v>0.0002731481481481482</v>
      </c>
      <c r="V8" s="75">
        <f t="shared" si="0"/>
        <v>-0.0002731481481481482</v>
      </c>
      <c r="W8" s="75">
        <f>V8/$V$5</f>
        <v>-4.62962962962963E-05</v>
      </c>
      <c r="X8" s="59"/>
      <c r="Y8" s="60"/>
      <c r="Z8" s="58"/>
      <c r="AA8" s="58"/>
      <c r="AB8" s="52"/>
      <c r="AC8" s="77"/>
      <c r="AD8" s="83">
        <v>0.06153935185185185</v>
      </c>
      <c r="AE8" s="72">
        <f>D8*$AG$5</f>
        <v>0.00015000000000000001</v>
      </c>
      <c r="AF8" s="72">
        <f>AD8-AE8</f>
        <v>0.061389351851851855</v>
      </c>
      <c r="AG8" s="72">
        <f>AF8/$AG$5</f>
        <v>0.018947330818472795</v>
      </c>
      <c r="AH8" s="61">
        <v>7</v>
      </c>
      <c r="AI8" s="80">
        <v>0.0352662037037037</v>
      </c>
      <c r="AJ8" s="72">
        <f>D8*$AK$5</f>
        <v>0.00011620370370370369</v>
      </c>
      <c r="AK8" s="72">
        <f>AI8-AJ8</f>
        <v>0.03515</v>
      </c>
      <c r="AL8" s="75">
        <f>AK8/$AK$5</f>
        <v>0.014003984063745022</v>
      </c>
      <c r="AM8" s="61">
        <v>7</v>
      </c>
      <c r="AN8" s="47"/>
      <c r="AO8" s="47"/>
      <c r="AP8" s="50"/>
      <c r="AQ8" s="51"/>
      <c r="AR8" s="61"/>
      <c r="AS8" s="47"/>
      <c r="AT8" s="51"/>
      <c r="AU8" s="51"/>
      <c r="AV8" s="51"/>
      <c r="AW8" s="150"/>
      <c r="AX8" s="47"/>
      <c r="AY8" s="51"/>
      <c r="AZ8" s="51"/>
      <c r="BA8" s="51"/>
      <c r="BB8" s="61"/>
      <c r="BC8" s="47"/>
      <c r="BD8" s="51"/>
      <c r="BE8" s="51"/>
      <c r="BF8" s="51"/>
      <c r="BG8" s="62"/>
      <c r="BH8" s="80">
        <v>0.049247685185185186</v>
      </c>
      <c r="BI8" s="72">
        <f>D8*$BL$5</f>
        <v>0.00017777777777777776</v>
      </c>
      <c r="BJ8" s="79">
        <f>BH8-BI8</f>
        <v>0.04906990740740741</v>
      </c>
      <c r="BK8" s="72">
        <f>BJ8/$BL$5</f>
        <v>0.012778621720679013</v>
      </c>
      <c r="BL8" s="62">
        <v>6</v>
      </c>
      <c r="BM8" s="83">
        <v>0.0435300925925926</v>
      </c>
      <c r="BN8" s="72">
        <f>D8*$BO$5</f>
        <v>0.00013935185185185182</v>
      </c>
      <c r="BO8" s="79">
        <f>BM8-BN8</f>
        <v>0.04339074074074075</v>
      </c>
      <c r="BP8" s="72">
        <f>BO8/$BO$5</f>
        <v>0.014415528485295932</v>
      </c>
      <c r="BQ8" s="63">
        <v>5</v>
      </c>
      <c r="BR8" s="46"/>
      <c r="BS8" s="51"/>
      <c r="BT8" s="63"/>
      <c r="BU8" s="63"/>
      <c r="BV8" s="61"/>
      <c r="BW8" s="47"/>
      <c r="BX8" s="51"/>
      <c r="BY8" s="51"/>
      <c r="BZ8" s="51"/>
      <c r="CA8" s="47"/>
      <c r="CB8" s="47"/>
      <c r="CC8" s="51"/>
      <c r="CD8" s="51"/>
      <c r="CE8" s="51"/>
      <c r="CF8" s="150"/>
      <c r="CG8" s="83">
        <v>0.023310185185185187</v>
      </c>
      <c r="CH8" s="72">
        <f>D8*$CJ$5</f>
        <v>9.537037037037036E-05</v>
      </c>
      <c r="CI8" s="79">
        <f>CG8-CH8</f>
        <v>0.023214814814814817</v>
      </c>
      <c r="CJ8" s="72">
        <f>CI8/$CJ$5</f>
        <v>0.011269327580007192</v>
      </c>
      <c r="CK8" s="61">
        <v>7</v>
      </c>
      <c r="CL8" s="83">
        <v>0.07825231481481482</v>
      </c>
      <c r="CM8" s="72">
        <f>D8*$CM$5</f>
        <v>0.00032314814814814814</v>
      </c>
      <c r="CN8" s="79">
        <f>CL8-CM8</f>
        <v>0.07792916666666667</v>
      </c>
      <c r="CO8" s="72">
        <f>CN8/$CM$5</f>
        <v>0.0111646370582617</v>
      </c>
      <c r="CP8" s="61">
        <v>5</v>
      </c>
      <c r="CQ8" s="81">
        <v>0.037083333333333336</v>
      </c>
      <c r="CR8" s="72">
        <f>D8*$CS$5</f>
        <v>0.0001662037037037037</v>
      </c>
      <c r="CS8" s="79">
        <f>CQ8-CR8</f>
        <v>0.03691712962962963</v>
      </c>
      <c r="CT8" s="72">
        <f>CS8/$CS$5</f>
        <v>0.010283323016609926</v>
      </c>
      <c r="CU8" s="150">
        <v>6</v>
      </c>
      <c r="CV8" s="47"/>
      <c r="CW8" s="51"/>
      <c r="CX8" s="51"/>
      <c r="CY8" s="51"/>
      <c r="CZ8" s="63"/>
      <c r="DA8" s="230">
        <v>0.0686574074074074</v>
      </c>
      <c r="DB8" s="72">
        <f>D8*$DD$5</f>
        <v>0.00023888888888888888</v>
      </c>
      <c r="DC8" s="79">
        <f>DA8-DB8</f>
        <v>0.06841851851851852</v>
      </c>
      <c r="DD8" s="72">
        <f>DC8/$DD$5</f>
        <v>0.013259402813666379</v>
      </c>
      <c r="DE8" s="162">
        <v>5</v>
      </c>
      <c r="DF8" s="47"/>
      <c r="DG8" s="51"/>
      <c r="DH8" s="51"/>
      <c r="DI8" s="51"/>
      <c r="DJ8" s="162"/>
      <c r="DK8" s="47"/>
      <c r="DL8" s="51"/>
      <c r="DM8" s="51"/>
      <c r="DN8" s="51"/>
      <c r="DO8" s="51"/>
      <c r="DP8" s="51"/>
      <c r="DQ8" s="51"/>
      <c r="DR8" s="51"/>
      <c r="DS8" s="51"/>
      <c r="DT8" s="287"/>
      <c r="DU8" s="289">
        <v>0.05157407407407408</v>
      </c>
      <c r="DV8" s="72">
        <f>D8*$DV$5</f>
        <v>0.00012592592592592592</v>
      </c>
      <c r="DW8" s="79">
        <f>DU8-DV8</f>
        <v>0.05144814814814815</v>
      </c>
      <c r="DX8" s="72">
        <f>DW8/$DV$5</f>
        <v>0.01891476034858388</v>
      </c>
      <c r="DY8" s="287">
        <v>4</v>
      </c>
      <c r="DZ8" s="287"/>
      <c r="EA8" s="287"/>
      <c r="EB8" s="287"/>
      <c r="EC8" s="287"/>
      <c r="ED8" s="287"/>
      <c r="EE8" s="78">
        <v>0.02074074074074074</v>
      </c>
      <c r="EF8" s="72">
        <f>D8*$EF$5</f>
        <v>0.00010324074074074074</v>
      </c>
      <c r="EG8" s="79">
        <f>EE8-EF8</f>
        <v>0.0206375</v>
      </c>
      <c r="EH8" s="72">
        <f>EG8/$EF$5</f>
        <v>0.009254484304932736</v>
      </c>
      <c r="EI8" s="287">
        <v>4</v>
      </c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90">
        <v>0.02943287037037037</v>
      </c>
      <c r="EU8" s="72">
        <f>D8*$EX$5</f>
        <v>0.00012175925925925925</v>
      </c>
      <c r="EV8" s="83">
        <f>ET8-EU8</f>
        <v>0.02931111111111111</v>
      </c>
      <c r="EW8" s="72">
        <f>EV8/$EX$5</f>
        <v>0.011144909167722856</v>
      </c>
      <c r="EX8" s="150">
        <v>6</v>
      </c>
      <c r="EY8" s="47"/>
      <c r="EZ8" s="51"/>
      <c r="FA8" s="51"/>
      <c r="FB8" s="51"/>
      <c r="FC8" s="150"/>
      <c r="FD8" s="47"/>
      <c r="FE8" s="51"/>
      <c r="FF8" s="51"/>
      <c r="FG8" s="51"/>
      <c r="FH8" s="150"/>
      <c r="FI8" s="47"/>
      <c r="FJ8" s="51"/>
      <c r="FK8" s="51"/>
      <c r="FL8" s="51"/>
      <c r="FM8" s="150"/>
      <c r="FN8" s="47"/>
      <c r="FO8" s="51"/>
      <c r="FP8" s="51"/>
      <c r="FQ8" s="51"/>
      <c r="FR8" s="178"/>
      <c r="FS8" s="47"/>
      <c r="FT8" s="51"/>
      <c r="FU8" s="51"/>
      <c r="FV8" s="51"/>
      <c r="FW8" s="178"/>
      <c r="FX8" s="64"/>
      <c r="FY8" s="47"/>
      <c r="FZ8" s="55"/>
      <c r="GA8" s="47"/>
      <c r="GB8" s="59"/>
      <c r="GC8" s="77"/>
      <c r="GD8" s="61">
        <v>7</v>
      </c>
      <c r="GE8" s="61">
        <v>7</v>
      </c>
      <c r="GF8" s="61"/>
      <c r="GG8" s="150"/>
      <c r="GH8" s="61"/>
      <c r="GI8" s="62"/>
      <c r="GJ8" s="62">
        <v>6</v>
      </c>
      <c r="GK8" s="63">
        <v>5</v>
      </c>
      <c r="GL8" s="61"/>
      <c r="GM8" s="47"/>
      <c r="GN8" s="150"/>
      <c r="GO8" s="61">
        <v>7</v>
      </c>
      <c r="GP8" s="61">
        <v>5</v>
      </c>
      <c r="GQ8" s="150">
        <v>6</v>
      </c>
      <c r="GR8" s="63"/>
      <c r="GS8" s="162">
        <v>5</v>
      </c>
      <c r="GT8" s="162"/>
      <c r="GU8" s="51"/>
      <c r="GV8" s="287"/>
      <c r="GW8" s="287">
        <v>4</v>
      </c>
      <c r="GX8" s="287"/>
      <c r="GY8" s="287">
        <v>4</v>
      </c>
      <c r="GZ8" s="287"/>
      <c r="HA8" s="287"/>
      <c r="HB8" s="150">
        <v>6</v>
      </c>
      <c r="HC8" s="150"/>
      <c r="HD8" s="150"/>
      <c r="HE8" s="150"/>
      <c r="HF8" s="150"/>
      <c r="HG8" s="304">
        <v>11</v>
      </c>
      <c r="HH8" s="181"/>
      <c r="HI8" s="45"/>
      <c r="HJ8" s="174"/>
      <c r="HK8" s="65"/>
      <c r="HL8" s="171"/>
      <c r="HM8" s="238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315"/>
      <c r="HY8" s="66"/>
      <c r="HZ8" s="67"/>
      <c r="IA8" s="67"/>
      <c r="IB8" s="237"/>
      <c r="IC8" s="275"/>
      <c r="ID8" s="47"/>
      <c r="IE8" s="47"/>
      <c r="IF8" s="68"/>
    </row>
    <row r="9" spans="1:240" s="7" customFormat="1" ht="26.25">
      <c r="A9" s="46">
        <v>3</v>
      </c>
      <c r="B9" s="47" t="s">
        <v>38</v>
      </c>
      <c r="C9" s="47">
        <v>1982</v>
      </c>
      <c r="D9" s="69">
        <v>6.944444444444444E-05</v>
      </c>
      <c r="E9" s="93">
        <v>0.05184027777777778</v>
      </c>
      <c r="F9" s="70">
        <f>D9*$I$5</f>
        <v>0.0005486111111111112</v>
      </c>
      <c r="G9" s="79">
        <f>E9-F9</f>
        <v>0.051291666666666666</v>
      </c>
      <c r="H9" s="75">
        <f>G9/$I$5</f>
        <v>0.006492616033755274</v>
      </c>
      <c r="I9" s="85">
        <v>1</v>
      </c>
      <c r="J9" s="129">
        <v>0.05575231481481482</v>
      </c>
      <c r="K9" s="72">
        <f>D9*$N$5</f>
        <v>0.0005486111111111112</v>
      </c>
      <c r="L9" s="87">
        <f>J9-K9</f>
        <v>0.055203703703703706</v>
      </c>
      <c r="M9" s="87">
        <f>L9/$N$5</f>
        <v>0.006987810595405532</v>
      </c>
      <c r="N9" s="73">
        <v>1</v>
      </c>
      <c r="O9" s="187">
        <v>0.032615740740740744</v>
      </c>
      <c r="P9" s="72">
        <f>D9*$R$5</f>
        <v>0.0003194444444444444</v>
      </c>
      <c r="Q9" s="72">
        <f>O9-P9</f>
        <v>0.0322962962962963</v>
      </c>
      <c r="R9" s="72">
        <f>Q9/$R$5</f>
        <v>0.007020933977455718</v>
      </c>
      <c r="S9" s="73">
        <v>1</v>
      </c>
      <c r="T9" s="74">
        <v>0.055046296296296295</v>
      </c>
      <c r="U9" s="75">
        <f>D9*$W$5</f>
        <v>0.0005555555555555556</v>
      </c>
      <c r="V9" s="75">
        <f t="shared" si="0"/>
        <v>0.05449074074074074</v>
      </c>
      <c r="W9" s="75">
        <f>V9/$W$5</f>
        <v>0.006811342592592593</v>
      </c>
      <c r="X9" s="76">
        <v>1</v>
      </c>
      <c r="Y9" s="89">
        <v>0.053657407407407404</v>
      </c>
      <c r="Z9" s="75">
        <f>D9*$AC$5</f>
        <v>0.0004861111111111111</v>
      </c>
      <c r="AA9" s="75">
        <f>Y9-Z9</f>
        <v>0.05317129629629629</v>
      </c>
      <c r="AB9" s="75">
        <f>AA9/$AC$5</f>
        <v>0.00759589947089947</v>
      </c>
      <c r="AC9" s="77">
        <v>1</v>
      </c>
      <c r="AD9" s="81">
        <v>0.037453703703703704</v>
      </c>
      <c r="AE9" s="72">
        <f>D9*$AE$5</f>
        <v>0.00031666666666666665</v>
      </c>
      <c r="AF9" s="72">
        <f>AD9-AE9</f>
        <v>0.03713703703703704</v>
      </c>
      <c r="AG9" s="72">
        <f>AF9/$AE$5</f>
        <v>0.008144087069525668</v>
      </c>
      <c r="AH9" s="61">
        <v>2</v>
      </c>
      <c r="AI9" s="81">
        <v>0.03293981481481481</v>
      </c>
      <c r="AJ9" s="72">
        <f>D9*$AJ$5</f>
        <v>0.0004347222222222222</v>
      </c>
      <c r="AK9" s="72">
        <f>AI9-AJ9</f>
        <v>0.032505092592592585</v>
      </c>
      <c r="AL9" s="75">
        <f>AK9/$AJ$5</f>
        <v>0.005192506803928528</v>
      </c>
      <c r="AM9" s="61">
        <v>1</v>
      </c>
      <c r="AN9" s="81">
        <v>0.04850694444444444</v>
      </c>
      <c r="AO9" s="72">
        <f>D9*$AO$5</f>
        <v>0.0005375</v>
      </c>
      <c r="AP9" s="72">
        <f>AN9-AO9</f>
        <v>0.04796944444444444</v>
      </c>
      <c r="AQ9" s="72">
        <f>AP9/$AO$5</f>
        <v>0.00619760264140109</v>
      </c>
      <c r="AR9" s="61">
        <v>1</v>
      </c>
      <c r="AS9" s="201">
        <v>0.03344907407407407</v>
      </c>
      <c r="AT9" s="70">
        <f>D9*$AU$5</f>
        <v>0.00038958333333333336</v>
      </c>
      <c r="AU9" s="79">
        <f>AS9-AT9</f>
        <v>0.033059490740740737</v>
      </c>
      <c r="AV9" s="72">
        <f>AU9/$AU$5</f>
        <v>0.005892957351290684</v>
      </c>
      <c r="AW9" s="150">
        <v>1</v>
      </c>
      <c r="AX9" s="80">
        <v>0.03552083333333333</v>
      </c>
      <c r="AY9" s="72">
        <f>D9*$BA$5</f>
        <v>0.0004625</v>
      </c>
      <c r="AZ9" s="79">
        <f aca="true" t="shared" si="1" ref="AZ9:AZ17">AX9-AY9</f>
        <v>0.03505833333333333</v>
      </c>
      <c r="BA9" s="72">
        <f>AZ9/$BA$5</f>
        <v>0.005264014014014013</v>
      </c>
      <c r="BB9" s="61">
        <v>1</v>
      </c>
      <c r="BC9" s="80">
        <v>0.0418287037037037</v>
      </c>
      <c r="BD9" s="72">
        <f>D9*$BG$5</f>
        <v>0.0005666666666666667</v>
      </c>
      <c r="BE9" s="79">
        <f>BC9-BD9</f>
        <v>0.041262037037037035</v>
      </c>
      <c r="BF9" s="72">
        <f>BE9/$BG$5</f>
        <v>0.005056622185911401</v>
      </c>
      <c r="BG9" s="62">
        <v>1</v>
      </c>
      <c r="BH9" s="81">
        <v>0.04055555555555555</v>
      </c>
      <c r="BI9" s="72">
        <f>D9*$BI$5</f>
        <v>0.0003708333333333333</v>
      </c>
      <c r="BJ9" s="79">
        <f>BH9-BI9</f>
        <v>0.04018472222222222</v>
      </c>
      <c r="BK9" s="72">
        <f>BJ9/$BI$5</f>
        <v>0.007525228880565959</v>
      </c>
      <c r="BL9" s="62">
        <v>2</v>
      </c>
      <c r="BM9" s="91">
        <v>0.04127314814814815</v>
      </c>
      <c r="BN9" s="72">
        <f>D9*$BP$5</f>
        <v>0.00042916666666666667</v>
      </c>
      <c r="BO9" s="79">
        <f>BM9-BN9</f>
        <v>0.04084398148148148</v>
      </c>
      <c r="BP9" s="72">
        <f>BO9/$BP$5</f>
        <v>0.006609058492149107</v>
      </c>
      <c r="BQ9" s="63">
        <v>1</v>
      </c>
      <c r="BR9" s="83">
        <v>0.04055555555555555</v>
      </c>
      <c r="BS9" s="72">
        <f>D9*$BU$5</f>
        <v>0.0004027777777777778</v>
      </c>
      <c r="BT9" s="79">
        <f>BR9-BS9</f>
        <v>0.04015277777777777</v>
      </c>
      <c r="BU9" s="72">
        <f>BT9/$BU$5</f>
        <v>0.006922892720306513</v>
      </c>
      <c r="BV9" s="61">
        <v>1</v>
      </c>
      <c r="BW9" s="81">
        <v>0.05026620370370371</v>
      </c>
      <c r="BX9" s="72">
        <f>D9*$BZ$5</f>
        <v>0.0005395833333333333</v>
      </c>
      <c r="BY9" s="79">
        <f>BW9-BX9</f>
        <v>0.04972662037037037</v>
      </c>
      <c r="BZ9" s="72">
        <f>BY9/$BZ$5</f>
        <v>0.006399822441489109</v>
      </c>
      <c r="CA9" s="61">
        <v>1</v>
      </c>
      <c r="CB9" s="78">
        <v>0.03255787037037037</v>
      </c>
      <c r="CC9" s="72">
        <f>D9*$CE$5</f>
        <v>0.00041944444444444445</v>
      </c>
      <c r="CD9" s="79">
        <f>CB9-CC9</f>
        <v>0.032138425925925924</v>
      </c>
      <c r="CE9" s="72">
        <f>CD9/$CE$5</f>
        <v>0.005320931444689723</v>
      </c>
      <c r="CF9" s="150">
        <v>1</v>
      </c>
      <c r="CG9" s="83">
        <v>0.014247685185185184</v>
      </c>
      <c r="CH9" s="72">
        <f>D9*$CJ$5</f>
        <v>0.00014305555555555556</v>
      </c>
      <c r="CI9" s="79">
        <f>CG9-CH9</f>
        <v>0.014104629629629628</v>
      </c>
      <c r="CJ9" s="72">
        <f>CI9/$CJ$5</f>
        <v>0.006846907587198849</v>
      </c>
      <c r="CK9" s="61">
        <v>3</v>
      </c>
      <c r="CL9" s="83">
        <v>0.03949074074074074</v>
      </c>
      <c r="CM9" s="72">
        <f>D9*$CM$5</f>
        <v>0.00048472222222222227</v>
      </c>
      <c r="CN9" s="79">
        <f>CL9-CM9</f>
        <v>0.03900601851851852</v>
      </c>
      <c r="CO9" s="72">
        <f>CN9/$CM$5</f>
        <v>0.005588254802080017</v>
      </c>
      <c r="CP9" s="150">
        <v>1</v>
      </c>
      <c r="CQ9" s="94">
        <v>0.01599537037037037</v>
      </c>
      <c r="CR9" s="72">
        <f>D9*$CR$5</f>
        <v>0.00022916666666666666</v>
      </c>
      <c r="CS9" s="79">
        <f>CQ9-CR9</f>
        <v>0.015766203703703706</v>
      </c>
      <c r="CT9" s="72">
        <f>CS9/$CR$5</f>
        <v>0.00477763748597082</v>
      </c>
      <c r="CU9" s="151">
        <v>1</v>
      </c>
      <c r="CV9" s="82">
        <v>0.039641203703703706</v>
      </c>
      <c r="CW9" s="72">
        <f>D9*$CZ$5</f>
        <v>0.0004791666666666667</v>
      </c>
      <c r="CX9" s="79">
        <f>CV9-CW9</f>
        <v>0.03916203703703704</v>
      </c>
      <c r="CY9" s="72">
        <f>CX9/$CZ$5</f>
        <v>0.0056756575415995705</v>
      </c>
      <c r="CZ9" s="157">
        <v>2</v>
      </c>
      <c r="DA9" s="82">
        <v>0.06194444444444444</v>
      </c>
      <c r="DB9" s="72">
        <f>D9*$DE$5</f>
        <v>0.0005743055555555556</v>
      </c>
      <c r="DC9" s="79">
        <f>DA9-DB9</f>
        <v>0.061370138888888884</v>
      </c>
      <c r="DD9" s="72">
        <f>DC9/$DE$5</f>
        <v>0.007420814859599624</v>
      </c>
      <c r="DE9" s="162">
        <v>1</v>
      </c>
      <c r="DF9" s="90">
        <v>0.07453703703703704</v>
      </c>
      <c r="DG9" s="72">
        <f>D9*$DJ$5</f>
        <v>0.0007708333333333333</v>
      </c>
      <c r="DH9" s="79">
        <f>DF9-DG9</f>
        <v>0.07376620370370371</v>
      </c>
      <c r="DI9" s="72">
        <f>DH9/$DJ$5</f>
        <v>0.006645603937270605</v>
      </c>
      <c r="DJ9" s="162">
        <v>1</v>
      </c>
      <c r="DK9" s="90"/>
      <c r="DL9" s="72"/>
      <c r="DM9" s="79"/>
      <c r="DN9" s="72"/>
      <c r="DO9" s="72"/>
      <c r="DP9" s="72"/>
      <c r="DQ9" s="72"/>
      <c r="DR9" s="72"/>
      <c r="DS9" s="72"/>
      <c r="DT9" s="163"/>
      <c r="DU9" s="72"/>
      <c r="DV9" s="72"/>
      <c r="DW9" s="72"/>
      <c r="DX9" s="72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90">
        <v>0.04716435185185185</v>
      </c>
      <c r="EK9" s="72">
        <f>D9*$EN$5</f>
        <v>0.0004597222222222222</v>
      </c>
      <c r="EL9" s="79">
        <f>EJ9-EK9</f>
        <v>0.04670462962962963</v>
      </c>
      <c r="EM9" s="72">
        <f>EL9/$EN$5</f>
        <v>0.007055080004475775</v>
      </c>
      <c r="EN9" s="163">
        <v>1</v>
      </c>
      <c r="EO9" s="90">
        <v>0.043993055555555556</v>
      </c>
      <c r="EP9" s="72">
        <f>D9*$ES$5</f>
        <v>0.00016041666666666667</v>
      </c>
      <c r="EQ9" s="79">
        <f>EO9-EP9</f>
        <v>0.043832638888888886</v>
      </c>
      <c r="ER9" s="72">
        <f>EQ9/$ES$5</f>
        <v>0.01897516835016835</v>
      </c>
      <c r="ES9" s="163">
        <v>1</v>
      </c>
      <c r="ET9" s="90">
        <v>0.019872685185185184</v>
      </c>
      <c r="EU9" s="72">
        <f>D9*$EX$5</f>
        <v>0.00018263888888888887</v>
      </c>
      <c r="EV9" s="83">
        <f>ET9-EU9</f>
        <v>0.019690046296296296</v>
      </c>
      <c r="EW9" s="72">
        <f>EV9/$EX$5</f>
        <v>0.0074867096183636106</v>
      </c>
      <c r="EX9" s="150">
        <v>2</v>
      </c>
      <c r="EY9" s="78">
        <v>0.0503587962962963</v>
      </c>
      <c r="EZ9" s="72">
        <f>D9*$FB$5</f>
        <v>0.0004416666666666667</v>
      </c>
      <c r="FA9" s="79">
        <f>EY9-EZ9</f>
        <v>0.04991712962962963</v>
      </c>
      <c r="FB9" s="72">
        <f>FA9/$FB$5</f>
        <v>0.007848605287677614</v>
      </c>
      <c r="FC9" s="150">
        <v>1</v>
      </c>
      <c r="FD9" s="78">
        <v>0.033310185185185186</v>
      </c>
      <c r="FE9" s="72">
        <f>D9*$FG$5</f>
        <v>0.00042708333333333335</v>
      </c>
      <c r="FF9" s="79">
        <f>FD9-FE9</f>
        <v>0.03288310185185185</v>
      </c>
      <c r="FG9" s="72">
        <f>FF9/$FG$5</f>
        <v>0.0053468458295694065</v>
      </c>
      <c r="FH9" s="150">
        <v>1</v>
      </c>
      <c r="FI9" s="78"/>
      <c r="FJ9" s="72">
        <f>D9*$FL$5</f>
        <v>0.0003784722222222222</v>
      </c>
      <c r="FK9" s="79">
        <f>FI9-FJ9</f>
        <v>-0.0003784722222222222</v>
      </c>
      <c r="FL9" s="72">
        <f>FK9/$FL$5</f>
        <v>-6.944444444444444E-05</v>
      </c>
      <c r="FM9" s="150"/>
      <c r="FN9" s="78">
        <v>0.03875</v>
      </c>
      <c r="FO9" s="72">
        <f>D9*$FQ$5</f>
        <v>0.00044305555555555553</v>
      </c>
      <c r="FP9" s="79">
        <f aca="true" t="shared" si="2" ref="FP9:FP14">FN9-FO9</f>
        <v>0.03830694444444444</v>
      </c>
      <c r="FQ9" s="72">
        <f aca="true" t="shared" si="3" ref="FQ9:FQ14">FP9/$FQ$5</f>
        <v>0.006004223267154302</v>
      </c>
      <c r="FR9" s="178">
        <v>1</v>
      </c>
      <c r="FS9" s="78">
        <v>0.021747685185185186</v>
      </c>
      <c r="FT9" s="72">
        <f>I9*$FG$5</f>
        <v>6.15</v>
      </c>
      <c r="FU9" s="79">
        <f>FS9-FT9</f>
        <v>-6.128252314814815</v>
      </c>
      <c r="FV9" s="72">
        <f>FU9/$FQ$5</f>
        <v>-0.960541115174736</v>
      </c>
      <c r="FW9" s="178">
        <v>4</v>
      </c>
      <c r="FX9" s="47"/>
      <c r="FY9" s="61">
        <v>1</v>
      </c>
      <c r="FZ9" s="73">
        <v>1</v>
      </c>
      <c r="GA9" s="61">
        <v>1</v>
      </c>
      <c r="GB9" s="76">
        <v>1</v>
      </c>
      <c r="GC9" s="77">
        <v>1</v>
      </c>
      <c r="GD9" s="306">
        <v>2</v>
      </c>
      <c r="GE9" s="61">
        <v>1</v>
      </c>
      <c r="GF9" s="61">
        <v>1</v>
      </c>
      <c r="GG9" s="150">
        <v>1</v>
      </c>
      <c r="GH9" s="61">
        <v>1</v>
      </c>
      <c r="GI9" s="62">
        <v>1</v>
      </c>
      <c r="GJ9" s="307">
        <v>2</v>
      </c>
      <c r="GK9" s="63">
        <v>1</v>
      </c>
      <c r="GL9" s="61">
        <v>1</v>
      </c>
      <c r="GM9" s="61">
        <v>1</v>
      </c>
      <c r="GN9" s="150">
        <v>1</v>
      </c>
      <c r="GO9" s="306">
        <v>3</v>
      </c>
      <c r="GP9" s="150">
        <v>1</v>
      </c>
      <c r="GQ9" s="151">
        <v>1</v>
      </c>
      <c r="GR9" s="308">
        <v>2</v>
      </c>
      <c r="GS9" s="162">
        <v>1</v>
      </c>
      <c r="GT9" s="162">
        <v>1</v>
      </c>
      <c r="GU9" s="72"/>
      <c r="GV9" s="163"/>
      <c r="GW9" s="163"/>
      <c r="GX9" s="163"/>
      <c r="GY9" s="163"/>
      <c r="GZ9" s="163">
        <v>1</v>
      </c>
      <c r="HA9" s="163">
        <v>1</v>
      </c>
      <c r="HB9" s="150">
        <v>2</v>
      </c>
      <c r="HC9" s="150">
        <v>1</v>
      </c>
      <c r="HD9" s="150">
        <v>1</v>
      </c>
      <c r="HE9" s="150"/>
      <c r="HF9" s="150">
        <v>1</v>
      </c>
      <c r="HG9" s="305">
        <v>28</v>
      </c>
      <c r="HH9" s="180">
        <v>25</v>
      </c>
      <c r="HI9" s="156"/>
      <c r="HJ9" s="175"/>
      <c r="HK9" s="205"/>
      <c r="HL9" s="156"/>
      <c r="HM9" s="239">
        <f>FZ9+GA9+GD9+GE9+GF9+GG9+GI9+GL9+GM9+GN9+GO9+GP9+GQ9+GR9</f>
        <v>18</v>
      </c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315">
        <v>1</v>
      </c>
      <c r="HY9" s="66"/>
      <c r="HZ9" s="67"/>
      <c r="IA9" s="67"/>
      <c r="IB9" s="237"/>
      <c r="IC9" s="319"/>
      <c r="ID9" s="47"/>
      <c r="IE9" s="47"/>
      <c r="IF9" s="68"/>
    </row>
    <row r="10" spans="1:240" s="7" customFormat="1" ht="26.25">
      <c r="A10" s="46">
        <v>4</v>
      </c>
      <c r="B10" s="47" t="s">
        <v>54</v>
      </c>
      <c r="C10" s="47">
        <v>1982</v>
      </c>
      <c r="D10" s="69">
        <v>6.944444444444444E-05</v>
      </c>
      <c r="E10" s="254">
        <v>0.08775462962962964</v>
      </c>
      <c r="F10" s="70">
        <f>D10*$H$5</f>
        <v>0.00036180555555555553</v>
      </c>
      <c r="G10" s="79">
        <f>E10-F10</f>
        <v>0.08739282407407409</v>
      </c>
      <c r="H10" s="75">
        <f>G10/$H$5</f>
        <v>0.016774054524774297</v>
      </c>
      <c r="I10" s="85">
        <v>6</v>
      </c>
      <c r="J10" s="257">
        <v>0.12451388888888888</v>
      </c>
      <c r="K10" s="72">
        <f>D10*$M$5</f>
        <v>0.00038888888888888887</v>
      </c>
      <c r="L10" s="87">
        <f>J10-K10</f>
        <v>0.124125</v>
      </c>
      <c r="M10" s="87">
        <f>L10/$M$5</f>
        <v>0.022165178571428572</v>
      </c>
      <c r="N10" s="73">
        <v>7</v>
      </c>
      <c r="O10" s="105">
        <v>0.047592592592592596</v>
      </c>
      <c r="P10" s="72">
        <f>D10*$Q$5</f>
        <v>0.00021527777777777778</v>
      </c>
      <c r="Q10" s="72">
        <f>O10-P10</f>
        <v>0.04737731481481482</v>
      </c>
      <c r="R10" s="72">
        <f>Q10/$Q$5</f>
        <v>0.015283004778972521</v>
      </c>
      <c r="S10" s="73">
        <v>7</v>
      </c>
      <c r="T10" s="105">
        <v>0.04083333333333333</v>
      </c>
      <c r="U10" s="75">
        <f>D10*$U$5</f>
        <v>0.00016666666666666666</v>
      </c>
      <c r="V10" s="75">
        <f t="shared" si="0"/>
        <v>0.04066666666666666</v>
      </c>
      <c r="W10" s="75">
        <f>V10/$U$5</f>
        <v>0.016944444444444443</v>
      </c>
      <c r="X10" s="76">
        <v>8</v>
      </c>
      <c r="Y10" s="98">
        <v>0.053657407407407404</v>
      </c>
      <c r="Z10" s="75">
        <f>D10*$AA$5</f>
        <v>0.00019444444444444443</v>
      </c>
      <c r="AA10" s="75">
        <f>Y10-Z10</f>
        <v>0.05346296296296296</v>
      </c>
      <c r="AB10" s="75">
        <f>AA10/$AA$5</f>
        <v>0.019093915343915344</v>
      </c>
      <c r="AC10" s="77"/>
      <c r="AD10" s="83">
        <v>0.03925925925925926</v>
      </c>
      <c r="AE10" s="72">
        <f>D10*$AG$5</f>
        <v>0.00022500000000000002</v>
      </c>
      <c r="AF10" s="72">
        <f>AD10-AE10</f>
        <v>0.039034259259259255</v>
      </c>
      <c r="AG10" s="72">
        <f>AF10/$AG$5</f>
        <v>0.012047610882487424</v>
      </c>
      <c r="AH10" s="61">
        <v>6</v>
      </c>
      <c r="AI10" s="80">
        <v>0.033483796296296296</v>
      </c>
      <c r="AJ10" s="72">
        <f>D10*$AK$5</f>
        <v>0.00017430555555555553</v>
      </c>
      <c r="AK10" s="72">
        <f>AI10-AJ10</f>
        <v>0.033309490740740744</v>
      </c>
      <c r="AL10" s="75">
        <f>AK10/$AK$5</f>
        <v>0.013270713442526194</v>
      </c>
      <c r="AM10" s="61">
        <v>6</v>
      </c>
      <c r="AN10" s="92">
        <v>0.02424768518518518</v>
      </c>
      <c r="AO10" s="72">
        <f>D10*$AR$5</f>
        <v>0.00018611111111111112</v>
      </c>
      <c r="AP10" s="72">
        <f>AN10-AO10</f>
        <v>0.02406157407407407</v>
      </c>
      <c r="AQ10" s="72">
        <f>AP10/$AR$5</f>
        <v>0.00897819928137092</v>
      </c>
      <c r="AR10" s="61">
        <v>5</v>
      </c>
      <c r="AS10" s="80">
        <v>0.046747685185185184</v>
      </c>
      <c r="AT10" s="70">
        <f>D10*$AV$5</f>
        <v>0.00021250000000000002</v>
      </c>
      <c r="AU10" s="79">
        <f>AS10-AT10</f>
        <v>0.046535185185185186</v>
      </c>
      <c r="AV10" s="72">
        <f>AU10/$AV$5</f>
        <v>0.015207576857903655</v>
      </c>
      <c r="AW10" s="150">
        <v>7</v>
      </c>
      <c r="AX10" s="230">
        <v>0.025995370370370367</v>
      </c>
      <c r="AY10" s="72">
        <f>D10*$AZ$5</f>
        <v>0.00021250000000000002</v>
      </c>
      <c r="AZ10" s="79">
        <f t="shared" si="1"/>
        <v>0.025782870370370366</v>
      </c>
      <c r="BA10" s="72">
        <f>AZ10/$AZ$5</f>
        <v>0.008425774630839988</v>
      </c>
      <c r="BB10" s="61">
        <v>6</v>
      </c>
      <c r="BC10" s="91">
        <v>0.09574074074074074</v>
      </c>
      <c r="BD10" s="72">
        <f>D10*$BE$5</f>
        <v>0.00022222222222222223</v>
      </c>
      <c r="BE10" s="79">
        <f>BC10-BD10</f>
        <v>0.09551851851851852</v>
      </c>
      <c r="BF10" s="72">
        <f>BE10/$BE$5</f>
        <v>0.029849537037037036</v>
      </c>
      <c r="BG10" s="62">
        <v>8</v>
      </c>
      <c r="BH10" s="281">
        <v>0.035937500000000004</v>
      </c>
      <c r="BI10" s="72">
        <f>D10*$BJ$5</f>
        <v>0.0001722222222222222</v>
      </c>
      <c r="BJ10" s="79">
        <f>BH10-BI10</f>
        <v>0.035765277777777785</v>
      </c>
      <c r="BK10" s="72">
        <f>BJ10/$BJ$5</f>
        <v>0.014421482974910397</v>
      </c>
      <c r="BL10" s="62">
        <v>7</v>
      </c>
      <c r="BM10" s="91"/>
      <c r="BN10" s="72"/>
      <c r="BO10" s="79"/>
      <c r="BP10" s="72"/>
      <c r="BQ10" s="63"/>
      <c r="BR10" s="280">
        <v>0.041354166666666664</v>
      </c>
      <c r="BS10" s="72">
        <f>D10*$BT$5</f>
        <v>0.0001597222222222222</v>
      </c>
      <c r="BT10" s="79">
        <f>BR10-BS10</f>
        <v>0.04119444444444444</v>
      </c>
      <c r="BU10" s="72">
        <f>BT10/$BT$5</f>
        <v>0.017910628019323672</v>
      </c>
      <c r="BV10" s="61">
        <v>5</v>
      </c>
      <c r="BW10" s="83"/>
      <c r="BX10" s="72"/>
      <c r="BY10" s="79"/>
      <c r="BZ10" s="72"/>
      <c r="CA10" s="61"/>
      <c r="CB10" s="91">
        <v>0.05153935185185185</v>
      </c>
      <c r="CC10" s="72">
        <f>D10*$CF$5</f>
        <v>0.00024097222222222223</v>
      </c>
      <c r="CD10" s="79">
        <f>CB10-CC10</f>
        <v>0.05129837962962963</v>
      </c>
      <c r="CE10" s="72">
        <f>CD10/$CF$5</f>
        <v>0.014783394705945137</v>
      </c>
      <c r="CF10" s="150">
        <v>7</v>
      </c>
      <c r="CG10" s="83">
        <v>0.02576388888888889</v>
      </c>
      <c r="CH10" s="72">
        <f>D10*$CJ$5</f>
        <v>0.00014305555555555556</v>
      </c>
      <c r="CI10" s="79">
        <f>CG10-CH10</f>
        <v>0.025620833333333336</v>
      </c>
      <c r="CJ10" s="72">
        <f>CI10/$CJ$5</f>
        <v>0.012437297734627832</v>
      </c>
      <c r="CK10" s="61">
        <v>8</v>
      </c>
      <c r="CL10" s="83">
        <v>0.11943287037037037</v>
      </c>
      <c r="CM10" s="72">
        <f>D10*$CM$5</f>
        <v>0.00048472222222222227</v>
      </c>
      <c r="CN10" s="79">
        <f>CL10-CM10</f>
        <v>0.11894814814814815</v>
      </c>
      <c r="CO10" s="72">
        <f>CN10/$CM$5</f>
        <v>0.01704128196964873</v>
      </c>
      <c r="CP10" s="150">
        <v>7</v>
      </c>
      <c r="CQ10" s="94"/>
      <c r="CR10" s="72"/>
      <c r="CS10" s="79"/>
      <c r="CT10" s="72"/>
      <c r="CU10" s="151"/>
      <c r="CV10" s="78">
        <v>0.055196759259259265</v>
      </c>
      <c r="CW10" s="72">
        <f>D10*$CY$5</f>
        <v>0.0003159722222222222</v>
      </c>
      <c r="CX10" s="79">
        <f>CV10-CW10</f>
        <v>0.05488078703703704</v>
      </c>
      <c r="CY10" s="72">
        <f>CX10/$CY$5</f>
        <v>0.012061711436711437</v>
      </c>
      <c r="CZ10" s="157">
        <v>7</v>
      </c>
      <c r="DA10" s="96">
        <v>0.040219907407407406</v>
      </c>
      <c r="DB10" s="72">
        <f>D10*$DB$5</f>
        <v>0.00016736111111111113</v>
      </c>
      <c r="DC10" s="79">
        <f>DA10-DB10</f>
        <v>0.040052546296296294</v>
      </c>
      <c r="DD10" s="72">
        <f>DC10/$DB$5</f>
        <v>0.016619313815890577</v>
      </c>
      <c r="DE10" s="162">
        <v>7</v>
      </c>
      <c r="DF10" s="78">
        <v>0.040219907407407406</v>
      </c>
      <c r="DG10" s="72">
        <f>D10*$DG$5</f>
        <v>0.00016736111111111113</v>
      </c>
      <c r="DH10" s="79">
        <f>DF10-DG10</f>
        <v>0.040052546296296294</v>
      </c>
      <c r="DI10" s="72">
        <f>DH10/$DG$5</f>
        <v>0.016619313815890577</v>
      </c>
      <c r="DJ10" s="162">
        <v>5</v>
      </c>
      <c r="DK10" s="78"/>
      <c r="DL10" s="72">
        <f>I10*$DG$5</f>
        <v>14.46</v>
      </c>
      <c r="DM10" s="79">
        <f>DK10-DL10</f>
        <v>-14.46</v>
      </c>
      <c r="DN10" s="72">
        <f>DM10/$DG$5</f>
        <v>-6</v>
      </c>
      <c r="DO10" s="72"/>
      <c r="DP10" s="72"/>
      <c r="DQ10" s="72"/>
      <c r="DR10" s="72"/>
      <c r="DS10" s="72"/>
      <c r="DT10" s="163"/>
      <c r="DU10" s="72"/>
      <c r="DV10" s="72"/>
      <c r="DW10" s="72"/>
      <c r="DX10" s="72"/>
      <c r="DY10" s="163"/>
      <c r="DZ10" s="163"/>
      <c r="EA10" s="163"/>
      <c r="EB10" s="163"/>
      <c r="EC10" s="163"/>
      <c r="ED10" s="163"/>
      <c r="EE10" s="81">
        <v>0.048321759259259266</v>
      </c>
      <c r="EF10" s="72">
        <f>D10*$EI$5</f>
        <v>0.0006430555555555556</v>
      </c>
      <c r="EG10" s="79">
        <f>EE10-EF10</f>
        <v>0.04767870370370371</v>
      </c>
      <c r="EH10" s="72">
        <f>EG10/$EH$5</f>
        <v>0.010342451996465012</v>
      </c>
      <c r="EI10" s="163">
        <v>6</v>
      </c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90">
        <v>0.037071759259259256</v>
      </c>
      <c r="EU10" s="72">
        <f>D10*$EX$5</f>
        <v>0.00018263888888888887</v>
      </c>
      <c r="EV10" s="83">
        <f>ET10-EU10</f>
        <v>0.036889120370370364</v>
      </c>
      <c r="EW10" s="72">
        <f>EV10/$EX$5</f>
        <v>0.014026281509646526</v>
      </c>
      <c r="EX10" s="150">
        <v>7</v>
      </c>
      <c r="EY10" s="78">
        <v>0.10600694444444443</v>
      </c>
      <c r="EZ10" s="72">
        <f>D10*$FB$5</f>
        <v>0.0004416666666666667</v>
      </c>
      <c r="FA10" s="79">
        <f>EY10-EZ10</f>
        <v>0.10556527777777776</v>
      </c>
      <c r="FB10" s="72">
        <f>FA10/$FB$5</f>
        <v>0.01659831411600279</v>
      </c>
      <c r="FC10" s="150">
        <v>6</v>
      </c>
      <c r="FD10" s="78">
        <v>0.07572916666666667</v>
      </c>
      <c r="FE10" s="72">
        <f>D10*$FG$5</f>
        <v>0.00042708333333333335</v>
      </c>
      <c r="FF10" s="79">
        <f>FD10-FE10</f>
        <v>0.07530208333333334</v>
      </c>
      <c r="FG10" s="72">
        <f>FF10/$FG$5</f>
        <v>0.012244241192411924</v>
      </c>
      <c r="FH10" s="150">
        <v>6</v>
      </c>
      <c r="FI10" s="78"/>
      <c r="FJ10" s="72"/>
      <c r="FK10" s="79"/>
      <c r="FL10" s="72"/>
      <c r="FM10" s="150"/>
      <c r="FN10" s="78">
        <v>0.1111111111111111</v>
      </c>
      <c r="FO10" s="72">
        <f>D10*$FQ$5</f>
        <v>0.00044305555555555553</v>
      </c>
      <c r="FP10" s="79">
        <f t="shared" si="2"/>
        <v>0.11066805555555555</v>
      </c>
      <c r="FQ10" s="72">
        <f t="shared" si="3"/>
        <v>0.017346090212469523</v>
      </c>
      <c r="FR10" s="178">
        <v>7</v>
      </c>
      <c r="FS10" s="78"/>
      <c r="FT10" s="72"/>
      <c r="FU10" s="79"/>
      <c r="FV10" s="72"/>
      <c r="FW10" s="178"/>
      <c r="FX10" s="47"/>
      <c r="FY10" s="61">
        <v>6</v>
      </c>
      <c r="FZ10" s="73">
        <v>7</v>
      </c>
      <c r="GA10" s="61">
        <v>7</v>
      </c>
      <c r="GB10" s="76">
        <v>8</v>
      </c>
      <c r="GC10" s="77"/>
      <c r="GD10" s="61">
        <v>6</v>
      </c>
      <c r="GE10" s="61">
        <v>6</v>
      </c>
      <c r="GF10" s="61">
        <v>5</v>
      </c>
      <c r="GG10" s="150">
        <v>7</v>
      </c>
      <c r="GH10" s="61">
        <v>6</v>
      </c>
      <c r="GI10" s="62">
        <v>8</v>
      </c>
      <c r="GJ10" s="62">
        <v>7</v>
      </c>
      <c r="GK10" s="63"/>
      <c r="GL10" s="61">
        <v>5</v>
      </c>
      <c r="GM10" s="61"/>
      <c r="GN10" s="150">
        <v>7</v>
      </c>
      <c r="GO10" s="61">
        <v>8</v>
      </c>
      <c r="GP10" s="150">
        <v>7</v>
      </c>
      <c r="GQ10" s="151"/>
      <c r="GR10" s="157">
        <v>7</v>
      </c>
      <c r="GS10" s="162">
        <v>7</v>
      </c>
      <c r="GT10" s="162">
        <v>5</v>
      </c>
      <c r="GU10" s="72"/>
      <c r="GV10" s="163"/>
      <c r="GW10" s="163"/>
      <c r="GX10" s="163"/>
      <c r="GY10" s="163">
        <v>6</v>
      </c>
      <c r="GZ10" s="163"/>
      <c r="HA10" s="163"/>
      <c r="HB10" s="150">
        <v>7</v>
      </c>
      <c r="HC10" s="150">
        <v>6</v>
      </c>
      <c r="HD10" s="150">
        <v>6</v>
      </c>
      <c r="HE10" s="150"/>
      <c r="HF10" s="150">
        <v>7</v>
      </c>
      <c r="HG10" s="241">
        <v>23</v>
      </c>
      <c r="HH10" s="180"/>
      <c r="HI10" s="156"/>
      <c r="HJ10" s="175"/>
      <c r="HK10" s="205"/>
      <c r="HL10" s="156"/>
      <c r="HM10" s="239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315"/>
      <c r="HY10" s="66"/>
      <c r="HZ10" s="67"/>
      <c r="IA10" s="67"/>
      <c r="IB10" s="237"/>
      <c r="IC10" s="319"/>
      <c r="ID10" s="47"/>
      <c r="IE10" s="47"/>
      <c r="IF10" s="68"/>
    </row>
    <row r="11" spans="1:240" s="7" customFormat="1" ht="26.25">
      <c r="A11" s="46">
        <v>5</v>
      </c>
      <c r="B11" s="47" t="s">
        <v>34</v>
      </c>
      <c r="C11" s="47">
        <v>1980</v>
      </c>
      <c r="D11" s="69">
        <v>0.00011574074074074073</v>
      </c>
      <c r="E11" s="254">
        <v>0.05002314814814815</v>
      </c>
      <c r="F11" s="70">
        <f>D11*$H$5</f>
        <v>0.0006030092592592592</v>
      </c>
      <c r="G11" s="79">
        <f>E11-F11</f>
        <v>0.04942013888888889</v>
      </c>
      <c r="H11" s="75">
        <f>G11/$H$5</f>
        <v>0.009485631264661974</v>
      </c>
      <c r="I11" s="85">
        <v>3</v>
      </c>
      <c r="J11" s="257">
        <v>0.05054398148148148</v>
      </c>
      <c r="K11" s="72">
        <f>D11*$M$5</f>
        <v>0.000648148148148148</v>
      </c>
      <c r="L11" s="87">
        <f>J11-K11</f>
        <v>0.049895833333333334</v>
      </c>
      <c r="M11" s="87">
        <f>L11/$M$5</f>
        <v>0.00890997023809524</v>
      </c>
      <c r="N11" s="73">
        <v>3</v>
      </c>
      <c r="O11" s="105">
        <v>0.02648148148148148</v>
      </c>
      <c r="P11" s="72">
        <f>D11*$Q$5</f>
        <v>0.0003587962962962963</v>
      </c>
      <c r="Q11" s="72">
        <f>O11-P11</f>
        <v>0.026122685185185186</v>
      </c>
      <c r="R11" s="72">
        <f>Q11/$Q$5</f>
        <v>0.008426672640382318</v>
      </c>
      <c r="S11" s="73">
        <v>2</v>
      </c>
      <c r="T11" s="93">
        <v>0.04738425925925926</v>
      </c>
      <c r="U11" s="75">
        <f>D11*$V$5</f>
        <v>0.0006828703703703704</v>
      </c>
      <c r="V11" s="75">
        <f t="shared" si="0"/>
        <v>0.04670138888888889</v>
      </c>
      <c r="W11" s="75">
        <f>V11/$V$5</f>
        <v>0.007915489642184557</v>
      </c>
      <c r="X11" s="76">
        <v>2</v>
      </c>
      <c r="Y11" s="71"/>
      <c r="Z11" s="75"/>
      <c r="AA11" s="75"/>
      <c r="AB11" s="75"/>
      <c r="AC11" s="77"/>
      <c r="AD11" s="83"/>
      <c r="AE11" s="72"/>
      <c r="AF11" s="72"/>
      <c r="AG11" s="72"/>
      <c r="AH11" s="61"/>
      <c r="AI11" s="83"/>
      <c r="AJ11" s="72"/>
      <c r="AK11" s="72"/>
      <c r="AL11" s="75"/>
      <c r="AM11" s="61"/>
      <c r="AN11" s="81"/>
      <c r="AO11" s="72">
        <f>D11*$AO$5</f>
        <v>0.0008958333333333333</v>
      </c>
      <c r="AP11" s="72">
        <f>AN11-AO11</f>
        <v>-0.0008958333333333333</v>
      </c>
      <c r="AQ11" s="72">
        <f>AP11/$AO$5</f>
        <v>-0.00011574074074074073</v>
      </c>
      <c r="AR11" s="61"/>
      <c r="AS11" s="81"/>
      <c r="AT11" s="70">
        <f>D11*$AT$5</f>
        <v>0.0009143518518518518</v>
      </c>
      <c r="AU11" s="79">
        <f>AS11-AT11</f>
        <v>-0.0009143518518518518</v>
      </c>
      <c r="AV11" s="72">
        <f>AU11/$AT$5</f>
        <v>-0.00011574074074074073</v>
      </c>
      <c r="AW11" s="150"/>
      <c r="AX11" s="80">
        <v>0.04925925925925926</v>
      </c>
      <c r="AY11" s="72">
        <f>D11*$BA$5</f>
        <v>0.0007708333333333333</v>
      </c>
      <c r="AZ11" s="79">
        <f t="shared" si="1"/>
        <v>0.04848842592592593</v>
      </c>
      <c r="BA11" s="72">
        <f>AZ11/$BA$5</f>
        <v>0.007280544433322211</v>
      </c>
      <c r="BB11" s="61">
        <v>4</v>
      </c>
      <c r="BC11" s="83"/>
      <c r="BD11" s="72"/>
      <c r="BE11" s="79"/>
      <c r="BF11" s="72"/>
      <c r="BG11" s="62"/>
      <c r="BH11" s="83"/>
      <c r="BI11" s="72"/>
      <c r="BJ11" s="79"/>
      <c r="BK11" s="72"/>
      <c r="BL11" s="62"/>
      <c r="BM11" s="91"/>
      <c r="BN11" s="72">
        <f>D11*$BP$5</f>
        <v>0.0007152777777777777</v>
      </c>
      <c r="BO11" s="79">
        <f aca="true" t="shared" si="4" ref="BO11:BO17">BM11-BN11</f>
        <v>-0.0007152777777777777</v>
      </c>
      <c r="BP11" s="72">
        <f>BO11/$BP$5</f>
        <v>-0.00011574074074074073</v>
      </c>
      <c r="BQ11" s="63"/>
      <c r="BR11" s="83" t="s">
        <v>32</v>
      </c>
      <c r="BS11" s="72">
        <f>D11*$BU$5</f>
        <v>0.0006712962962962962</v>
      </c>
      <c r="BT11" s="79" t="e">
        <f>BR11-BS11</f>
        <v>#VALUE!</v>
      </c>
      <c r="BU11" s="72" t="e">
        <f>BT11/$BU$5</f>
        <v>#VALUE!</v>
      </c>
      <c r="BV11" s="61">
        <v>6</v>
      </c>
      <c r="BW11" s="83"/>
      <c r="BX11" s="72"/>
      <c r="BY11" s="79"/>
      <c r="BZ11" s="72"/>
      <c r="CA11" s="61"/>
      <c r="CB11" s="78">
        <v>0.04363425925925926</v>
      </c>
      <c r="CC11" s="72">
        <f>D11*$CE$5</f>
        <v>0.0006990740740740741</v>
      </c>
      <c r="CD11" s="79">
        <f>CB11-CC11</f>
        <v>0.04293518518518519</v>
      </c>
      <c r="CE11" s="72">
        <f>CD11/$CE$5</f>
        <v>0.0071084743684081434</v>
      </c>
      <c r="CF11" s="156">
        <v>3</v>
      </c>
      <c r="CG11" s="83">
        <v>0.021736111111111112</v>
      </c>
      <c r="CH11" s="72">
        <f>D11*$CJ$5</f>
        <v>0.00023842592592592592</v>
      </c>
      <c r="CI11" s="79">
        <f>CG11-CH11</f>
        <v>0.021497685185185186</v>
      </c>
      <c r="CJ11" s="72">
        <f>CI11/$CJ$5</f>
        <v>0.01043576950737145</v>
      </c>
      <c r="CK11" s="61">
        <v>6</v>
      </c>
      <c r="CL11" s="83">
        <v>0.0462962962962963</v>
      </c>
      <c r="CM11" s="72">
        <f>D11*$CM$5</f>
        <v>0.0008078703703703704</v>
      </c>
      <c r="CN11" s="79">
        <f>CL11-CM11</f>
        <v>0.04548842592592593</v>
      </c>
      <c r="CO11" s="72">
        <f>CN11/$CM$5</f>
        <v>0.006516966465032368</v>
      </c>
      <c r="CP11" s="150">
        <v>3</v>
      </c>
      <c r="CQ11" s="94">
        <v>0.019421296296296294</v>
      </c>
      <c r="CR11" s="72">
        <f>D11*$CR$5</f>
        <v>0.0003819444444444444</v>
      </c>
      <c r="CS11" s="79">
        <f>CQ11-CR11</f>
        <v>0.01903935185185185</v>
      </c>
      <c r="CT11" s="72">
        <f>CS11/$CR$5</f>
        <v>0.005769500561167228</v>
      </c>
      <c r="CU11" s="151">
        <v>2</v>
      </c>
      <c r="CV11" s="47"/>
      <c r="CW11" s="51"/>
      <c r="CX11" s="51"/>
      <c r="CY11" s="51"/>
      <c r="CZ11" s="157"/>
      <c r="DA11" s="47"/>
      <c r="DB11" s="72"/>
      <c r="DC11" s="51"/>
      <c r="DD11" s="51"/>
      <c r="DE11" s="162"/>
      <c r="DF11" s="83"/>
      <c r="DG11" s="72"/>
      <c r="DH11" s="51"/>
      <c r="DI11" s="51"/>
      <c r="DJ11" s="162"/>
      <c r="DK11" s="83"/>
      <c r="DL11" s="72"/>
      <c r="DM11" s="51"/>
      <c r="DN11" s="51"/>
      <c r="DO11" s="72"/>
      <c r="DP11" s="72"/>
      <c r="DQ11" s="72"/>
      <c r="DR11" s="72"/>
      <c r="DS11" s="72"/>
      <c r="DT11" s="163"/>
      <c r="DU11" s="72"/>
      <c r="DV11" s="72"/>
      <c r="DW11" s="72"/>
      <c r="DX11" s="72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79"/>
      <c r="EW11" s="72"/>
      <c r="EX11" s="156"/>
      <c r="EY11" s="83"/>
      <c r="EZ11" s="72"/>
      <c r="FA11" s="79"/>
      <c r="FB11" s="72"/>
      <c r="FC11" s="156"/>
      <c r="FD11" s="83"/>
      <c r="FE11" s="72"/>
      <c r="FF11" s="79"/>
      <c r="FG11" s="72"/>
      <c r="FH11" s="156"/>
      <c r="FI11" s="83"/>
      <c r="FJ11" s="72">
        <f>D11*$FE$4</f>
        <v>0.0003784722222222222</v>
      </c>
      <c r="FK11" s="79">
        <f>FI11-FJ11</f>
        <v>-0.0003784722222222222</v>
      </c>
      <c r="FL11" s="72">
        <f>FK11/$FE$4</f>
        <v>-0.00011574074074074073</v>
      </c>
      <c r="FM11" s="156"/>
      <c r="FN11" s="78">
        <v>0.04987268518518518</v>
      </c>
      <c r="FO11" s="72">
        <f>D11*$FQ$5</f>
        <v>0.0007384259259259259</v>
      </c>
      <c r="FP11" s="79">
        <f t="shared" si="2"/>
        <v>0.04913425925925925</v>
      </c>
      <c r="FQ11" s="72">
        <f t="shared" si="3"/>
        <v>0.00770129455474283</v>
      </c>
      <c r="FR11" s="180">
        <v>2</v>
      </c>
      <c r="FS11" s="83"/>
      <c r="FT11" s="72"/>
      <c r="FU11" s="79"/>
      <c r="FV11" s="72"/>
      <c r="FW11" s="180"/>
      <c r="FX11" s="47"/>
      <c r="FY11" s="61">
        <v>3</v>
      </c>
      <c r="FZ11" s="73">
        <v>3</v>
      </c>
      <c r="GA11" s="61">
        <v>2</v>
      </c>
      <c r="GB11" s="76">
        <v>2</v>
      </c>
      <c r="GC11" s="77"/>
      <c r="GD11" s="61"/>
      <c r="GE11" s="61"/>
      <c r="GF11" s="61"/>
      <c r="GG11" s="150"/>
      <c r="GH11" s="61">
        <v>4</v>
      </c>
      <c r="GI11" s="62"/>
      <c r="GJ11" s="62"/>
      <c r="GK11" s="63"/>
      <c r="GL11" s="61">
        <v>6</v>
      </c>
      <c r="GM11" s="61"/>
      <c r="GN11" s="156">
        <v>3</v>
      </c>
      <c r="GO11" s="61">
        <v>6</v>
      </c>
      <c r="GP11" s="150">
        <v>3</v>
      </c>
      <c r="GQ11" s="151">
        <v>2</v>
      </c>
      <c r="GR11" s="157"/>
      <c r="GS11" s="162"/>
      <c r="GT11" s="162"/>
      <c r="GU11" s="72"/>
      <c r="GV11" s="163"/>
      <c r="GW11" s="163"/>
      <c r="GX11" s="163"/>
      <c r="GY11" s="163"/>
      <c r="GZ11" s="163"/>
      <c r="HA11" s="163"/>
      <c r="HB11" s="156"/>
      <c r="HC11" s="156"/>
      <c r="HD11" s="156"/>
      <c r="HE11" s="156"/>
      <c r="HF11" s="156">
        <v>2</v>
      </c>
      <c r="HG11" s="241">
        <v>11</v>
      </c>
      <c r="HH11" s="180"/>
      <c r="HI11" s="156"/>
      <c r="HJ11" s="175"/>
      <c r="HK11" s="206"/>
      <c r="HL11" s="207"/>
      <c r="HM11" s="238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315"/>
      <c r="HY11" s="66"/>
      <c r="HZ11" s="67"/>
      <c r="IA11" s="67"/>
      <c r="IB11" s="237"/>
      <c r="IC11" s="319"/>
      <c r="ID11" s="47"/>
      <c r="IE11" s="47"/>
      <c r="IF11" s="68"/>
    </row>
    <row r="12" spans="1:240" s="7" customFormat="1" ht="26.25">
      <c r="A12" s="46">
        <v>6</v>
      </c>
      <c r="B12" s="47" t="s">
        <v>31</v>
      </c>
      <c r="C12" s="47">
        <v>1980</v>
      </c>
      <c r="D12" s="69">
        <v>0.00011574074074074073</v>
      </c>
      <c r="E12" s="71"/>
      <c r="F12" s="70"/>
      <c r="G12" s="79"/>
      <c r="H12" s="75"/>
      <c r="I12" s="85"/>
      <c r="J12" s="185"/>
      <c r="K12" s="72"/>
      <c r="L12" s="87"/>
      <c r="M12" s="87"/>
      <c r="N12" s="73"/>
      <c r="O12" s="71"/>
      <c r="P12" s="72">
        <f>D12*$S$5</f>
        <v>0</v>
      </c>
      <c r="Q12" s="72">
        <f>O12-P12</f>
        <v>0</v>
      </c>
      <c r="R12" s="72" t="e">
        <f>Q12/$S$5</f>
        <v>#DIV/0!</v>
      </c>
      <c r="S12" s="73"/>
      <c r="T12" s="74">
        <v>0.08219907407407408</v>
      </c>
      <c r="U12" s="75">
        <f>D12*$W$5</f>
        <v>0.0009259259259259259</v>
      </c>
      <c r="V12" s="75">
        <f t="shared" si="0"/>
        <v>0.08127314814814815</v>
      </c>
      <c r="W12" s="75">
        <f>V12/$W$5</f>
        <v>0.010159143518518519</v>
      </c>
      <c r="X12" s="76">
        <v>5</v>
      </c>
      <c r="Y12" s="89">
        <v>0.06121527777777778</v>
      </c>
      <c r="Z12" s="75">
        <f>D12*$AC$5</f>
        <v>0.0008101851851851852</v>
      </c>
      <c r="AA12" s="75">
        <f>Y12-Z12</f>
        <v>0.060405092592592594</v>
      </c>
      <c r="AB12" s="75">
        <f>AA12/$AC$5</f>
        <v>0.008629298941798941</v>
      </c>
      <c r="AC12" s="77">
        <v>2</v>
      </c>
      <c r="AD12" s="83"/>
      <c r="AE12" s="72">
        <f>D12*$AG$5</f>
        <v>0.000375</v>
      </c>
      <c r="AF12" s="72">
        <f aca="true" t="shared" si="5" ref="AF12:AF17">AD12-AE12</f>
        <v>-0.000375</v>
      </c>
      <c r="AG12" s="72">
        <f>AF12/$AG$5</f>
        <v>-0.00011574074074074073</v>
      </c>
      <c r="AH12" s="61"/>
      <c r="AI12" s="81">
        <v>0.03891203703703704</v>
      </c>
      <c r="AJ12" s="72">
        <f>D12*$AJ$5</f>
        <v>0.000724537037037037</v>
      </c>
      <c r="AK12" s="72">
        <f aca="true" t="shared" si="6" ref="AK12:AK17">AI12-AJ12</f>
        <v>0.0381875</v>
      </c>
      <c r="AL12" s="75">
        <f>AK12/$AJ$5</f>
        <v>0.006100239616613419</v>
      </c>
      <c r="AM12" s="61">
        <v>2</v>
      </c>
      <c r="AN12" s="81">
        <v>0.0574537037037037</v>
      </c>
      <c r="AO12" s="72">
        <f>D12*$AO$5</f>
        <v>0.0008958333333333333</v>
      </c>
      <c r="AP12" s="72">
        <f>AN12-AO12</f>
        <v>0.05655787037037037</v>
      </c>
      <c r="AQ12" s="72">
        <f>AP12/$AO$5</f>
        <v>0.007307218394104698</v>
      </c>
      <c r="AR12" s="61">
        <v>3</v>
      </c>
      <c r="AS12" s="81">
        <v>0.0528587962962963</v>
      </c>
      <c r="AT12" s="70">
        <f>D12*$AT$5</f>
        <v>0.0009143518518518518</v>
      </c>
      <c r="AU12" s="79">
        <f>AS12-AT12</f>
        <v>0.051944444444444446</v>
      </c>
      <c r="AV12" s="72">
        <f>AU12/$AT$5</f>
        <v>0.0065752461322081575</v>
      </c>
      <c r="AW12" s="150">
        <v>3</v>
      </c>
      <c r="AX12" s="81"/>
      <c r="AY12" s="72">
        <f>D12*$AY$5</f>
        <v>0</v>
      </c>
      <c r="AZ12" s="79">
        <f t="shared" si="1"/>
        <v>0</v>
      </c>
      <c r="BA12" s="72" t="e">
        <f>AZ12/$AY$5</f>
        <v>#DIV/0!</v>
      </c>
      <c r="BB12" s="61"/>
      <c r="BC12" s="81">
        <v>0.02666666666666667</v>
      </c>
      <c r="BD12" s="72">
        <f>D12*$BD$5</f>
        <v>0.0005694444444444444</v>
      </c>
      <c r="BE12" s="79">
        <f aca="true" t="shared" si="7" ref="BE12:BE17">BC12-BD12</f>
        <v>0.026097222222222223</v>
      </c>
      <c r="BF12" s="72">
        <f>BE12/$BD$5</f>
        <v>0.0053043134598012645</v>
      </c>
      <c r="BG12" s="62">
        <v>2</v>
      </c>
      <c r="BH12" s="83"/>
      <c r="BI12" s="72"/>
      <c r="BJ12" s="79"/>
      <c r="BK12" s="72"/>
      <c r="BL12" s="62"/>
      <c r="BM12" s="91"/>
      <c r="BN12" s="72">
        <f>D12*$BP$5</f>
        <v>0.0007152777777777777</v>
      </c>
      <c r="BO12" s="79">
        <f t="shared" si="4"/>
        <v>-0.0007152777777777777</v>
      </c>
      <c r="BP12" s="72">
        <f>BO12/$BP$5</f>
        <v>-0.00011574074074074073</v>
      </c>
      <c r="BQ12" s="63"/>
      <c r="BR12" s="92"/>
      <c r="BS12" s="72">
        <f>D12*$BS$5</f>
        <v>0.0011574074074074073</v>
      </c>
      <c r="BT12" s="79">
        <f>BR12-BS12</f>
        <v>-0.0011574074074074073</v>
      </c>
      <c r="BU12" s="79">
        <f>BT12/$BS$5</f>
        <v>-0.00011574074074074073</v>
      </c>
      <c r="BV12" s="61"/>
      <c r="BW12" s="83"/>
      <c r="BX12" s="72"/>
      <c r="BY12" s="79"/>
      <c r="BZ12" s="72"/>
      <c r="CA12" s="61"/>
      <c r="CB12" s="83"/>
      <c r="CC12" s="72"/>
      <c r="CD12" s="79"/>
      <c r="CE12" s="72"/>
      <c r="CF12" s="156"/>
      <c r="CG12" s="47"/>
      <c r="CH12" s="51"/>
      <c r="CI12" s="51"/>
      <c r="CJ12" s="51"/>
      <c r="CK12" s="61"/>
      <c r="CL12" s="83"/>
      <c r="CM12" s="72"/>
      <c r="CN12" s="79"/>
      <c r="CO12" s="72"/>
      <c r="CP12" s="150"/>
      <c r="CQ12" s="83"/>
      <c r="CR12" s="72"/>
      <c r="CS12" s="79"/>
      <c r="CT12" s="72"/>
      <c r="CU12" s="151"/>
      <c r="CV12" s="83"/>
      <c r="CW12" s="72"/>
      <c r="CX12" s="79"/>
      <c r="CY12" s="72"/>
      <c r="CZ12" s="157"/>
      <c r="DA12" s="83"/>
      <c r="DB12" s="72"/>
      <c r="DC12" s="79"/>
      <c r="DD12" s="72"/>
      <c r="DE12" s="162"/>
      <c r="DF12" s="83"/>
      <c r="DG12" s="72"/>
      <c r="DH12" s="79"/>
      <c r="DI12" s="72"/>
      <c r="DJ12" s="162"/>
      <c r="DK12" s="83"/>
      <c r="DL12" s="72"/>
      <c r="DM12" s="79"/>
      <c r="DN12" s="72"/>
      <c r="DO12" s="72"/>
      <c r="DP12" s="72"/>
      <c r="DQ12" s="72"/>
      <c r="DR12" s="72"/>
      <c r="DS12" s="72"/>
      <c r="DT12" s="163"/>
      <c r="DU12" s="72"/>
      <c r="DV12" s="72"/>
      <c r="DW12" s="72"/>
      <c r="DX12" s="72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79"/>
      <c r="EW12" s="72"/>
      <c r="EX12" s="156"/>
      <c r="EY12" s="83"/>
      <c r="EZ12" s="72"/>
      <c r="FA12" s="79"/>
      <c r="FB12" s="72"/>
      <c r="FC12" s="156"/>
      <c r="FD12" s="83"/>
      <c r="FE12" s="72"/>
      <c r="FF12" s="79"/>
      <c r="FG12" s="72"/>
      <c r="FH12" s="156"/>
      <c r="FI12" s="78"/>
      <c r="FJ12" s="72">
        <f>D12*$FL$5</f>
        <v>0.000630787037037037</v>
      </c>
      <c r="FK12" s="79">
        <f>FI12-FJ12</f>
        <v>-0.000630787037037037</v>
      </c>
      <c r="FL12" s="72">
        <f>FK12/$FL$5</f>
        <v>-0.00011574074074074073</v>
      </c>
      <c r="FM12" s="156"/>
      <c r="FN12" s="78"/>
      <c r="FO12" s="72">
        <f>D12*$FG$5</f>
        <v>0.0007118055555555556</v>
      </c>
      <c r="FP12" s="79">
        <f t="shared" si="2"/>
        <v>-0.0007118055555555556</v>
      </c>
      <c r="FQ12" s="72">
        <f t="shared" si="3"/>
        <v>-0.00011156826889585511</v>
      </c>
      <c r="FR12" s="180"/>
      <c r="FS12" s="83"/>
      <c r="FT12" s="72"/>
      <c r="FU12" s="79"/>
      <c r="FV12" s="72"/>
      <c r="FW12" s="180"/>
      <c r="FX12" s="61" t="s">
        <v>35</v>
      </c>
      <c r="FY12" s="61"/>
      <c r="FZ12" s="73"/>
      <c r="GA12" s="61"/>
      <c r="GB12" s="76">
        <v>5</v>
      </c>
      <c r="GC12" s="77">
        <v>2</v>
      </c>
      <c r="GD12" s="61"/>
      <c r="GE12" s="61">
        <v>2</v>
      </c>
      <c r="GF12" s="61">
        <v>3</v>
      </c>
      <c r="GG12" s="150">
        <v>3</v>
      </c>
      <c r="GH12" s="61"/>
      <c r="GI12" s="62">
        <v>2</v>
      </c>
      <c r="GJ12" s="62"/>
      <c r="GK12" s="63"/>
      <c r="GL12" s="61"/>
      <c r="GM12" s="61"/>
      <c r="GN12" s="156"/>
      <c r="GO12" s="61"/>
      <c r="GP12" s="150"/>
      <c r="GQ12" s="151"/>
      <c r="GR12" s="157"/>
      <c r="GS12" s="162"/>
      <c r="GT12" s="162"/>
      <c r="GU12" s="72"/>
      <c r="GV12" s="163"/>
      <c r="GW12" s="163"/>
      <c r="GX12" s="163"/>
      <c r="GY12" s="163"/>
      <c r="GZ12" s="163"/>
      <c r="HA12" s="163"/>
      <c r="HB12" s="156"/>
      <c r="HC12" s="156"/>
      <c r="HD12" s="156"/>
      <c r="HE12" s="156"/>
      <c r="HF12" s="156"/>
      <c r="HG12" s="241">
        <v>6</v>
      </c>
      <c r="HH12" s="180"/>
      <c r="HI12" s="156"/>
      <c r="HJ12" s="175"/>
      <c r="HK12" s="206"/>
      <c r="HL12" s="156"/>
      <c r="HM12" s="238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315"/>
      <c r="HY12" s="66"/>
      <c r="HZ12" s="67"/>
      <c r="IA12" s="67"/>
      <c r="IB12" s="237"/>
      <c r="IC12" s="319"/>
      <c r="ID12" s="47"/>
      <c r="IE12" s="47"/>
      <c r="IF12" s="68"/>
    </row>
    <row r="13" spans="1:240" s="7" customFormat="1" ht="26.25">
      <c r="A13" s="46">
        <v>7</v>
      </c>
      <c r="B13" s="47" t="s">
        <v>74</v>
      </c>
      <c r="C13" s="47">
        <v>1980</v>
      </c>
      <c r="D13" s="69">
        <v>0.00011574074074074073</v>
      </c>
      <c r="E13" s="71"/>
      <c r="F13" s="70"/>
      <c r="G13" s="79"/>
      <c r="H13" s="75"/>
      <c r="I13" s="85"/>
      <c r="J13" s="185"/>
      <c r="K13" s="72"/>
      <c r="L13" s="87"/>
      <c r="M13" s="87"/>
      <c r="N13" s="73"/>
      <c r="O13" s="71"/>
      <c r="P13" s="72"/>
      <c r="Q13" s="72"/>
      <c r="R13" s="72"/>
      <c r="S13" s="73"/>
      <c r="T13" s="74"/>
      <c r="U13" s="75"/>
      <c r="V13" s="75"/>
      <c r="W13" s="75"/>
      <c r="X13" s="76"/>
      <c r="Y13" s="89"/>
      <c r="Z13" s="75"/>
      <c r="AA13" s="75"/>
      <c r="AB13" s="75"/>
      <c r="AC13" s="77"/>
      <c r="AD13" s="83"/>
      <c r="AE13" s="72"/>
      <c r="AF13" s="72"/>
      <c r="AG13" s="72"/>
      <c r="AH13" s="61"/>
      <c r="AI13" s="81"/>
      <c r="AJ13" s="72"/>
      <c r="AK13" s="72"/>
      <c r="AL13" s="75"/>
      <c r="AM13" s="61"/>
      <c r="AN13" s="81"/>
      <c r="AO13" s="72"/>
      <c r="AP13" s="72"/>
      <c r="AQ13" s="72"/>
      <c r="AR13" s="61"/>
      <c r="AS13" s="81"/>
      <c r="AT13" s="70"/>
      <c r="AU13" s="79"/>
      <c r="AV13" s="72"/>
      <c r="AW13" s="150"/>
      <c r="AX13" s="230">
        <v>0.04929398148148148</v>
      </c>
      <c r="AY13" s="72">
        <f>D13*$AZ$5</f>
        <v>0.00035416666666666664</v>
      </c>
      <c r="AZ13" s="79">
        <f t="shared" si="1"/>
        <v>0.04893981481481481</v>
      </c>
      <c r="BA13" s="72">
        <f>AZ13/$AZ$5</f>
        <v>0.015993403534253207</v>
      </c>
      <c r="BB13" s="61">
        <v>8</v>
      </c>
      <c r="BC13" s="91">
        <v>0.03560185185185185</v>
      </c>
      <c r="BD13" s="72">
        <f>D13*$BE$5</f>
        <v>0.00037037037037037035</v>
      </c>
      <c r="BE13" s="79">
        <f t="shared" si="7"/>
        <v>0.03523148148148148</v>
      </c>
      <c r="BF13" s="72">
        <f>BE13/$BE$5</f>
        <v>0.011009837962962963</v>
      </c>
      <c r="BG13" s="62">
        <v>6</v>
      </c>
      <c r="BH13" s="83"/>
      <c r="BI13" s="72"/>
      <c r="BJ13" s="79"/>
      <c r="BK13" s="72"/>
      <c r="BL13" s="62"/>
      <c r="BM13" s="96">
        <v>0.08813657407407406</v>
      </c>
      <c r="BN13" s="72">
        <f>D13*$BQ$5</f>
        <v>0.0005532407407407408</v>
      </c>
      <c r="BO13" s="79">
        <f t="shared" si="4"/>
        <v>0.08758333333333332</v>
      </c>
      <c r="BP13" s="72">
        <f>BO13/$BQ$5</f>
        <v>0.018322873082287305</v>
      </c>
      <c r="BQ13" s="63">
        <v>6</v>
      </c>
      <c r="BR13" s="92"/>
      <c r="BS13" s="72"/>
      <c r="BT13" s="79"/>
      <c r="BU13" s="79"/>
      <c r="BV13" s="61"/>
      <c r="BW13" s="83">
        <v>0.04577546296296297</v>
      </c>
      <c r="BX13" s="72">
        <f>D13*$BY$5</f>
        <v>0.0003217592592592592</v>
      </c>
      <c r="BY13" s="79">
        <f>BW13-BX13</f>
        <v>0.04545370370370371</v>
      </c>
      <c r="BZ13" s="72">
        <f>BY13/$BY$5</f>
        <v>0.016350253130828673</v>
      </c>
      <c r="CA13" s="61">
        <v>6</v>
      </c>
      <c r="CB13" s="83"/>
      <c r="CC13" s="72"/>
      <c r="CD13" s="79"/>
      <c r="CE13" s="72"/>
      <c r="CF13" s="156"/>
      <c r="CG13" s="47"/>
      <c r="CH13" s="51"/>
      <c r="CI13" s="51"/>
      <c r="CJ13" s="51"/>
      <c r="CK13" s="61"/>
      <c r="CL13" s="83"/>
      <c r="CM13" s="72"/>
      <c r="CN13" s="79"/>
      <c r="CO13" s="72"/>
      <c r="CP13" s="150"/>
      <c r="CQ13" s="81">
        <v>0.03872685185185185</v>
      </c>
      <c r="CR13" s="72">
        <f>D13*$CS$5</f>
        <v>0.0004155092592592592</v>
      </c>
      <c r="CS13" s="79">
        <f>CQ13-CR13</f>
        <v>0.03831134259259259</v>
      </c>
      <c r="CT13" s="72">
        <f>CS13/$CS$5</f>
        <v>0.01067168317342412</v>
      </c>
      <c r="CU13" s="151">
        <v>8</v>
      </c>
      <c r="CV13" s="78">
        <v>0.050069444444444444</v>
      </c>
      <c r="CW13" s="72">
        <f>D13*$CY$5</f>
        <v>0.0005266203703703703</v>
      </c>
      <c r="CX13" s="79">
        <f>CV13-CW13</f>
        <v>0.04954282407407407</v>
      </c>
      <c r="CY13" s="72">
        <f>CX13/$CY$5</f>
        <v>0.010888532763532764</v>
      </c>
      <c r="CZ13" s="157">
        <v>5</v>
      </c>
      <c r="DA13" s="230">
        <v>0.08061342592592592</v>
      </c>
      <c r="DB13" s="72">
        <f>D13*$DD$5</f>
        <v>0.0005972222222222222</v>
      </c>
      <c r="DC13" s="79">
        <f>DA13-DB13</f>
        <v>0.0800162037037037</v>
      </c>
      <c r="DD13" s="72">
        <f>DC13/$DD$5</f>
        <v>0.015507016221648004</v>
      </c>
      <c r="DE13" s="162">
        <v>6</v>
      </c>
      <c r="DF13" s="81">
        <v>0.0739236111111111</v>
      </c>
      <c r="DG13" s="72">
        <f>D13*$DI$5</f>
        <v>0.0006238425925925925</v>
      </c>
      <c r="DH13" s="79">
        <f>DF13-DG13</f>
        <v>0.07329976851851852</v>
      </c>
      <c r="DI13" s="72">
        <f>DH13/$DI$5</f>
        <v>0.013599214938500654</v>
      </c>
      <c r="DJ13" s="162">
        <v>4</v>
      </c>
      <c r="DK13" s="81"/>
      <c r="DL13" s="72"/>
      <c r="DM13" s="79"/>
      <c r="DN13" s="72"/>
      <c r="DO13" s="72"/>
      <c r="DP13" s="72"/>
      <c r="DQ13" s="72"/>
      <c r="DR13" s="72"/>
      <c r="DS13" s="72"/>
      <c r="DT13" s="163"/>
      <c r="DU13" s="72"/>
      <c r="DV13" s="72"/>
      <c r="DW13" s="72"/>
      <c r="DX13" s="72"/>
      <c r="DY13" s="163"/>
      <c r="DZ13" s="163" t="s">
        <v>80</v>
      </c>
      <c r="EA13" s="163"/>
      <c r="EB13" s="163"/>
      <c r="EC13" s="163"/>
      <c r="ED13" s="163">
        <v>5</v>
      </c>
      <c r="EE13" s="81">
        <v>0.0678587962962963</v>
      </c>
      <c r="EF13" s="72">
        <f>D13*$EI$5</f>
        <v>0.001071759259259259</v>
      </c>
      <c r="EG13" s="79">
        <f>EE13-EF13</f>
        <v>0.06678703703703705</v>
      </c>
      <c r="EH13" s="72">
        <f>EG13/$EH$5</f>
        <v>0.014487426689162048</v>
      </c>
      <c r="EI13" s="163">
        <v>7</v>
      </c>
      <c r="EJ13" s="90" t="s">
        <v>80</v>
      </c>
      <c r="EK13" s="72">
        <f>D13*$EN$5</f>
        <v>0.0007662037037037036</v>
      </c>
      <c r="EL13" s="79" t="e">
        <f>EJ13-EK13</f>
        <v>#VALUE!</v>
      </c>
      <c r="EM13" s="72" t="e">
        <f>EL13/$EN$5</f>
        <v>#VALUE!</v>
      </c>
      <c r="EN13" s="163">
        <v>7</v>
      </c>
      <c r="EO13" s="163"/>
      <c r="EP13" s="163"/>
      <c r="EQ13" s="163"/>
      <c r="ER13" s="163"/>
      <c r="ES13" s="163"/>
      <c r="ET13" s="78">
        <v>0.026886574074074077</v>
      </c>
      <c r="EU13" s="72">
        <f>D13*$EW$5</f>
        <v>0.0002962962962962963</v>
      </c>
      <c r="EV13" s="83">
        <f>ET13-EU13</f>
        <v>0.02659027777777778</v>
      </c>
      <c r="EW13" s="72">
        <f>EV13/$EW$5</f>
        <v>0.010386827256944444</v>
      </c>
      <c r="EX13" s="156">
        <v>5</v>
      </c>
      <c r="EY13" s="90">
        <v>0.05726851851851852</v>
      </c>
      <c r="EZ13" s="72">
        <f>D13*$FC$5</f>
        <v>0.0006388888888888888</v>
      </c>
      <c r="FA13" s="79">
        <f>EY13-EZ13</f>
        <v>0.05662962962962963</v>
      </c>
      <c r="FB13" s="72">
        <f>FA13/$FC$5</f>
        <v>0.010258990874932905</v>
      </c>
      <c r="FC13" s="156">
        <v>4</v>
      </c>
      <c r="FD13" s="90">
        <v>0.05493055555555556</v>
      </c>
      <c r="FE13" s="72">
        <f>D13*$FH$5</f>
        <v>0.000642361111111111</v>
      </c>
      <c r="FF13" s="79">
        <f>FD13-FE13</f>
        <v>0.054288194444444444</v>
      </c>
      <c r="FG13" s="72">
        <f>FF13/$FH$5</f>
        <v>0.009781656656656658</v>
      </c>
      <c r="FH13" s="156">
        <v>5</v>
      </c>
      <c r="FI13" s="78"/>
      <c r="FJ13" s="72"/>
      <c r="FK13" s="79"/>
      <c r="FL13" s="72"/>
      <c r="FM13" s="156"/>
      <c r="FN13" s="78">
        <v>0.08027777777777778</v>
      </c>
      <c r="FO13" s="72">
        <f>D13*$FQ$5</f>
        <v>0.0007384259259259259</v>
      </c>
      <c r="FP13" s="79">
        <f t="shared" si="2"/>
        <v>0.07953935185185186</v>
      </c>
      <c r="FQ13" s="72">
        <f t="shared" si="3"/>
        <v>0.012466983048879603</v>
      </c>
      <c r="FR13" s="180">
        <v>6</v>
      </c>
      <c r="FS13" s="83"/>
      <c r="FT13" s="72"/>
      <c r="FU13" s="79"/>
      <c r="FV13" s="72"/>
      <c r="FW13" s="180"/>
      <c r="FX13" s="61"/>
      <c r="FY13" s="61"/>
      <c r="FZ13" s="73"/>
      <c r="GA13" s="61"/>
      <c r="GB13" s="76"/>
      <c r="GC13" s="77"/>
      <c r="GD13" s="61"/>
      <c r="GE13" s="61"/>
      <c r="GF13" s="61"/>
      <c r="GG13" s="150"/>
      <c r="GH13" s="61">
        <v>8</v>
      </c>
      <c r="GI13" s="62">
        <v>6</v>
      </c>
      <c r="GJ13" s="62"/>
      <c r="GK13" s="63">
        <v>6</v>
      </c>
      <c r="GL13" s="61"/>
      <c r="GM13" s="61">
        <v>6</v>
      </c>
      <c r="GN13" s="156"/>
      <c r="GO13" s="61"/>
      <c r="GP13" s="150"/>
      <c r="GQ13" s="151">
        <v>8</v>
      </c>
      <c r="GR13" s="157">
        <v>5</v>
      </c>
      <c r="GS13" s="162">
        <v>6</v>
      </c>
      <c r="GT13" s="162">
        <v>4</v>
      </c>
      <c r="GU13" s="72"/>
      <c r="GV13" s="163"/>
      <c r="GW13" s="163"/>
      <c r="GX13" s="163">
        <v>5</v>
      </c>
      <c r="GY13" s="163">
        <v>7</v>
      </c>
      <c r="GZ13" s="163">
        <v>7</v>
      </c>
      <c r="HA13" s="163"/>
      <c r="HB13" s="156">
        <v>5</v>
      </c>
      <c r="HC13" s="156">
        <v>4</v>
      </c>
      <c r="HD13" s="156">
        <v>5</v>
      </c>
      <c r="HE13" s="156"/>
      <c r="HF13" s="156">
        <v>6</v>
      </c>
      <c r="HG13" s="241">
        <v>15</v>
      </c>
      <c r="HH13" s="180"/>
      <c r="HI13" s="156"/>
      <c r="HJ13" s="175"/>
      <c r="HK13" s="206"/>
      <c r="HL13" s="156"/>
      <c r="HM13" s="238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315"/>
      <c r="HY13" s="66"/>
      <c r="HZ13" s="67"/>
      <c r="IA13" s="67"/>
      <c r="IB13" s="237"/>
      <c r="IC13" s="319"/>
      <c r="ID13" s="47"/>
      <c r="IE13" s="47"/>
      <c r="IF13" s="68"/>
    </row>
    <row r="14" spans="1:240" s="7" customFormat="1" ht="26.25">
      <c r="A14" s="46">
        <v>8</v>
      </c>
      <c r="B14" s="47" t="s">
        <v>30</v>
      </c>
      <c r="C14" s="47">
        <v>1979</v>
      </c>
      <c r="D14" s="88">
        <v>0.0001388888888888889</v>
      </c>
      <c r="E14" s="254">
        <v>0.04489583333333333</v>
      </c>
      <c r="F14" s="70">
        <f>D14*$H$5</f>
        <v>0.0007236111111111111</v>
      </c>
      <c r="G14" s="79">
        <f>E14-F14</f>
        <v>0.04417222222222222</v>
      </c>
      <c r="H14" s="75">
        <f>G14/$H$5</f>
        <v>0.00847835359351674</v>
      </c>
      <c r="I14" s="85">
        <v>2</v>
      </c>
      <c r="J14" s="277">
        <v>0.047673611111111104</v>
      </c>
      <c r="K14" s="72">
        <f>D14*$M$5</f>
        <v>0.0007777777777777777</v>
      </c>
      <c r="L14" s="87">
        <f>J14-K14</f>
        <v>0.046895833333333324</v>
      </c>
      <c r="M14" s="87">
        <f>L14/$M$5</f>
        <v>0.00837425595238095</v>
      </c>
      <c r="N14" s="73">
        <v>2</v>
      </c>
      <c r="O14" s="105">
        <v>0.02989583333333333</v>
      </c>
      <c r="P14" s="72">
        <f>D14*$Q$5</f>
        <v>0.00043055555555555555</v>
      </c>
      <c r="Q14" s="72">
        <f>O14-P14</f>
        <v>0.029465277777777774</v>
      </c>
      <c r="R14" s="72">
        <f>Q14/$Q$5</f>
        <v>0.009504928315412185</v>
      </c>
      <c r="S14" s="73">
        <v>4</v>
      </c>
      <c r="T14" s="93">
        <v>0.049421296296296297</v>
      </c>
      <c r="U14" s="75">
        <f>D14*$V$5</f>
        <v>0.0008194444444444445</v>
      </c>
      <c r="V14" s="75">
        <f t="shared" si="0"/>
        <v>0.048601851851851854</v>
      </c>
      <c r="W14" s="75">
        <f>V14/$V$5</f>
        <v>0.00823760200878845</v>
      </c>
      <c r="X14" s="76">
        <v>4</v>
      </c>
      <c r="Y14" s="190" t="s">
        <v>32</v>
      </c>
      <c r="Z14" s="75">
        <f>D14*$Z$5</f>
        <v>0.0007083333333333333</v>
      </c>
      <c r="AA14" s="75" t="e">
        <f>Y14-Z14</f>
        <v>#VALUE!</v>
      </c>
      <c r="AB14" s="75" t="e">
        <f>AA14/$Z$5</f>
        <v>#VALUE!</v>
      </c>
      <c r="AC14" s="77">
        <v>6</v>
      </c>
      <c r="AD14" s="81">
        <v>0.03025462962962963</v>
      </c>
      <c r="AE14" s="72">
        <f>D14*$AE$5</f>
        <v>0.0006333333333333333</v>
      </c>
      <c r="AF14" s="72">
        <f t="shared" si="5"/>
        <v>0.0296212962962963</v>
      </c>
      <c r="AG14" s="72">
        <f>AF14/$AE$5</f>
        <v>0.006495898310591294</v>
      </c>
      <c r="AH14" s="61">
        <v>1</v>
      </c>
      <c r="AI14" s="133">
        <v>0.030312499999999996</v>
      </c>
      <c r="AJ14" s="72">
        <f>D14*$AM$5</f>
        <v>0.0005555555555555556</v>
      </c>
      <c r="AK14" s="72">
        <f t="shared" si="6"/>
        <v>0.02975694444444444</v>
      </c>
      <c r="AL14" s="75">
        <f>AK14/$AM$5</f>
        <v>0.00743923611111111</v>
      </c>
      <c r="AM14" s="61">
        <v>3</v>
      </c>
      <c r="AN14" s="134">
        <v>0.03730324074074074</v>
      </c>
      <c r="AO14" s="72">
        <f>D14*$AQ$5</f>
        <v>0.0007638888888888889</v>
      </c>
      <c r="AP14" s="72">
        <f>AN14-AO14</f>
        <v>0.03653935185185185</v>
      </c>
      <c r="AQ14" s="72">
        <f>AP14/$AQ$5</f>
        <v>0.006643518518518518</v>
      </c>
      <c r="AR14" s="61">
        <v>2</v>
      </c>
      <c r="AS14" s="201">
        <v>0.036944444444444446</v>
      </c>
      <c r="AT14" s="70">
        <f>D14*$AU$5</f>
        <v>0.0007791666666666667</v>
      </c>
      <c r="AU14" s="79">
        <f>AS14-AT14</f>
        <v>0.03616527777777778</v>
      </c>
      <c r="AV14" s="72">
        <f>AU14/$AU$5</f>
        <v>0.00644657357892652</v>
      </c>
      <c r="AW14" s="150">
        <v>2</v>
      </c>
      <c r="AX14" s="80">
        <v>0.045717592592592594</v>
      </c>
      <c r="AY14" s="72">
        <f>D14*$BA$5</f>
        <v>0.000925</v>
      </c>
      <c r="AZ14" s="79">
        <f t="shared" si="1"/>
        <v>0.04479259259259259</v>
      </c>
      <c r="BA14" s="72">
        <f>AZ14/$BA$5</f>
        <v>0.0067256145033922805</v>
      </c>
      <c r="BB14" s="61">
        <v>2</v>
      </c>
      <c r="BC14" s="81">
        <v>0.029108796296296296</v>
      </c>
      <c r="BD14" s="72">
        <f>D14*$BD$5</f>
        <v>0.0006833333333333333</v>
      </c>
      <c r="BE14" s="79">
        <f t="shared" si="7"/>
        <v>0.02842546296296296</v>
      </c>
      <c r="BF14" s="72">
        <f>BE14/$BD$5</f>
        <v>0.005777533122553448</v>
      </c>
      <c r="BG14" s="62">
        <v>3</v>
      </c>
      <c r="BH14" s="80">
        <v>0.0275</v>
      </c>
      <c r="BI14" s="72">
        <f>D14*$BL$5</f>
        <v>0.0005333333333333334</v>
      </c>
      <c r="BJ14" s="79">
        <f>BH14-BI14</f>
        <v>0.026966666666666667</v>
      </c>
      <c r="BK14" s="72">
        <f>BJ14/$BL$5</f>
        <v>0.007022569444444445</v>
      </c>
      <c r="BL14" s="62">
        <v>1</v>
      </c>
      <c r="BM14" s="96">
        <v>0.03947916666666667</v>
      </c>
      <c r="BN14" s="72">
        <f>D14*$BQ$5</f>
        <v>0.0006638888888888889</v>
      </c>
      <c r="BO14" s="79">
        <f t="shared" si="4"/>
        <v>0.03881527777777778</v>
      </c>
      <c r="BP14" s="72">
        <f>BO14/$BQ$5</f>
        <v>0.0081203509995351</v>
      </c>
      <c r="BQ14" s="63">
        <v>2</v>
      </c>
      <c r="BR14" s="83">
        <v>0.045509259259259256</v>
      </c>
      <c r="BS14" s="72">
        <f>D14*$BU$5</f>
        <v>0.0008055555555555556</v>
      </c>
      <c r="BT14" s="79">
        <f>BR14-BS14</f>
        <v>0.044703703703703704</v>
      </c>
      <c r="BU14" s="72">
        <f>BT14/$BU$5</f>
        <v>0.007707535121328225</v>
      </c>
      <c r="BV14" s="61">
        <v>2</v>
      </c>
      <c r="BW14" s="94">
        <v>0.0491550925925926</v>
      </c>
      <c r="BX14" s="72">
        <f>D14*$CA$5</f>
        <v>0.0006638888888888889</v>
      </c>
      <c r="BY14" s="79">
        <f>BW14-BX14</f>
        <v>0.04849120370370371</v>
      </c>
      <c r="BZ14" s="72">
        <f>BY14/$CA$5</f>
        <v>0.010144603285293662</v>
      </c>
      <c r="CA14" s="61">
        <v>3</v>
      </c>
      <c r="CB14" s="78">
        <v>0.04554398148148148</v>
      </c>
      <c r="CC14" s="72">
        <f>D14*$CE$5</f>
        <v>0.0008388888888888889</v>
      </c>
      <c r="CD14" s="79">
        <f>CB14-CC14</f>
        <v>0.04470509259259259</v>
      </c>
      <c r="CE14" s="72">
        <f>CD14/$CE$5</f>
        <v>0.0074015053961246</v>
      </c>
      <c r="CF14" s="156">
        <v>4</v>
      </c>
      <c r="CG14" s="83">
        <v>0.012372685185185186</v>
      </c>
      <c r="CH14" s="72">
        <f>D14*$CJ$5</f>
        <v>0.0002861111111111111</v>
      </c>
      <c r="CI14" s="79">
        <f>CG14-CH14</f>
        <v>0.012086574074074076</v>
      </c>
      <c r="CJ14" s="72">
        <f>CI14/$CJ$5</f>
        <v>0.005867268967997124</v>
      </c>
      <c r="CK14" s="61">
        <v>1</v>
      </c>
      <c r="CL14" s="83" t="s">
        <v>32</v>
      </c>
      <c r="CM14" s="72"/>
      <c r="CN14" s="79"/>
      <c r="CO14" s="72"/>
      <c r="CP14" s="150">
        <v>8</v>
      </c>
      <c r="CQ14" s="94">
        <v>0.02108796296296296</v>
      </c>
      <c r="CR14" s="72">
        <f>D14*$CR$5</f>
        <v>0.0004583333333333333</v>
      </c>
      <c r="CS14" s="79">
        <f>CQ14-CR14</f>
        <v>0.020629629629629626</v>
      </c>
      <c r="CT14" s="72">
        <f>CS14/$CR$5</f>
        <v>0.006251402918069584</v>
      </c>
      <c r="CU14" s="151">
        <v>3</v>
      </c>
      <c r="CV14" s="78">
        <v>0.02636574074074074</v>
      </c>
      <c r="CW14" s="72">
        <f>D14*$CY$5</f>
        <v>0.0006319444444444444</v>
      </c>
      <c r="CX14" s="79">
        <f>CV14-CW14</f>
        <v>0.025733796296296296</v>
      </c>
      <c r="CY14" s="72">
        <f>CX14/$CY$5</f>
        <v>0.005655779405779406</v>
      </c>
      <c r="CZ14" s="157">
        <v>1</v>
      </c>
      <c r="DA14" s="83"/>
      <c r="DB14" s="72"/>
      <c r="DC14" s="79"/>
      <c r="DD14" s="72"/>
      <c r="DE14" s="162"/>
      <c r="DF14" s="83"/>
      <c r="DG14" s="72"/>
      <c r="DH14" s="79"/>
      <c r="DI14" s="72"/>
      <c r="DJ14" s="162"/>
      <c r="DK14" s="83"/>
      <c r="DL14" s="72"/>
      <c r="DM14" s="79"/>
      <c r="DN14" s="72"/>
      <c r="DO14" s="72"/>
      <c r="DP14" s="81">
        <v>0.028344907407407412</v>
      </c>
      <c r="DQ14" s="72">
        <f>D14*$DS$5</f>
        <v>0.0005694444444444444</v>
      </c>
      <c r="DR14" s="79">
        <f>DP14-DQ14</f>
        <v>0.027775462962962967</v>
      </c>
      <c r="DS14" s="72">
        <f>DR14/$DS$5</f>
        <v>0.006774503161698285</v>
      </c>
      <c r="DT14" s="163">
        <v>2</v>
      </c>
      <c r="DU14" s="72"/>
      <c r="DV14" s="72"/>
      <c r="DW14" s="72"/>
      <c r="DX14" s="72"/>
      <c r="DY14" s="163"/>
      <c r="DZ14" s="163"/>
      <c r="EA14" s="163"/>
      <c r="EB14" s="163"/>
      <c r="EC14" s="163"/>
      <c r="ED14" s="163"/>
      <c r="EE14" s="81">
        <v>0.03356481481481482</v>
      </c>
      <c r="EF14" s="72">
        <f>D14*$EI$5</f>
        <v>0.0012861111111111111</v>
      </c>
      <c r="EG14" s="79">
        <f>EE14-EF14</f>
        <v>0.032278703703703705</v>
      </c>
      <c r="EH14" s="72">
        <f>EG14/$EH$5</f>
        <v>0.007001888005141801</v>
      </c>
      <c r="EI14" s="163">
        <v>1</v>
      </c>
      <c r="EJ14" s="90">
        <v>0.05087962962962963</v>
      </c>
      <c r="EK14" s="72">
        <f>D14*$EN$5</f>
        <v>0.0009194444444444444</v>
      </c>
      <c r="EL14" s="79">
        <f>EJ14-EK14</f>
        <v>0.049960185185185184</v>
      </c>
      <c r="EM14" s="72">
        <f>EL14/$EN$5</f>
        <v>0.007546855768154862</v>
      </c>
      <c r="EN14" s="163">
        <v>2</v>
      </c>
      <c r="EO14" s="90">
        <v>0.062106481481481485</v>
      </c>
      <c r="EP14" s="72">
        <f>D14*$ES$5</f>
        <v>0.00032083333333333334</v>
      </c>
      <c r="EQ14" s="79">
        <f>EO14-EP14</f>
        <v>0.06178564814814815</v>
      </c>
      <c r="ER14" s="72">
        <f>EQ14/$ES$5</f>
        <v>0.026747033830367164</v>
      </c>
      <c r="ES14" s="163">
        <v>2</v>
      </c>
      <c r="ET14" s="78">
        <v>0.01931712962962963</v>
      </c>
      <c r="EU14" s="72">
        <f>D14*$EW$5</f>
        <v>0.00035555555555555557</v>
      </c>
      <c r="EV14" s="83">
        <f>ET14-EU14</f>
        <v>0.01896157407407407</v>
      </c>
      <c r="EW14" s="72">
        <f>EV14/$EW$5</f>
        <v>0.0074068648726851845</v>
      </c>
      <c r="EX14" s="156">
        <v>1</v>
      </c>
      <c r="EY14" s="90">
        <v>0.048240740740740744</v>
      </c>
      <c r="EZ14" s="72">
        <f>D14*$FC$5</f>
        <v>0.0007666666666666666</v>
      </c>
      <c r="FA14" s="79">
        <f>EY14-EZ14</f>
        <v>0.04747407407407408</v>
      </c>
      <c r="FB14" s="72">
        <f>FA14/$FC$5</f>
        <v>0.008600375738056899</v>
      </c>
      <c r="FC14" s="156">
        <v>2</v>
      </c>
      <c r="FD14" s="90">
        <v>0.04261574074074074</v>
      </c>
      <c r="FE14" s="72">
        <f>D14*$FH$5</f>
        <v>0.0007708333333333333</v>
      </c>
      <c r="FF14" s="79">
        <f>FD14-FE14</f>
        <v>0.04184490740740741</v>
      </c>
      <c r="FG14" s="72">
        <f>FF14/$FH$5</f>
        <v>0.007539622956289623</v>
      </c>
      <c r="FH14" s="156">
        <v>4</v>
      </c>
      <c r="FI14" s="78">
        <v>0.030162037037037032</v>
      </c>
      <c r="FJ14" s="72">
        <f>D14*$FL$5</f>
        <v>0.0007569444444444444</v>
      </c>
      <c r="FK14" s="79">
        <f>FI14-FJ14</f>
        <v>0.029405092592592587</v>
      </c>
      <c r="FL14" s="72">
        <f>FK14/$FL$5</f>
        <v>0.005395429833503227</v>
      </c>
      <c r="FM14" s="156">
        <v>1</v>
      </c>
      <c r="FN14" s="78" t="s">
        <v>32</v>
      </c>
      <c r="FO14" s="72">
        <f>D14*$FQ$5</f>
        <v>0.0008861111111111111</v>
      </c>
      <c r="FP14" s="79" t="e">
        <f t="shared" si="2"/>
        <v>#VALUE!</v>
      </c>
      <c r="FQ14" s="72" t="e">
        <f t="shared" si="3"/>
        <v>#VALUE!</v>
      </c>
      <c r="FR14" s="180"/>
      <c r="FS14" s="83"/>
      <c r="FT14" s="72"/>
      <c r="FU14" s="79"/>
      <c r="FV14" s="72"/>
      <c r="FW14" s="180"/>
      <c r="FX14" s="61">
        <v>12</v>
      </c>
      <c r="FY14" s="61">
        <v>2</v>
      </c>
      <c r="FZ14" s="73">
        <v>2</v>
      </c>
      <c r="GA14" s="306">
        <v>4</v>
      </c>
      <c r="GB14" s="310">
        <v>4</v>
      </c>
      <c r="GC14" s="306">
        <v>6</v>
      </c>
      <c r="GD14" s="61">
        <v>1</v>
      </c>
      <c r="GE14" s="61">
        <v>3</v>
      </c>
      <c r="GF14" s="61">
        <v>2</v>
      </c>
      <c r="GG14" s="150">
        <v>2</v>
      </c>
      <c r="GH14" s="61">
        <v>2</v>
      </c>
      <c r="GI14" s="62">
        <v>3</v>
      </c>
      <c r="GJ14" s="62">
        <v>1</v>
      </c>
      <c r="GK14" s="63">
        <v>2</v>
      </c>
      <c r="GL14" s="61">
        <v>2</v>
      </c>
      <c r="GM14" s="61">
        <v>3</v>
      </c>
      <c r="GN14" s="156">
        <v>4</v>
      </c>
      <c r="GO14" s="61">
        <v>1</v>
      </c>
      <c r="GP14" s="309">
        <v>8</v>
      </c>
      <c r="GQ14" s="151">
        <v>3</v>
      </c>
      <c r="GR14" s="157">
        <v>1</v>
      </c>
      <c r="GS14" s="162"/>
      <c r="GT14" s="162"/>
      <c r="GU14" s="72"/>
      <c r="GV14" s="163">
        <v>2</v>
      </c>
      <c r="GW14" s="163"/>
      <c r="GX14" s="163"/>
      <c r="GY14" s="163">
        <v>1</v>
      </c>
      <c r="GZ14" s="163">
        <v>2</v>
      </c>
      <c r="HA14" s="163">
        <v>2</v>
      </c>
      <c r="HB14" s="156">
        <v>1</v>
      </c>
      <c r="HC14" s="156">
        <v>2</v>
      </c>
      <c r="HD14" s="156">
        <v>4</v>
      </c>
      <c r="HE14" s="156">
        <v>1</v>
      </c>
      <c r="HF14" s="156"/>
      <c r="HG14" s="305">
        <v>28</v>
      </c>
      <c r="HH14" s="274">
        <f>FY14+FZ14+GD14+GE14+GF14+GG14+GH14+GI14+GJ14+GK14+GL14+GM14+GN14+GO14+GQ14++GR14+GV14+GZ14++GY14+HA14+HB14+HD14+HE14</f>
        <v>47</v>
      </c>
      <c r="HI14" s="156"/>
      <c r="HJ14" s="175"/>
      <c r="HK14" s="95"/>
      <c r="HL14" s="156"/>
      <c r="HM14" s="239">
        <f>FZ14+GB14+GC14+GD14+GE14+GF14+GG14+GH14+GI14+GJ14+GN14+GO14+GP14</f>
        <v>39</v>
      </c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315">
        <v>2</v>
      </c>
      <c r="HY14" s="66"/>
      <c r="HZ14" s="67"/>
      <c r="IA14" s="67"/>
      <c r="IB14" s="237"/>
      <c r="IC14" s="319"/>
      <c r="ID14" s="61"/>
      <c r="IE14" s="61"/>
      <c r="IF14" s="68"/>
    </row>
    <row r="15" spans="1:243" s="7" customFormat="1" ht="26.25">
      <c r="A15" s="46">
        <v>9</v>
      </c>
      <c r="B15" s="47" t="s">
        <v>36</v>
      </c>
      <c r="C15" s="47">
        <v>1978</v>
      </c>
      <c r="D15" s="88">
        <v>0.00016203703703703703</v>
      </c>
      <c r="E15" s="254">
        <v>0.07550925925925926</v>
      </c>
      <c r="F15" s="70">
        <f>D15*$H$5</f>
        <v>0.000844212962962963</v>
      </c>
      <c r="G15" s="79">
        <f>E15-F15</f>
        <v>0.0746650462962963</v>
      </c>
      <c r="H15" s="75">
        <f>G15/$H$5</f>
        <v>0.014331102935949388</v>
      </c>
      <c r="I15" s="85">
        <v>5</v>
      </c>
      <c r="J15" s="257">
        <v>0.06533564814814814</v>
      </c>
      <c r="K15" s="72">
        <f>D15*$M$5</f>
        <v>0.0009074074074074073</v>
      </c>
      <c r="L15" s="87">
        <f>J15-K15</f>
        <v>0.06442824074074073</v>
      </c>
      <c r="M15" s="87">
        <f>L15/$M$5</f>
        <v>0.011505042989417989</v>
      </c>
      <c r="N15" s="73">
        <v>5</v>
      </c>
      <c r="O15" s="105">
        <v>0.04181712962962963</v>
      </c>
      <c r="P15" s="72">
        <f>D15*$Q$5</f>
        <v>0.0005023148148148148</v>
      </c>
      <c r="Q15" s="72">
        <f>O15-P15</f>
        <v>0.04131481481481481</v>
      </c>
      <c r="R15" s="72">
        <f>Q15/$Q$5</f>
        <v>0.013327359617682197</v>
      </c>
      <c r="S15" s="73">
        <v>6</v>
      </c>
      <c r="T15" s="93">
        <v>0.07722222222222223</v>
      </c>
      <c r="U15" s="75">
        <f>D15*$V$5</f>
        <v>0.0009560185185185186</v>
      </c>
      <c r="V15" s="75">
        <f t="shared" si="0"/>
        <v>0.07626620370370371</v>
      </c>
      <c r="W15" s="75">
        <f>V15/$V$5</f>
        <v>0.012926475204017577</v>
      </c>
      <c r="X15" s="76">
        <v>7</v>
      </c>
      <c r="Y15" s="190">
        <v>0.08148148148148149</v>
      </c>
      <c r="Z15" s="75">
        <f>D15*$Z$5</f>
        <v>0.0008263888888888888</v>
      </c>
      <c r="AA15" s="75">
        <f>Y15-Z15</f>
        <v>0.0806550925925926</v>
      </c>
      <c r="AB15" s="75">
        <f>AA15/$Z$5</f>
        <v>0.015814724037763257</v>
      </c>
      <c r="AC15" s="77">
        <v>5</v>
      </c>
      <c r="AD15" s="81">
        <v>0.05478009259259259</v>
      </c>
      <c r="AE15" s="72">
        <f>D15*$AE$5</f>
        <v>0.0007388888888888888</v>
      </c>
      <c r="AF15" s="72">
        <f t="shared" si="5"/>
        <v>0.0540412037037037</v>
      </c>
      <c r="AG15" s="72">
        <f>AF15/$AE$5</f>
        <v>0.011851141163092918</v>
      </c>
      <c r="AH15" s="61">
        <v>5</v>
      </c>
      <c r="AI15" s="81"/>
      <c r="AJ15" s="72">
        <f>D15*$AJ$5</f>
        <v>0.0010143518518518518</v>
      </c>
      <c r="AK15" s="72">
        <f t="shared" si="6"/>
        <v>-0.0010143518518518518</v>
      </c>
      <c r="AL15" s="75">
        <f>AK15/$AJ$5</f>
        <v>-0.00016203703703703703</v>
      </c>
      <c r="AM15" s="61"/>
      <c r="AN15" s="134">
        <v>0.06385416666666667</v>
      </c>
      <c r="AO15" s="72">
        <f>D15*$AQ$5</f>
        <v>0.0008912037037037037</v>
      </c>
      <c r="AP15" s="72">
        <f>AN15-AO15</f>
        <v>0.06296296296296297</v>
      </c>
      <c r="AQ15" s="72">
        <f>AP15/$AQ$5</f>
        <v>0.01144781144781145</v>
      </c>
      <c r="AR15" s="61">
        <v>7</v>
      </c>
      <c r="AS15" s="201">
        <v>0.06939814814814814</v>
      </c>
      <c r="AT15" s="70">
        <f>D15*$AU$5</f>
        <v>0.0009090277777777778</v>
      </c>
      <c r="AU15" s="79">
        <f>AS15-AT15</f>
        <v>0.06848912037037036</v>
      </c>
      <c r="AV15" s="72">
        <f>AU15/$AU$5</f>
        <v>0.012208399353007193</v>
      </c>
      <c r="AW15" s="150">
        <v>6</v>
      </c>
      <c r="AX15" s="80">
        <v>0.08891203703703704</v>
      </c>
      <c r="AY15" s="72">
        <f>D15*$BA$5</f>
        <v>0.0010791666666666666</v>
      </c>
      <c r="AZ15" s="79">
        <f t="shared" si="1"/>
        <v>0.08783287037037037</v>
      </c>
      <c r="BA15" s="72">
        <f>AZ15/$BA$5</f>
        <v>0.013188118674229785</v>
      </c>
      <c r="BB15" s="61">
        <v>7</v>
      </c>
      <c r="BC15" s="81">
        <v>0.05511574074074074</v>
      </c>
      <c r="BD15" s="72">
        <f>D15*$BD$5</f>
        <v>0.0007972222222222222</v>
      </c>
      <c r="BE15" s="79">
        <f t="shared" si="7"/>
        <v>0.05431851851851852</v>
      </c>
      <c r="BF15" s="72">
        <f>BE15/$BD$5</f>
        <v>0.011040349292381815</v>
      </c>
      <c r="BG15" s="62">
        <v>7</v>
      </c>
      <c r="BH15" s="80">
        <v>0.04054398148148148</v>
      </c>
      <c r="BI15" s="72">
        <f>D15*$BL$5</f>
        <v>0.0006222222222222221</v>
      </c>
      <c r="BJ15" s="79">
        <f>BH15-BI15</f>
        <v>0.039921759259259254</v>
      </c>
      <c r="BK15" s="72">
        <f>BJ15/$BL$5</f>
        <v>0.010396291473765432</v>
      </c>
      <c r="BL15" s="62">
        <v>5</v>
      </c>
      <c r="BM15" s="91"/>
      <c r="BN15" s="72">
        <f>D15*$BP$5</f>
        <v>0.001001388888888889</v>
      </c>
      <c r="BO15" s="79">
        <f t="shared" si="4"/>
        <v>-0.001001388888888889</v>
      </c>
      <c r="BP15" s="72">
        <f>BO15/$BP$5</f>
        <v>-0.00016203703703703706</v>
      </c>
      <c r="BQ15" s="63"/>
      <c r="BR15" s="83">
        <v>0.07313657407407408</v>
      </c>
      <c r="BS15" s="72">
        <f>D15*$BU$5</f>
        <v>0.0009398148148148148</v>
      </c>
      <c r="BT15" s="79">
        <f>BR15-BS15</f>
        <v>0.07219675925925927</v>
      </c>
      <c r="BU15" s="72">
        <f>BT15/$BU$5</f>
        <v>0.012447717113665392</v>
      </c>
      <c r="BV15" s="61">
        <v>4</v>
      </c>
      <c r="BW15" s="94">
        <v>0.07347222222222222</v>
      </c>
      <c r="BX15" s="72">
        <f>D15*$CA$5</f>
        <v>0.000774537037037037</v>
      </c>
      <c r="BY15" s="79">
        <f>BW15-BX15</f>
        <v>0.07269768518518518</v>
      </c>
      <c r="BZ15" s="72">
        <f>BY15/$CA$5</f>
        <v>0.015208720750038741</v>
      </c>
      <c r="CA15" s="61">
        <v>5</v>
      </c>
      <c r="CB15" s="78">
        <v>0.07322916666666666</v>
      </c>
      <c r="CC15" s="72">
        <f>D15*$CE$5</f>
        <v>0.0009787037037037036</v>
      </c>
      <c r="CD15" s="79">
        <f>CB15-CC15</f>
        <v>0.07225046296296296</v>
      </c>
      <c r="CE15" s="72">
        <f>CD15/$CE$5</f>
        <v>0.011961997179298503</v>
      </c>
      <c r="CF15" s="156">
        <v>6</v>
      </c>
      <c r="CG15" s="83">
        <v>0.02074074074074074</v>
      </c>
      <c r="CH15" s="72">
        <f>D15*$CJ$5</f>
        <v>0.0003337962962962963</v>
      </c>
      <c r="CI15" s="79">
        <f>CG15-CH15</f>
        <v>0.020406944444444443</v>
      </c>
      <c r="CJ15" s="72">
        <f>CI15/$CJ$5</f>
        <v>0.00990628371089536</v>
      </c>
      <c r="CK15" s="61">
        <v>5</v>
      </c>
      <c r="CL15" s="83">
        <v>0.0975925925925926</v>
      </c>
      <c r="CM15" s="72">
        <f>D15*$CM$5</f>
        <v>0.0011310185185185186</v>
      </c>
      <c r="CN15" s="79">
        <f>CL15-CM15</f>
        <v>0.09646157407407409</v>
      </c>
      <c r="CO15" s="72">
        <f>CN15/$CM$5</f>
        <v>0.013819709752732676</v>
      </c>
      <c r="CP15" s="150">
        <v>6</v>
      </c>
      <c r="CQ15" s="94">
        <v>0.03521990740740741</v>
      </c>
      <c r="CR15" s="72">
        <f>D15*$CR$5</f>
        <v>0.0005347222222222221</v>
      </c>
      <c r="CS15" s="79">
        <f>CQ15-CR15</f>
        <v>0.03468518518518519</v>
      </c>
      <c r="CT15" s="72">
        <f>CS15/$CR$5</f>
        <v>0.010510662177328845</v>
      </c>
      <c r="CU15" s="151">
        <v>7</v>
      </c>
      <c r="CV15" s="78">
        <v>0.05151620370370371</v>
      </c>
      <c r="CW15" s="72">
        <f>D15*$CY$5</f>
        <v>0.0007372685185185185</v>
      </c>
      <c r="CX15" s="79">
        <f>CV15-CW15</f>
        <v>0.05077893518518519</v>
      </c>
      <c r="CY15" s="72">
        <f>CX15/$CY$5</f>
        <v>0.011160205535205537</v>
      </c>
      <c r="CZ15" s="157">
        <v>6</v>
      </c>
      <c r="DA15" s="230">
        <v>0.06300925925925926</v>
      </c>
      <c r="DB15" s="72">
        <f>D15*$DD$5</f>
        <v>0.0008361111111111111</v>
      </c>
      <c r="DC15" s="79">
        <f>DA15-DB15</f>
        <v>0.06217314814814815</v>
      </c>
      <c r="DD15" s="72">
        <f>DC15/$DD$5</f>
        <v>0.012049059718633362</v>
      </c>
      <c r="DE15" s="162">
        <v>2</v>
      </c>
      <c r="DF15" s="81">
        <v>0.07153935185185185</v>
      </c>
      <c r="DG15" s="72">
        <f>D15*$DI$5</f>
        <v>0.0008733796296296295</v>
      </c>
      <c r="DH15" s="79">
        <f>DF15-DG15</f>
        <v>0.07066597222222222</v>
      </c>
      <c r="DI15" s="72">
        <f>DH15/$DI$5</f>
        <v>0.013110569985569986</v>
      </c>
      <c r="DJ15" s="162">
        <v>3</v>
      </c>
      <c r="DK15" s="81">
        <v>0.05084490740740741</v>
      </c>
      <c r="DL15" s="72">
        <f>D15*$DN$5</f>
        <v>0.0005995370370370371</v>
      </c>
      <c r="DM15" s="79">
        <f>DK15-DL15</f>
        <v>0.05024537037037037</v>
      </c>
      <c r="DN15" s="72">
        <f>DM15/$DN$5</f>
        <v>0.01357982982982983</v>
      </c>
      <c r="DO15" s="163">
        <v>2</v>
      </c>
      <c r="DP15" s="72"/>
      <c r="DQ15" s="72"/>
      <c r="DR15" s="72"/>
      <c r="DS15" s="72"/>
      <c r="DT15" s="163"/>
      <c r="DU15" s="81">
        <v>0.06636574074074074</v>
      </c>
      <c r="DV15" s="72">
        <f>D15*$DX$5</f>
        <v>0.0008409722222222222</v>
      </c>
      <c r="DW15" s="79">
        <f>DU15-DV15</f>
        <v>0.06552476851851852</v>
      </c>
      <c r="DX15" s="72">
        <f>DW15/$DX$5</f>
        <v>0.01262519624634268</v>
      </c>
      <c r="DY15" s="163">
        <v>3</v>
      </c>
      <c r="DZ15" s="90">
        <v>0.12138888888888888</v>
      </c>
      <c r="EA15" s="72">
        <f>D15*$ED$5</f>
        <v>0.0010710648148148148</v>
      </c>
      <c r="EB15" s="79">
        <f>DZ15-EA15</f>
        <v>0.12031782407407407</v>
      </c>
      <c r="EC15" s="72">
        <f>EB15/$ED$5</f>
        <v>0.018202393959769147</v>
      </c>
      <c r="ED15" s="163">
        <v>4</v>
      </c>
      <c r="EE15" s="81">
        <v>0.049143518518518524</v>
      </c>
      <c r="EF15" s="72">
        <f>D15*$EI$5</f>
        <v>0.001500462962962963</v>
      </c>
      <c r="EG15" s="79">
        <f>EE15-EF15</f>
        <v>0.047643055555555563</v>
      </c>
      <c r="EH15" s="72">
        <f>EG15/$EH$5</f>
        <v>0.01033471920944806</v>
      </c>
      <c r="EI15" s="163">
        <v>5</v>
      </c>
      <c r="EJ15" s="90">
        <v>0.0734837962962963</v>
      </c>
      <c r="EK15" s="72">
        <f>D15*$EN$5</f>
        <v>0.0010726851851851852</v>
      </c>
      <c r="EL15" s="79">
        <f>EJ15-EK15</f>
        <v>0.0724111111111111</v>
      </c>
      <c r="EM15" s="72">
        <f>EL15/$EN$5</f>
        <v>0.010938234306814367</v>
      </c>
      <c r="EN15" s="163">
        <v>6</v>
      </c>
      <c r="EO15" s="90">
        <v>0.0800462962962963</v>
      </c>
      <c r="EP15" s="72">
        <f>D15*$ES$5</f>
        <v>0.00037430555555555557</v>
      </c>
      <c r="EQ15" s="79">
        <f>EO15-EP15</f>
        <v>0.07967199074074074</v>
      </c>
      <c r="ER15" s="72">
        <f>EQ15/$ES$5</f>
        <v>0.03449003928170595</v>
      </c>
      <c r="ES15" s="163">
        <v>6</v>
      </c>
      <c r="ET15" s="163"/>
      <c r="EU15" s="163"/>
      <c r="EV15" s="79"/>
      <c r="EW15" s="72"/>
      <c r="EX15" s="156"/>
      <c r="EY15" s="83"/>
      <c r="EZ15" s="72"/>
      <c r="FA15" s="79"/>
      <c r="FB15" s="72"/>
      <c r="FC15" s="156"/>
      <c r="FD15" s="83"/>
      <c r="FE15" s="72"/>
      <c r="FF15" s="79"/>
      <c r="FG15" s="72"/>
      <c r="FH15" s="156"/>
      <c r="FI15" s="78"/>
      <c r="FJ15" s="72"/>
      <c r="FK15" s="79"/>
      <c r="FL15" s="72"/>
      <c r="FM15" s="156"/>
      <c r="FN15" s="83"/>
      <c r="FO15" s="72"/>
      <c r="FP15" s="79"/>
      <c r="FQ15" s="72"/>
      <c r="FR15" s="180"/>
      <c r="FS15" s="81">
        <v>0.029375</v>
      </c>
      <c r="FT15" s="72">
        <f>D15*$FX$5</f>
        <v>0.0004375</v>
      </c>
      <c r="FU15" s="79">
        <f>FS15-FT15</f>
        <v>0.028937499999999998</v>
      </c>
      <c r="FV15" s="72">
        <f>FU15/$FX$5</f>
        <v>0.010717592592592591</v>
      </c>
      <c r="FW15" s="180">
        <v>6</v>
      </c>
      <c r="FX15" s="61">
        <v>13</v>
      </c>
      <c r="FY15" s="61">
        <v>5</v>
      </c>
      <c r="FZ15" s="73">
        <v>5</v>
      </c>
      <c r="GA15" s="61">
        <v>6</v>
      </c>
      <c r="GB15" s="76">
        <v>7</v>
      </c>
      <c r="GC15" s="77">
        <v>5</v>
      </c>
      <c r="GD15" s="61">
        <v>5</v>
      </c>
      <c r="GE15" s="61"/>
      <c r="GF15" s="61">
        <v>7</v>
      </c>
      <c r="GG15" s="150">
        <v>6</v>
      </c>
      <c r="GH15" s="61">
        <v>7</v>
      </c>
      <c r="GI15" s="307">
        <v>7</v>
      </c>
      <c r="GJ15" s="62">
        <v>5</v>
      </c>
      <c r="GK15" s="63"/>
      <c r="GL15" s="61">
        <v>4</v>
      </c>
      <c r="GM15" s="61">
        <v>5</v>
      </c>
      <c r="GN15" s="156">
        <v>6</v>
      </c>
      <c r="GO15" s="61">
        <v>5</v>
      </c>
      <c r="GP15" s="150">
        <v>6</v>
      </c>
      <c r="GQ15" s="311">
        <v>7</v>
      </c>
      <c r="GR15" s="157">
        <v>6</v>
      </c>
      <c r="GS15" s="162">
        <v>2</v>
      </c>
      <c r="GT15" s="162">
        <v>3</v>
      </c>
      <c r="GU15" s="163">
        <v>2</v>
      </c>
      <c r="GV15" s="163"/>
      <c r="GW15" s="163">
        <v>3</v>
      </c>
      <c r="GX15" s="163">
        <v>4</v>
      </c>
      <c r="GY15" s="163">
        <v>5</v>
      </c>
      <c r="GZ15" s="163">
        <v>6</v>
      </c>
      <c r="HA15" s="163">
        <v>6</v>
      </c>
      <c r="HB15" s="156"/>
      <c r="HC15" s="156"/>
      <c r="HD15" s="156"/>
      <c r="HE15" s="156"/>
      <c r="HF15" s="156"/>
      <c r="HG15" s="305">
        <v>26</v>
      </c>
      <c r="HH15" s="274">
        <f>FY15+FZ15+GA15+GB15+GC15+GD15+GF15+GG15+GH15+GJ15+GL15+GM15+GN15+GO15+GP15+GR15+GS15+GT15+GU15+GW15+GX15+GY15+GZ15+HA15</f>
        <v>121</v>
      </c>
      <c r="HI15" s="156"/>
      <c r="HJ15" s="175"/>
      <c r="HK15" s="95"/>
      <c r="HL15" s="156"/>
      <c r="HM15" s="239">
        <f>FZ15+GA15+GB15+GE15+GD15+GF15+GG15+GH15+GI15+GJ15+GM15+GN15+GQ15+GR15</f>
        <v>79</v>
      </c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315">
        <v>5</v>
      </c>
      <c r="HY15" s="66"/>
      <c r="HZ15" s="67"/>
      <c r="IA15" s="67"/>
      <c r="IB15" s="237"/>
      <c r="IC15" s="319"/>
      <c r="ID15" s="61"/>
      <c r="IE15" s="61"/>
      <c r="IF15" s="68"/>
      <c r="II15" s="19"/>
    </row>
    <row r="16" spans="1:243" s="7" customFormat="1" ht="26.25">
      <c r="A16" s="46">
        <v>10</v>
      </c>
      <c r="B16" s="47" t="s">
        <v>43</v>
      </c>
      <c r="C16" s="47">
        <v>1977</v>
      </c>
      <c r="D16" s="88">
        <v>0.00018518518518518518</v>
      </c>
      <c r="E16" s="71"/>
      <c r="F16" s="70"/>
      <c r="G16" s="79"/>
      <c r="H16" s="75"/>
      <c r="I16" s="85"/>
      <c r="J16" s="129">
        <v>0.09879629629629628</v>
      </c>
      <c r="K16" s="72">
        <f>D16*$N$5</f>
        <v>0.001462962962962963</v>
      </c>
      <c r="L16" s="87">
        <f>J16-K16</f>
        <v>0.09733333333333333</v>
      </c>
      <c r="M16" s="87">
        <f>L16/$N$5</f>
        <v>0.012320675105485231</v>
      </c>
      <c r="N16" s="73">
        <v>6</v>
      </c>
      <c r="O16" s="187">
        <v>0.042743055555555555</v>
      </c>
      <c r="P16" s="72">
        <f>D16*$R$5</f>
        <v>0.0008518518518518518</v>
      </c>
      <c r="Q16" s="72">
        <f>O16-P16</f>
        <v>0.0418912037037037</v>
      </c>
      <c r="R16" s="72">
        <f>Q16/$R$5</f>
        <v>0.009106783413848631</v>
      </c>
      <c r="S16" s="73">
        <v>3</v>
      </c>
      <c r="T16" s="74">
        <v>0.0666550925925926</v>
      </c>
      <c r="U16" s="75">
        <f>D16*$W$5</f>
        <v>0.0014814814814814814</v>
      </c>
      <c r="V16" s="75">
        <f t="shared" si="0"/>
        <v>0.06517361111111111</v>
      </c>
      <c r="W16" s="75">
        <f>V16/$W$5</f>
        <v>0.008146701388888889</v>
      </c>
      <c r="X16" s="76">
        <v>3</v>
      </c>
      <c r="Y16" s="89">
        <v>0.06805555555555555</v>
      </c>
      <c r="Z16" s="75">
        <f>D16*$AC$5</f>
        <v>0.0012962962962962963</v>
      </c>
      <c r="AA16" s="75">
        <f>Y16-Z16</f>
        <v>0.06675925925925925</v>
      </c>
      <c r="AB16" s="75">
        <f>AA16/$AC$5</f>
        <v>0.009537037037037037</v>
      </c>
      <c r="AC16" s="77">
        <v>3</v>
      </c>
      <c r="AD16" s="80">
        <v>0.05883101851851852</v>
      </c>
      <c r="AE16" s="72">
        <f>D16*$AH$5</f>
        <v>0.00125</v>
      </c>
      <c r="AF16" s="72">
        <f t="shared" si="5"/>
        <v>0.05758101851851852</v>
      </c>
      <c r="AG16" s="72">
        <f>AF16/$AH$5</f>
        <v>0.008530521262002743</v>
      </c>
      <c r="AH16" s="61">
        <v>4</v>
      </c>
      <c r="AI16" s="81">
        <v>0.06116898148148148</v>
      </c>
      <c r="AJ16" s="72">
        <f>D16*$AJ$5</f>
        <v>0.0011592592592592592</v>
      </c>
      <c r="AK16" s="72">
        <f t="shared" si="6"/>
        <v>0.060009722222222214</v>
      </c>
      <c r="AL16" s="75">
        <f>AK16/$AJ$5</f>
        <v>0.00958621760738374</v>
      </c>
      <c r="AM16" s="61">
        <v>5</v>
      </c>
      <c r="AN16" s="134">
        <v>0.04452546296296297</v>
      </c>
      <c r="AO16" s="72">
        <f>D16*$AQ$5</f>
        <v>0.0010185185185185184</v>
      </c>
      <c r="AP16" s="72">
        <f>AN16-AO16</f>
        <v>0.04350694444444445</v>
      </c>
      <c r="AQ16" s="72">
        <f>AP16/$AQ$5</f>
        <v>0.007910353535353536</v>
      </c>
      <c r="AR16" s="61">
        <v>4</v>
      </c>
      <c r="AS16" s="201">
        <v>0.04690972222222222</v>
      </c>
      <c r="AT16" s="70">
        <f>D16*$AU$5</f>
        <v>0.0010388888888888889</v>
      </c>
      <c r="AU16" s="79">
        <f>AS16-AT16</f>
        <v>0.04587083333333333</v>
      </c>
      <c r="AV16" s="72">
        <f>AU16/$AU$5</f>
        <v>0.008176619132501485</v>
      </c>
      <c r="AW16" s="150">
        <v>4</v>
      </c>
      <c r="AX16" s="80">
        <v>0.03972222222222222</v>
      </c>
      <c r="AY16" s="72">
        <f>D16*$BA$5</f>
        <v>0.0012333333333333332</v>
      </c>
      <c r="AZ16" s="79">
        <f t="shared" si="1"/>
        <v>0.038488888888888885</v>
      </c>
      <c r="BA16" s="72">
        <f>AZ16/$BA$5</f>
        <v>0.005779112445779112</v>
      </c>
      <c r="BB16" s="61">
        <v>3</v>
      </c>
      <c r="BC16" s="80">
        <v>0.08054398148148148</v>
      </c>
      <c r="BD16" s="72">
        <f>D16*$BG$5</f>
        <v>0.001511111111111111</v>
      </c>
      <c r="BE16" s="79">
        <f t="shared" si="7"/>
        <v>0.07903287037037036</v>
      </c>
      <c r="BF16" s="72">
        <f>BE16/$BG$5</f>
        <v>0.009685400780682642</v>
      </c>
      <c r="BG16" s="62">
        <v>5</v>
      </c>
      <c r="BH16" s="81">
        <v>0.04159722222222222</v>
      </c>
      <c r="BI16" s="72">
        <f>D16*$BI$5</f>
        <v>0.0009888888888888888</v>
      </c>
      <c r="BJ16" s="79">
        <f>BH16-BI16</f>
        <v>0.04060833333333334</v>
      </c>
      <c r="BK16" s="72">
        <f>BJ16/$BI$5</f>
        <v>0.007604556803995007</v>
      </c>
      <c r="BL16" s="62">
        <v>3</v>
      </c>
      <c r="BM16" s="96">
        <v>0.04626157407407407</v>
      </c>
      <c r="BN16" s="72">
        <f>D16*$BQ$5</f>
        <v>0.0008851851851851851</v>
      </c>
      <c r="BO16" s="79">
        <f t="shared" si="4"/>
        <v>0.04537638888888889</v>
      </c>
      <c r="BP16" s="72">
        <f>BO16/$BQ$5</f>
        <v>0.009492968386796839</v>
      </c>
      <c r="BQ16" s="63">
        <v>3</v>
      </c>
      <c r="BR16" s="92" t="s">
        <v>32</v>
      </c>
      <c r="BS16" s="72">
        <f>D16*$BS$5</f>
        <v>0.0018518518518518517</v>
      </c>
      <c r="BT16" s="79" t="e">
        <f>BR16-BS16</f>
        <v>#VALUE!</v>
      </c>
      <c r="BU16" s="79" t="e">
        <f>BT16/$BS$5</f>
        <v>#VALUE!</v>
      </c>
      <c r="BV16" s="61"/>
      <c r="BW16" s="94">
        <v>0.04012731481481482</v>
      </c>
      <c r="BX16" s="72">
        <f>D16*$CA$5</f>
        <v>0.0008851851851851851</v>
      </c>
      <c r="BY16" s="79">
        <f>BW16-BX16</f>
        <v>0.039242129629629634</v>
      </c>
      <c r="BZ16" s="72">
        <f>BY16/$CA$5</f>
        <v>0.008209650550131722</v>
      </c>
      <c r="CA16" s="61">
        <v>2</v>
      </c>
      <c r="CB16" s="78">
        <v>0.04137731481481482</v>
      </c>
      <c r="CC16" s="72">
        <f>D16*$CE$5</f>
        <v>0.0011185185185185185</v>
      </c>
      <c r="CD16" s="79">
        <f>CB16-CC16</f>
        <v>0.0402587962962963</v>
      </c>
      <c r="CE16" s="72">
        <f>CD16/$CE$5</f>
        <v>0.006665363625214619</v>
      </c>
      <c r="CF16" s="156">
        <v>2</v>
      </c>
      <c r="CG16" s="83">
        <v>0.018287037037037036</v>
      </c>
      <c r="CH16" s="72">
        <f>D16*$CJ$5</f>
        <v>0.00038148148148148145</v>
      </c>
      <c r="CI16" s="79">
        <f>CG16-CH16</f>
        <v>0.017905555555555553</v>
      </c>
      <c r="CJ16" s="72">
        <f>CI16/$CJ$5</f>
        <v>0.008692017259978424</v>
      </c>
      <c r="CK16" s="61">
        <v>4</v>
      </c>
      <c r="CL16" s="83">
        <v>0.04296296296296296</v>
      </c>
      <c r="CM16" s="72">
        <f>D16*$CM$5</f>
        <v>0.0012925925925925926</v>
      </c>
      <c r="CN16" s="79">
        <f>CL16-CM16</f>
        <v>0.041670370370370365</v>
      </c>
      <c r="CO16" s="72">
        <f>CN16/$CM$5</f>
        <v>0.005969967101772258</v>
      </c>
      <c r="CP16" s="150">
        <v>2</v>
      </c>
      <c r="CQ16" s="94">
        <v>0.021851851851851848</v>
      </c>
      <c r="CR16" s="72">
        <f>D16*$CR$5</f>
        <v>0.0006111111111111111</v>
      </c>
      <c r="CS16" s="79">
        <f>CQ16-CR16</f>
        <v>0.021240740740740737</v>
      </c>
      <c r="CT16" s="72">
        <f>CS16/$CR$5</f>
        <v>0.006436588103254769</v>
      </c>
      <c r="CU16" s="151">
        <v>4</v>
      </c>
      <c r="CV16" s="82">
        <v>0.055150462962962964</v>
      </c>
      <c r="CW16" s="72">
        <f>D16*$CZ$5</f>
        <v>0.0012777777777777779</v>
      </c>
      <c r="CX16" s="79">
        <f>CV16-CW16</f>
        <v>0.05387268518518518</v>
      </c>
      <c r="CY16" s="72">
        <f>CX16/$CZ$5</f>
        <v>0.007807635534084809</v>
      </c>
      <c r="CZ16" s="157">
        <v>3</v>
      </c>
      <c r="DA16" s="82">
        <v>0.1069212962962963</v>
      </c>
      <c r="DB16" s="72">
        <f>D16*$DE$5</f>
        <v>0.0015314814814814813</v>
      </c>
      <c r="DC16" s="79">
        <f>DA16-DB16</f>
        <v>0.10538981481481483</v>
      </c>
      <c r="DD16" s="72">
        <f>DC16/$DE$5</f>
        <v>0.012743629360920777</v>
      </c>
      <c r="DE16" s="162">
        <v>4</v>
      </c>
      <c r="DF16" s="90">
        <v>0.08471064814814815</v>
      </c>
      <c r="DG16" s="72">
        <f>D16*$DJ$5</f>
        <v>0.0020555555555555553</v>
      </c>
      <c r="DH16" s="79">
        <f>DF16-DG16</f>
        <v>0.08265509259259259</v>
      </c>
      <c r="DI16" s="72">
        <f>DH16/$DJ$5</f>
        <v>0.0074464047380714046</v>
      </c>
      <c r="DJ16" s="162">
        <v>2</v>
      </c>
      <c r="DK16" s="90">
        <v>0.04898148148148148</v>
      </c>
      <c r="DL16" s="72">
        <f>D16*$DO$5</f>
        <v>0.0007962962962962962</v>
      </c>
      <c r="DM16" s="79">
        <f>DK16-DL16</f>
        <v>0.048185185185185185</v>
      </c>
      <c r="DN16" s="72">
        <f>DM16/$DO$5</f>
        <v>0.011205857019810509</v>
      </c>
      <c r="DO16" s="163">
        <v>1</v>
      </c>
      <c r="DP16" s="90">
        <v>0.025208333333333333</v>
      </c>
      <c r="DQ16" s="72">
        <f>D16*$DT$5</f>
        <v>0.0008333333333333333</v>
      </c>
      <c r="DR16" s="79">
        <f>DP16-DQ16</f>
        <v>0.024375</v>
      </c>
      <c r="DS16" s="72">
        <f>DR16/$DT$5</f>
        <v>0.005416666666666667</v>
      </c>
      <c r="DT16" s="163">
        <v>1</v>
      </c>
      <c r="DU16" s="90">
        <v>0.06361111111111112</v>
      </c>
      <c r="DV16" s="72">
        <f>D16*$DY$5</f>
        <v>0.001546296296296296</v>
      </c>
      <c r="DW16" s="79">
        <f>DU16-DV16</f>
        <v>0.06206481481481482</v>
      </c>
      <c r="DX16" s="72">
        <f>DW16/$DY$5</f>
        <v>0.007432911953870039</v>
      </c>
      <c r="DY16" s="163">
        <v>1</v>
      </c>
      <c r="DZ16" s="90">
        <v>0.07032407407407408</v>
      </c>
      <c r="EA16" s="72">
        <f>D16*$ED$5</f>
        <v>0.001224074074074074</v>
      </c>
      <c r="EB16" s="79">
        <f>DZ16-EA16</f>
        <v>0.06910000000000001</v>
      </c>
      <c r="EC16" s="72">
        <f>EB16/$ED$5</f>
        <v>0.010453857791225417</v>
      </c>
      <c r="ED16" s="163">
        <v>1</v>
      </c>
      <c r="EE16" s="90">
        <v>0.0722337962962963</v>
      </c>
      <c r="EF16" s="72">
        <f>D16*$EI$5</f>
        <v>0.0017148148148148146</v>
      </c>
      <c r="EG16" s="79">
        <f>EE16-EF16</f>
        <v>0.07051898148148149</v>
      </c>
      <c r="EH16" s="72">
        <f>EG16/$EI$5</f>
        <v>0.007615440764738822</v>
      </c>
      <c r="EI16" s="163">
        <v>2</v>
      </c>
      <c r="EJ16" s="90">
        <v>0.06318287037037036</v>
      </c>
      <c r="EK16" s="72">
        <f>D16*$EN$5</f>
        <v>0.0012259259259259259</v>
      </c>
      <c r="EL16" s="79">
        <f>EJ16-EK16</f>
        <v>0.06195694444444443</v>
      </c>
      <c r="EM16" s="72">
        <f>EL16/$EN$5</f>
        <v>0.009359055052030881</v>
      </c>
      <c r="EN16" s="163">
        <v>4</v>
      </c>
      <c r="EO16" s="90">
        <v>0.06741898148148148</v>
      </c>
      <c r="EP16" s="72">
        <f>D16*$ES$5</f>
        <v>0.0004277777777777778</v>
      </c>
      <c r="EQ16" s="79">
        <f>EO16-EP16</f>
        <v>0.0669912037037037</v>
      </c>
      <c r="ER16" s="72">
        <f>EQ16/$ES$5</f>
        <v>0.029000521083854418</v>
      </c>
      <c r="ES16" s="163">
        <v>3</v>
      </c>
      <c r="ET16" s="78">
        <v>0.025694444444444447</v>
      </c>
      <c r="EU16" s="72">
        <f>D16*$EW$5</f>
        <v>0.0004740740740740741</v>
      </c>
      <c r="EV16" s="83">
        <f>ET16-EU16</f>
        <v>0.025220370370370372</v>
      </c>
      <c r="EW16" s="72">
        <f>EV16/$EW$5</f>
        <v>0.009851707175925926</v>
      </c>
      <c r="EX16" s="156">
        <v>4</v>
      </c>
      <c r="EY16" s="90">
        <v>0.05858796296296296</v>
      </c>
      <c r="EZ16" s="72">
        <f>D16*$FC$5</f>
        <v>0.0010222222222222221</v>
      </c>
      <c r="FA16" s="79">
        <f>EY16-EZ16</f>
        <v>0.05756574074074074</v>
      </c>
      <c r="FB16" s="72">
        <f>FA16/$FC$5</f>
        <v>0.010428576221148685</v>
      </c>
      <c r="FC16" s="156">
        <v>5</v>
      </c>
      <c r="FD16" s="90">
        <v>0.031145833333333334</v>
      </c>
      <c r="FE16" s="72">
        <f>D16*$FH$5</f>
        <v>0.0010277777777777776</v>
      </c>
      <c r="FF16" s="79">
        <f>FD16-FE16</f>
        <v>0.030118055555555558</v>
      </c>
      <c r="FG16" s="72">
        <f>FF16/$FH$5</f>
        <v>0.0054266766766766774</v>
      </c>
      <c r="FH16" s="156">
        <v>2</v>
      </c>
      <c r="FI16" s="78">
        <v>0.036284722222222225</v>
      </c>
      <c r="FJ16" s="72">
        <f>D16*$FL$5</f>
        <v>0.0010092592592592592</v>
      </c>
      <c r="FK16" s="79">
        <f>FI16-FJ16</f>
        <v>0.03527546296296297</v>
      </c>
      <c r="FL16" s="72">
        <f>FK16/$FL$5</f>
        <v>0.006472562011552838</v>
      </c>
      <c r="FM16" s="156">
        <v>2</v>
      </c>
      <c r="FN16" s="78">
        <v>0.05115740740740741</v>
      </c>
      <c r="FO16" s="72">
        <f>D16*$FQ$5</f>
        <v>0.0011814814814814815</v>
      </c>
      <c r="FP16" s="79">
        <f>FN16-FO16</f>
        <v>0.049975925925925924</v>
      </c>
      <c r="FQ16" s="72">
        <f>FP16/$FQ$5</f>
        <v>0.007833217229768954</v>
      </c>
      <c r="FR16" s="180">
        <v>3</v>
      </c>
      <c r="FS16" s="81"/>
      <c r="FT16" s="72"/>
      <c r="FU16" s="79"/>
      <c r="FV16" s="72"/>
      <c r="FW16" s="180"/>
      <c r="FX16" s="61"/>
      <c r="FY16" s="61"/>
      <c r="FZ16" s="310">
        <v>6</v>
      </c>
      <c r="GA16" s="61">
        <v>3</v>
      </c>
      <c r="GB16" s="76">
        <v>3</v>
      </c>
      <c r="GC16" s="77">
        <v>3</v>
      </c>
      <c r="GD16" s="61">
        <v>4</v>
      </c>
      <c r="GE16" s="306">
        <v>5</v>
      </c>
      <c r="GF16" s="61">
        <v>4</v>
      </c>
      <c r="GG16" s="150">
        <v>4</v>
      </c>
      <c r="GH16" s="61">
        <v>3</v>
      </c>
      <c r="GI16" s="307">
        <v>5</v>
      </c>
      <c r="GJ16" s="62">
        <v>3</v>
      </c>
      <c r="GK16" s="63">
        <v>3</v>
      </c>
      <c r="GL16" s="61"/>
      <c r="GM16" s="61">
        <v>2</v>
      </c>
      <c r="GN16" s="156">
        <v>2</v>
      </c>
      <c r="GO16" s="61">
        <v>4</v>
      </c>
      <c r="GP16" s="150">
        <v>2</v>
      </c>
      <c r="GQ16" s="311">
        <v>4</v>
      </c>
      <c r="GR16" s="157">
        <v>3</v>
      </c>
      <c r="GS16" s="313">
        <v>4</v>
      </c>
      <c r="GT16" s="162">
        <v>2</v>
      </c>
      <c r="GU16" s="163">
        <v>1</v>
      </c>
      <c r="GV16" s="163">
        <v>1</v>
      </c>
      <c r="GW16" s="163">
        <v>1</v>
      </c>
      <c r="GX16" s="163">
        <v>1</v>
      </c>
      <c r="GY16" s="163">
        <v>2</v>
      </c>
      <c r="GZ16" s="312">
        <v>4</v>
      </c>
      <c r="HA16" s="163">
        <v>3</v>
      </c>
      <c r="HB16" s="309">
        <v>4</v>
      </c>
      <c r="HC16" s="309">
        <v>5</v>
      </c>
      <c r="HD16" s="156">
        <v>2</v>
      </c>
      <c r="HE16" s="156">
        <v>2</v>
      </c>
      <c r="HF16" s="156">
        <v>3</v>
      </c>
      <c r="HG16" s="305">
        <v>32</v>
      </c>
      <c r="HH16" s="274">
        <f>GA16+GB16+GC16+GD16+GF16+GG16+GH16+GJ16+GK16+GM16+GN16+GO16+GP16+GR16+GT16+GU16+GV16+GW16+GX16+GY16+HA16+HD16+HE16+HF16</f>
        <v>61</v>
      </c>
      <c r="HI16" s="156"/>
      <c r="HJ16" s="175"/>
      <c r="HK16" s="95"/>
      <c r="HL16" s="156"/>
      <c r="HM16" s="239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315">
        <v>3</v>
      </c>
      <c r="HY16" s="66"/>
      <c r="HZ16" s="67"/>
      <c r="IA16" s="67"/>
      <c r="IB16" s="237"/>
      <c r="IC16" s="319"/>
      <c r="ID16" s="61"/>
      <c r="IE16" s="61"/>
      <c r="IF16" s="68"/>
      <c r="II16" s="19"/>
    </row>
    <row r="17" spans="1:240" s="7" customFormat="1" ht="29.25" customHeight="1">
      <c r="A17" s="46">
        <v>11</v>
      </c>
      <c r="B17" s="58" t="s">
        <v>26</v>
      </c>
      <c r="C17" s="47">
        <v>1969</v>
      </c>
      <c r="D17" s="88">
        <v>0.0005555555555555556</v>
      </c>
      <c r="E17" s="254">
        <v>0.06002314814814815</v>
      </c>
      <c r="F17" s="70">
        <f>D17*$H$5</f>
        <v>0.0028944444444444443</v>
      </c>
      <c r="G17" s="79">
        <f>E17-F17</f>
        <v>0.05712870370370371</v>
      </c>
      <c r="H17" s="75">
        <f>G17/$H$5</f>
        <v>0.010965202246392266</v>
      </c>
      <c r="I17" s="85">
        <v>4</v>
      </c>
      <c r="J17" s="129">
        <v>0.08328703703703703</v>
      </c>
      <c r="K17" s="72">
        <f>D17*$N$5</f>
        <v>0.004388888888888889</v>
      </c>
      <c r="L17" s="87">
        <f>J17-K17</f>
        <v>0.07889814814814815</v>
      </c>
      <c r="M17" s="87">
        <f>L17/$N$5</f>
        <v>0.009987107360525082</v>
      </c>
      <c r="N17" s="73">
        <v>4</v>
      </c>
      <c r="O17" s="187">
        <v>0.05538194444444444</v>
      </c>
      <c r="P17" s="72">
        <f>D17*$R$5</f>
        <v>0.0025555555555555553</v>
      </c>
      <c r="Q17" s="72">
        <f>O17-P17</f>
        <v>0.05282638888888889</v>
      </c>
      <c r="R17" s="72">
        <f>Q17/$R$5</f>
        <v>0.011483997584541064</v>
      </c>
      <c r="S17" s="73">
        <v>5</v>
      </c>
      <c r="T17" s="74">
        <v>0.08650462962962963</v>
      </c>
      <c r="U17" s="75">
        <f>D17*$W$5</f>
        <v>0.0044444444444444444</v>
      </c>
      <c r="V17" s="75">
        <f t="shared" si="0"/>
        <v>0.08206018518518518</v>
      </c>
      <c r="W17" s="75">
        <f>V17/$W$5</f>
        <v>0.010257523148148148</v>
      </c>
      <c r="X17" s="76">
        <v>6</v>
      </c>
      <c r="Y17" s="190">
        <v>0.055231481481481486</v>
      </c>
      <c r="Z17" s="75">
        <f>D17*$Z$5</f>
        <v>0.002833333333333333</v>
      </c>
      <c r="AA17" s="75">
        <f>Y17-Z17</f>
        <v>0.05239814814814815</v>
      </c>
      <c r="AB17" s="75">
        <f>AA17/$Z$5</f>
        <v>0.010274146695715325</v>
      </c>
      <c r="AC17" s="77">
        <v>4</v>
      </c>
      <c r="AD17" s="81">
        <v>0.04027777777777778</v>
      </c>
      <c r="AE17" s="72">
        <f>D17*$AE$5</f>
        <v>0.002533333333333333</v>
      </c>
      <c r="AF17" s="72">
        <f t="shared" si="5"/>
        <v>0.03774444444444445</v>
      </c>
      <c r="AG17" s="72">
        <f>AF17/$AE$5</f>
        <v>0.008277290448343081</v>
      </c>
      <c r="AH17" s="61">
        <v>3</v>
      </c>
      <c r="AI17" s="81">
        <v>0.0621875</v>
      </c>
      <c r="AJ17" s="72">
        <f>D17*$AJ$5</f>
        <v>0.0034777777777777776</v>
      </c>
      <c r="AK17" s="72">
        <f t="shared" si="6"/>
        <v>0.05870972222222222</v>
      </c>
      <c r="AL17" s="75">
        <f>AK17/$AJ$5</f>
        <v>0.00937854987575435</v>
      </c>
      <c r="AM17" s="84">
        <v>4</v>
      </c>
      <c r="AN17" s="81">
        <v>0.07039351851851851</v>
      </c>
      <c r="AO17" s="72">
        <f>D17*$AO$5</f>
        <v>0.0043</v>
      </c>
      <c r="AP17" s="72">
        <f>AN17-AO17</f>
        <v>0.06609351851851851</v>
      </c>
      <c r="AQ17" s="72">
        <f>AP17/$AO$5</f>
        <v>0.00853921427887836</v>
      </c>
      <c r="AR17" s="62">
        <v>5</v>
      </c>
      <c r="AS17" s="81">
        <v>0.0790625</v>
      </c>
      <c r="AT17" s="70">
        <f>D17*$AT$5</f>
        <v>0.004388888888888889</v>
      </c>
      <c r="AU17" s="79">
        <f>AS17-AT17</f>
        <v>0.07467361111111111</v>
      </c>
      <c r="AV17" s="72">
        <f>AU17/$AT$5</f>
        <v>0.009452355836849507</v>
      </c>
      <c r="AW17" s="150">
        <v>5</v>
      </c>
      <c r="AX17" s="80">
        <v>0.057986111111111106</v>
      </c>
      <c r="AY17" s="72">
        <f>D17*$BA$5</f>
        <v>0.0037</v>
      </c>
      <c r="AZ17" s="79">
        <f t="shared" si="1"/>
        <v>0.054286111111111104</v>
      </c>
      <c r="BA17" s="72">
        <f>AZ17/$BA$5</f>
        <v>0.008151067734401067</v>
      </c>
      <c r="BB17" s="62">
        <v>5</v>
      </c>
      <c r="BC17" s="80">
        <v>0.06524305555555555</v>
      </c>
      <c r="BD17" s="72">
        <f>D17*$BG$5</f>
        <v>0.004533333333333334</v>
      </c>
      <c r="BE17" s="79">
        <f t="shared" si="7"/>
        <v>0.06070972222222222</v>
      </c>
      <c r="BF17" s="72">
        <f>BE17/$BG$5</f>
        <v>0.007439916938997821</v>
      </c>
      <c r="BG17" s="62">
        <v>4</v>
      </c>
      <c r="BH17" s="81">
        <v>0.04439814814814815</v>
      </c>
      <c r="BI17" s="72">
        <f>D17*$BI$5</f>
        <v>0.0029666666666666665</v>
      </c>
      <c r="BJ17" s="79">
        <f>BH17-BI17</f>
        <v>0.041431481481481486</v>
      </c>
      <c r="BK17" s="72">
        <f>BJ17/$BI$5</f>
        <v>0.0077587043972811775</v>
      </c>
      <c r="BL17" s="62">
        <v>4</v>
      </c>
      <c r="BM17" s="96">
        <v>0.05498842592592593</v>
      </c>
      <c r="BN17" s="72">
        <f>D17*$BQ$5</f>
        <v>0.0026555555555555555</v>
      </c>
      <c r="BO17" s="79">
        <f t="shared" si="4"/>
        <v>0.05233287037037037</v>
      </c>
      <c r="BP17" s="72">
        <f>BO17/$BQ$5</f>
        <v>0.010948299240663257</v>
      </c>
      <c r="BQ17" s="61">
        <v>4</v>
      </c>
      <c r="BR17" s="92">
        <v>0.09296296296296297</v>
      </c>
      <c r="BS17" s="72">
        <f>D17*$BS$5</f>
        <v>0.005555555555555556</v>
      </c>
      <c r="BT17" s="79">
        <f>BR17-BS17</f>
        <v>0.08740740740740742</v>
      </c>
      <c r="BU17" s="79">
        <f>BT17/$BS$5</f>
        <v>0.008740740740740742</v>
      </c>
      <c r="BV17" s="61">
        <v>3</v>
      </c>
      <c r="BW17" s="94">
        <v>0.061377314814814815</v>
      </c>
      <c r="BX17" s="72">
        <f>D17*$CA$5</f>
        <v>0.0026555555555555555</v>
      </c>
      <c r="BY17" s="79">
        <f>BW17-BX17</f>
        <v>0.05872175925925926</v>
      </c>
      <c r="BZ17" s="72">
        <f>BY17/$CA$5</f>
        <v>0.01228488687432202</v>
      </c>
      <c r="CA17" s="61">
        <v>4</v>
      </c>
      <c r="CB17" s="81">
        <v>0.08141203703703703</v>
      </c>
      <c r="CC17" s="72">
        <f>D17*$CD$5</f>
        <v>0.0050999999999999995</v>
      </c>
      <c r="CD17" s="79">
        <f>CB17-CC17</f>
        <v>0.07631203703703704</v>
      </c>
      <c r="CE17" s="72">
        <f>CD17/$CD$5</f>
        <v>0.008312858065036715</v>
      </c>
      <c r="CF17" s="156">
        <v>5</v>
      </c>
      <c r="CG17" s="83">
        <v>0.014525462962962964</v>
      </c>
      <c r="CH17" s="72">
        <f>D17*$CJ$5</f>
        <v>0.0011444444444444445</v>
      </c>
      <c r="CI17" s="79">
        <f>CG17-CH17</f>
        <v>0.01338101851851852</v>
      </c>
      <c r="CJ17" s="72">
        <f>CI17/$CJ$5</f>
        <v>0.006495640057533262</v>
      </c>
      <c r="CK17" s="61">
        <v>2</v>
      </c>
      <c r="CL17" s="83">
        <v>0.06425925925925925</v>
      </c>
      <c r="CM17" s="72">
        <f>D17*$CM$5</f>
        <v>0.003877777777777778</v>
      </c>
      <c r="CN17" s="79">
        <f>CL17-CM17</f>
        <v>0.060381481481481473</v>
      </c>
      <c r="CO17" s="72">
        <f>CN17/$CM$5</f>
        <v>0.008650642046057517</v>
      </c>
      <c r="CP17" s="150">
        <v>4</v>
      </c>
      <c r="CQ17" s="81">
        <v>0.02821759259259259</v>
      </c>
      <c r="CR17" s="72">
        <f>D17*$CS$5</f>
        <v>0.0019944444444444445</v>
      </c>
      <c r="CS17" s="79">
        <f>CQ17-CR17</f>
        <v>0.026223148148148145</v>
      </c>
      <c r="CT17" s="72">
        <f>CS17/$CS$5</f>
        <v>0.007304498091406169</v>
      </c>
      <c r="CU17" s="151">
        <v>5</v>
      </c>
      <c r="CV17" s="82">
        <v>0.06685185185185184</v>
      </c>
      <c r="CW17" s="72">
        <f>D17*$CZ$5</f>
        <v>0.0038333333333333336</v>
      </c>
      <c r="CX17" s="79">
        <f>CV17-CW17</f>
        <v>0.06301851851851852</v>
      </c>
      <c r="CY17" s="72">
        <f>CX17/$CZ$5</f>
        <v>0.009133118625872249</v>
      </c>
      <c r="CZ17" s="158">
        <v>4</v>
      </c>
      <c r="DA17" s="82">
        <v>0.10778935185185186</v>
      </c>
      <c r="DB17" s="72">
        <f>D17*$DE$5</f>
        <v>0.004594444444444444</v>
      </c>
      <c r="DC17" s="79">
        <f>DA17-DB17</f>
        <v>0.10319490740740742</v>
      </c>
      <c r="DD17" s="72">
        <f>DC17/$DE$5</f>
        <v>0.012478223386627258</v>
      </c>
      <c r="DE17" s="163">
        <v>3</v>
      </c>
      <c r="DF17" s="90"/>
      <c r="DG17" s="72">
        <f>D17*$DJ$5</f>
        <v>0.006166666666666667</v>
      </c>
      <c r="DH17" s="79">
        <f>DF17-DG17</f>
        <v>-0.006166666666666667</v>
      </c>
      <c r="DI17" s="72">
        <f>DH17/$DJ$5</f>
        <v>-0.0005555555555555556</v>
      </c>
      <c r="DJ17" s="163"/>
      <c r="DK17" s="90"/>
      <c r="DL17" s="72">
        <f>I17*$DJ$5</f>
        <v>44.4</v>
      </c>
      <c r="DM17" s="79">
        <f>DK17-DL17</f>
        <v>-44.4</v>
      </c>
      <c r="DN17" s="72">
        <f>DM17/$DJ$5</f>
        <v>-4</v>
      </c>
      <c r="DO17" s="164"/>
      <c r="DP17" s="90">
        <v>0.03408564814814815</v>
      </c>
      <c r="DQ17" s="72">
        <f>D17*$DT$5</f>
        <v>0.0025</v>
      </c>
      <c r="DR17" s="79">
        <f>DP17-DQ17</f>
        <v>0.03158564814814815</v>
      </c>
      <c r="DS17" s="72">
        <f>DR17/$DT$5</f>
        <v>0.0070190329218106995</v>
      </c>
      <c r="DT17" s="163">
        <v>3</v>
      </c>
      <c r="DU17" s="90">
        <v>0.08505787037037037</v>
      </c>
      <c r="DV17" s="72">
        <f>D17*$DY$5</f>
        <v>0.004638888888888889</v>
      </c>
      <c r="DW17" s="79">
        <f>DU17-DV17</f>
        <v>0.08041898148148148</v>
      </c>
      <c r="DX17" s="72">
        <f>DW17/$DY$5</f>
        <v>0.009631015746285207</v>
      </c>
      <c r="DY17" s="163">
        <v>2</v>
      </c>
      <c r="DZ17" s="90">
        <v>0.11512731481481481</v>
      </c>
      <c r="EA17" s="72">
        <f>D17*$ED$5</f>
        <v>0.0036722222222222226</v>
      </c>
      <c r="EB17" s="79">
        <f>DZ17-EA17</f>
        <v>0.11145509259259259</v>
      </c>
      <c r="EC17" s="72">
        <f>EB17/$ED$5</f>
        <v>0.016861587381632768</v>
      </c>
      <c r="ED17" s="163">
        <v>3</v>
      </c>
      <c r="EE17" s="90">
        <v>0.07711805555555555</v>
      </c>
      <c r="EF17" s="72">
        <f>D17*$EI$5</f>
        <v>0.0051444444444444445</v>
      </c>
      <c r="EG17" s="79">
        <f>EE17-EF17</f>
        <v>0.07197361111111111</v>
      </c>
      <c r="EH17" s="72">
        <f>EG17/$EI$5</f>
        <v>0.007772528197744181</v>
      </c>
      <c r="EI17" s="163">
        <v>3</v>
      </c>
      <c r="EJ17" s="90">
        <v>0.0590162037037037</v>
      </c>
      <c r="EK17" s="72">
        <f>D17*$EN$5</f>
        <v>0.0036777777777777776</v>
      </c>
      <c r="EL17" s="79">
        <f>EJ17-EK17</f>
        <v>0.05533842592592592</v>
      </c>
      <c r="EM17" s="72">
        <f>EL17/$EN$5</f>
        <v>0.008359278840774309</v>
      </c>
      <c r="EN17" s="163">
        <v>3</v>
      </c>
      <c r="EO17" s="90">
        <v>0.07387731481481481</v>
      </c>
      <c r="EP17" s="72">
        <f>D17*$ES$5</f>
        <v>0.0012833333333333334</v>
      </c>
      <c r="EQ17" s="79">
        <f>EO17-EP17</f>
        <v>0.07259398148148148</v>
      </c>
      <c r="ER17" s="72">
        <f>EQ17/$ES$5</f>
        <v>0.03142596600929934</v>
      </c>
      <c r="ES17" s="163">
        <v>4</v>
      </c>
      <c r="ET17" s="90">
        <v>0.02487268518518519</v>
      </c>
      <c r="EU17" s="72">
        <f>D17*$EX$5</f>
        <v>0.001461111111111111</v>
      </c>
      <c r="EV17" s="83">
        <f>ET17-EU17</f>
        <v>0.023411574074074078</v>
      </c>
      <c r="EW17" s="72">
        <f>EV17/$EX$5</f>
        <v>0.008901739191663148</v>
      </c>
      <c r="EX17" s="156">
        <v>3</v>
      </c>
      <c r="EY17" s="78">
        <v>0.06638888888888889</v>
      </c>
      <c r="EZ17" s="72">
        <f>D17*$FB$5</f>
        <v>0.0035333333333333336</v>
      </c>
      <c r="FA17" s="79">
        <f>EY17-EZ17</f>
        <v>0.06285555555555555</v>
      </c>
      <c r="FB17" s="72">
        <f>FA17/$FB$5</f>
        <v>0.00988294898672257</v>
      </c>
      <c r="FC17" s="156">
        <v>3</v>
      </c>
      <c r="FD17" s="78">
        <v>0.04164351851851852</v>
      </c>
      <c r="FE17" s="72">
        <f>D17*$FG$5</f>
        <v>0.003416666666666667</v>
      </c>
      <c r="FF17" s="79">
        <f>FD17-FE17</f>
        <v>0.03822685185185185</v>
      </c>
      <c r="FG17" s="72">
        <f>FF17/$FG$5</f>
        <v>0.006215748268593797</v>
      </c>
      <c r="FH17" s="156">
        <v>3</v>
      </c>
      <c r="FI17" s="78">
        <v>0.034525462962962966</v>
      </c>
      <c r="FJ17" s="72">
        <f>D17*$FL$5</f>
        <v>0.0030277777777777777</v>
      </c>
      <c r="FK17" s="79">
        <f>FI17-FJ17</f>
        <v>0.03149768518518519</v>
      </c>
      <c r="FL17" s="72">
        <f>FK17/$FL$5</f>
        <v>0.0057793917770982</v>
      </c>
      <c r="FM17" s="156">
        <v>3</v>
      </c>
      <c r="FN17" s="78">
        <v>0.05642361111111111</v>
      </c>
      <c r="FO17" s="72">
        <f>D17*$FQ$5</f>
        <v>0.0035444444444444442</v>
      </c>
      <c r="FP17" s="79">
        <f>FN17-FO17</f>
        <v>0.052879166666666665</v>
      </c>
      <c r="FQ17" s="72">
        <f>FP17/$FQ$5</f>
        <v>0.008288270637408569</v>
      </c>
      <c r="FR17" s="180">
        <v>4</v>
      </c>
      <c r="FS17" s="83"/>
      <c r="FT17" s="72"/>
      <c r="FU17" s="79"/>
      <c r="FV17" s="72"/>
      <c r="FW17" s="180"/>
      <c r="FX17" s="61">
        <v>10</v>
      </c>
      <c r="FY17" s="61">
        <v>4</v>
      </c>
      <c r="FZ17" s="73">
        <v>4</v>
      </c>
      <c r="GA17" s="306">
        <v>5</v>
      </c>
      <c r="GB17" s="310">
        <v>6</v>
      </c>
      <c r="GC17" s="77">
        <v>4</v>
      </c>
      <c r="GD17" s="61">
        <v>3</v>
      </c>
      <c r="GE17" s="84">
        <v>4</v>
      </c>
      <c r="GF17" s="307">
        <v>5</v>
      </c>
      <c r="GG17" s="309">
        <v>5</v>
      </c>
      <c r="GH17" s="307">
        <v>5</v>
      </c>
      <c r="GI17" s="62">
        <v>4</v>
      </c>
      <c r="GJ17" s="62">
        <v>4</v>
      </c>
      <c r="GK17" s="61">
        <v>4</v>
      </c>
      <c r="GL17" s="61">
        <v>3</v>
      </c>
      <c r="GM17" s="61">
        <v>4</v>
      </c>
      <c r="GN17" s="309">
        <v>5</v>
      </c>
      <c r="GO17" s="61">
        <v>2</v>
      </c>
      <c r="GP17" s="150">
        <v>4</v>
      </c>
      <c r="GQ17" s="311">
        <v>5</v>
      </c>
      <c r="GR17" s="314">
        <v>4</v>
      </c>
      <c r="GS17" s="163">
        <v>3</v>
      </c>
      <c r="GT17" s="163"/>
      <c r="GU17" s="164"/>
      <c r="GV17" s="163">
        <v>3</v>
      </c>
      <c r="GW17" s="163">
        <v>2</v>
      </c>
      <c r="GX17" s="163">
        <v>3</v>
      </c>
      <c r="GY17" s="163">
        <v>3</v>
      </c>
      <c r="GZ17" s="163">
        <v>3</v>
      </c>
      <c r="HA17" s="163">
        <v>4</v>
      </c>
      <c r="HB17" s="156">
        <v>3</v>
      </c>
      <c r="HC17" s="156">
        <v>3</v>
      </c>
      <c r="HD17" s="156">
        <v>3</v>
      </c>
      <c r="HE17" s="156">
        <v>3</v>
      </c>
      <c r="HF17" s="156">
        <v>4</v>
      </c>
      <c r="HG17" s="305">
        <v>32</v>
      </c>
      <c r="HH17" s="274">
        <f>FY17+FZ17+GC17+GD17+GE17+GI17+GJ17+GK17+GL17+GM17+GO17+GP17+GS17+GV17+GW17+GX17+GY17+GZ17+HA17+HB17+HC17+HD17+HE17+HF17</f>
        <v>81</v>
      </c>
      <c r="HI17" s="156"/>
      <c r="HJ17" s="175"/>
      <c r="HK17" s="95"/>
      <c r="HL17" s="156"/>
      <c r="HM17" s="61"/>
      <c r="HN17" s="61">
        <v>6</v>
      </c>
      <c r="HO17" s="77">
        <v>8</v>
      </c>
      <c r="HP17" s="77">
        <v>12</v>
      </c>
      <c r="HQ17" s="61">
        <v>6</v>
      </c>
      <c r="HR17" s="62">
        <v>8</v>
      </c>
      <c r="HS17" s="61">
        <v>6</v>
      </c>
      <c r="HT17" s="62">
        <v>12</v>
      </c>
      <c r="HU17" s="47">
        <v>4</v>
      </c>
      <c r="HV17" s="47">
        <v>11</v>
      </c>
      <c r="HW17" s="47">
        <v>6</v>
      </c>
      <c r="HX17" s="316">
        <v>4</v>
      </c>
      <c r="HY17" s="47"/>
      <c r="HZ17" s="97"/>
      <c r="IA17" s="61"/>
      <c r="IB17" s="62"/>
      <c r="IC17" s="320"/>
      <c r="ID17" s="61"/>
      <c r="IE17" s="61"/>
      <c r="IF17" s="68"/>
    </row>
    <row r="18" spans="1:240" s="7" customFormat="1" ht="33" customHeight="1">
      <c r="A18" s="46">
        <v>12</v>
      </c>
      <c r="B18" s="58" t="s">
        <v>39</v>
      </c>
      <c r="C18" s="47">
        <v>1967</v>
      </c>
      <c r="D18" s="88">
        <v>0.000625</v>
      </c>
      <c r="E18" s="71"/>
      <c r="F18" s="70"/>
      <c r="G18" s="79"/>
      <c r="H18" s="75"/>
      <c r="I18" s="85"/>
      <c r="J18" s="86"/>
      <c r="K18" s="72"/>
      <c r="L18" s="87"/>
      <c r="M18" s="87"/>
      <c r="N18" s="73"/>
      <c r="O18" s="71"/>
      <c r="P18" s="72"/>
      <c r="Q18" s="72"/>
      <c r="R18" s="72"/>
      <c r="S18" s="73"/>
      <c r="T18" s="71"/>
      <c r="U18" s="75"/>
      <c r="V18" s="75"/>
      <c r="W18" s="75"/>
      <c r="X18" s="76"/>
      <c r="Y18" s="98"/>
      <c r="Z18" s="75"/>
      <c r="AA18" s="75"/>
      <c r="AB18" s="75"/>
      <c r="AC18" s="77"/>
      <c r="AD18" s="83"/>
      <c r="AE18" s="72"/>
      <c r="AF18" s="72"/>
      <c r="AG18" s="72"/>
      <c r="AH18" s="61"/>
      <c r="AI18" s="83"/>
      <c r="AJ18" s="72"/>
      <c r="AK18" s="72"/>
      <c r="AL18" s="75"/>
      <c r="AM18" s="84"/>
      <c r="AN18" s="83"/>
      <c r="AO18" s="72"/>
      <c r="AP18" s="72"/>
      <c r="AQ18" s="72"/>
      <c r="AR18" s="62"/>
      <c r="AS18" s="83"/>
      <c r="AT18" s="70"/>
      <c r="AU18" s="79"/>
      <c r="AV18" s="72"/>
      <c r="AW18" s="150"/>
      <c r="AX18" s="83"/>
      <c r="AY18" s="72"/>
      <c r="AZ18" s="79"/>
      <c r="BA18" s="72"/>
      <c r="BB18" s="62"/>
      <c r="BC18" s="83"/>
      <c r="BD18" s="72"/>
      <c r="BE18" s="79"/>
      <c r="BF18" s="72"/>
      <c r="BG18" s="62"/>
      <c r="BH18" s="83"/>
      <c r="BI18" s="72"/>
      <c r="BJ18" s="79"/>
      <c r="BK18" s="72"/>
      <c r="BL18" s="62"/>
      <c r="BM18" s="83"/>
      <c r="BN18" s="72"/>
      <c r="BO18" s="79"/>
      <c r="BP18" s="72"/>
      <c r="BQ18" s="61"/>
      <c r="BR18" s="83"/>
      <c r="BS18" s="72"/>
      <c r="BT18" s="79"/>
      <c r="BU18" s="72"/>
      <c r="BV18" s="61"/>
      <c r="BW18" s="83"/>
      <c r="BX18" s="72"/>
      <c r="BY18" s="79"/>
      <c r="BZ18" s="72"/>
      <c r="CA18" s="61"/>
      <c r="CB18" s="83"/>
      <c r="CC18" s="72"/>
      <c r="CD18" s="79"/>
      <c r="CE18" s="72"/>
      <c r="CF18" s="156"/>
      <c r="CG18" s="90"/>
      <c r="CH18" s="72">
        <f>D18*$CI$5</f>
        <v>0.001225</v>
      </c>
      <c r="CI18" s="79">
        <f>CG18-CH18</f>
        <v>-0.001225</v>
      </c>
      <c r="CJ18" s="72">
        <f>CI18/$CI$5</f>
        <v>-0.000625</v>
      </c>
      <c r="CK18" s="61"/>
      <c r="CL18" s="78"/>
      <c r="CM18" s="72">
        <f>D18*$CO$5</f>
        <v>0.00194375</v>
      </c>
      <c r="CN18" s="79">
        <f>CL18-CM18</f>
        <v>-0.00194375</v>
      </c>
      <c r="CO18" s="72">
        <f>CN18/$CO$5</f>
        <v>-0.000625</v>
      </c>
      <c r="CP18" s="150"/>
      <c r="CQ18" s="61"/>
      <c r="CR18" s="72"/>
      <c r="CS18" s="61"/>
      <c r="CT18" s="61"/>
      <c r="CU18" s="151"/>
      <c r="CV18" s="83"/>
      <c r="CW18" s="72"/>
      <c r="CX18" s="79"/>
      <c r="CY18" s="72"/>
      <c r="CZ18" s="159"/>
      <c r="DA18" s="83"/>
      <c r="DB18" s="72"/>
      <c r="DC18" s="79"/>
      <c r="DD18" s="72"/>
      <c r="DE18" s="164"/>
      <c r="DF18" s="83"/>
      <c r="DG18" s="72"/>
      <c r="DH18" s="79"/>
      <c r="DI18" s="72"/>
      <c r="DJ18" s="164"/>
      <c r="DK18" s="83"/>
      <c r="DL18" s="72"/>
      <c r="DM18" s="79"/>
      <c r="DN18" s="72"/>
      <c r="DO18" s="72"/>
      <c r="DP18" s="72"/>
      <c r="DQ18" s="72"/>
      <c r="DR18" s="72"/>
      <c r="DS18" s="72"/>
      <c r="DT18" s="163"/>
      <c r="DU18" s="72"/>
      <c r="DV18" s="72"/>
      <c r="DW18" s="72"/>
      <c r="DX18" s="72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79"/>
      <c r="EW18" s="72"/>
      <c r="EX18" s="156"/>
      <c r="EY18" s="83"/>
      <c r="EZ18" s="72"/>
      <c r="FA18" s="79"/>
      <c r="FB18" s="72"/>
      <c r="FC18" s="156"/>
      <c r="FD18" s="83"/>
      <c r="FE18" s="72"/>
      <c r="FF18" s="79"/>
      <c r="FG18" s="72"/>
      <c r="FH18" s="156"/>
      <c r="FI18" s="81">
        <v>0.03456018518518519</v>
      </c>
      <c r="FJ18" s="72">
        <f>D18*$FM$5</f>
        <v>0.00205625</v>
      </c>
      <c r="FK18" s="79">
        <f>FI18-FJ18</f>
        <v>0.032503935185185184</v>
      </c>
      <c r="FL18" s="72">
        <f>FK18/$FM$5</f>
        <v>0.009879615557807047</v>
      </c>
      <c r="FM18" s="156">
        <v>4</v>
      </c>
      <c r="FN18" s="83"/>
      <c r="FO18" s="72"/>
      <c r="FP18" s="79"/>
      <c r="FQ18" s="72"/>
      <c r="FR18" s="180"/>
      <c r="FS18" s="83"/>
      <c r="FT18" s="72"/>
      <c r="FU18" s="79"/>
      <c r="FV18" s="72"/>
      <c r="FW18" s="180"/>
      <c r="FX18" s="61">
        <v>1</v>
      </c>
      <c r="FY18" s="61"/>
      <c r="FZ18" s="73"/>
      <c r="GA18" s="61"/>
      <c r="GB18" s="76"/>
      <c r="GC18" s="77"/>
      <c r="GD18" s="61"/>
      <c r="GE18" s="84"/>
      <c r="GF18" s="62"/>
      <c r="GG18" s="150"/>
      <c r="GH18" s="62"/>
      <c r="GI18" s="62"/>
      <c r="GJ18" s="62"/>
      <c r="GK18" s="61"/>
      <c r="GL18" s="61"/>
      <c r="GM18" s="61"/>
      <c r="GN18" s="156"/>
      <c r="GO18" s="61"/>
      <c r="GP18" s="150"/>
      <c r="GQ18" s="151"/>
      <c r="GR18" s="159"/>
      <c r="GS18" s="164"/>
      <c r="GT18" s="164"/>
      <c r="GU18" s="72"/>
      <c r="GV18" s="163"/>
      <c r="GW18" s="163"/>
      <c r="GX18" s="163"/>
      <c r="GY18" s="163"/>
      <c r="GZ18" s="163"/>
      <c r="HA18" s="163"/>
      <c r="HB18" s="156"/>
      <c r="HC18" s="156"/>
      <c r="HD18" s="156"/>
      <c r="HE18" s="156">
        <v>4</v>
      </c>
      <c r="HF18" s="156"/>
      <c r="HG18" s="241">
        <v>1</v>
      </c>
      <c r="HH18" s="180"/>
      <c r="HI18" s="156"/>
      <c r="HJ18" s="175"/>
      <c r="HK18" s="95"/>
      <c r="HL18" s="156"/>
      <c r="HM18" s="61"/>
      <c r="HN18" s="61"/>
      <c r="HO18" s="77"/>
      <c r="HP18" s="77"/>
      <c r="HQ18" s="61"/>
      <c r="HR18" s="62"/>
      <c r="HS18" s="61"/>
      <c r="HT18" s="62"/>
      <c r="HU18" s="47"/>
      <c r="HV18" s="47"/>
      <c r="HW18" s="47"/>
      <c r="HX18" s="316"/>
      <c r="HY18" s="47"/>
      <c r="HZ18" s="97"/>
      <c r="IA18" s="61"/>
      <c r="IB18" s="62"/>
      <c r="IC18" s="320"/>
      <c r="ID18" s="61"/>
      <c r="IE18" s="61"/>
      <c r="IF18" s="68"/>
    </row>
    <row r="19" spans="1:240" s="7" customFormat="1" ht="0.75" customHeight="1">
      <c r="A19" s="46">
        <v>9</v>
      </c>
      <c r="B19" s="58" t="s">
        <v>11</v>
      </c>
      <c r="C19" s="47">
        <v>1966</v>
      </c>
      <c r="D19" s="88">
        <v>0.0003935185185185185</v>
      </c>
      <c r="E19" s="71"/>
      <c r="F19" s="70"/>
      <c r="G19" s="79"/>
      <c r="H19" s="75"/>
      <c r="I19" s="85"/>
      <c r="J19" s="86"/>
      <c r="K19" s="72"/>
      <c r="L19" s="87"/>
      <c r="M19" s="87"/>
      <c r="N19" s="73"/>
      <c r="O19" s="71"/>
      <c r="P19" s="72"/>
      <c r="Q19" s="72"/>
      <c r="R19" s="72"/>
      <c r="S19" s="73"/>
      <c r="T19" s="71"/>
      <c r="U19" s="75"/>
      <c r="V19" s="75"/>
      <c r="W19" s="75"/>
      <c r="X19" s="76"/>
      <c r="Y19" s="98"/>
      <c r="Z19" s="75"/>
      <c r="AA19" s="75"/>
      <c r="AB19" s="75"/>
      <c r="AC19" s="77"/>
      <c r="AD19" s="83"/>
      <c r="AE19" s="72"/>
      <c r="AF19" s="72"/>
      <c r="AG19" s="72"/>
      <c r="AH19" s="61"/>
      <c r="AI19" s="83"/>
      <c r="AJ19" s="72"/>
      <c r="AK19" s="72"/>
      <c r="AL19" s="75"/>
      <c r="AM19" s="84"/>
      <c r="AN19" s="83"/>
      <c r="AO19" s="72"/>
      <c r="AP19" s="72"/>
      <c r="AQ19" s="72"/>
      <c r="AR19" s="62"/>
      <c r="AS19" s="103"/>
      <c r="AT19" s="70"/>
      <c r="AU19" s="79"/>
      <c r="AV19" s="72"/>
      <c r="AW19" s="150"/>
      <c r="AX19" s="103"/>
      <c r="AY19" s="72"/>
      <c r="AZ19" s="79"/>
      <c r="BA19" s="72"/>
      <c r="BB19" s="62"/>
      <c r="BC19" s="83"/>
      <c r="BD19" s="72"/>
      <c r="BE19" s="79"/>
      <c r="BF19" s="72"/>
      <c r="BG19" s="62"/>
      <c r="BH19" s="83"/>
      <c r="BI19" s="72"/>
      <c r="BJ19" s="79"/>
      <c r="BK19" s="72"/>
      <c r="BL19" s="62"/>
      <c r="BM19" s="83"/>
      <c r="BN19" s="72"/>
      <c r="BO19" s="79"/>
      <c r="BP19" s="72"/>
      <c r="BQ19" s="61"/>
      <c r="BR19" s="83"/>
      <c r="BS19" s="72"/>
      <c r="BT19" s="79"/>
      <c r="BU19" s="72"/>
      <c r="BV19" s="61"/>
      <c r="BW19" s="83"/>
      <c r="BX19" s="72"/>
      <c r="BY19" s="79"/>
      <c r="BZ19" s="72"/>
      <c r="CA19" s="61"/>
      <c r="CB19" s="83"/>
      <c r="CC19" s="72"/>
      <c r="CD19" s="79"/>
      <c r="CE19" s="72"/>
      <c r="CF19" s="156"/>
      <c r="CG19" s="83"/>
      <c r="CH19" s="72"/>
      <c r="CI19" s="79"/>
      <c r="CJ19" s="72"/>
      <c r="CK19" s="61"/>
      <c r="CL19" s="100"/>
      <c r="CM19" s="72"/>
      <c r="CN19" s="79"/>
      <c r="CO19" s="72"/>
      <c r="CP19" s="150"/>
      <c r="CQ19" s="83" t="s">
        <v>35</v>
      </c>
      <c r="CR19" s="72" t="s">
        <v>35</v>
      </c>
      <c r="CS19" s="79" t="s">
        <v>35</v>
      </c>
      <c r="CT19" s="72" t="s">
        <v>37</v>
      </c>
      <c r="CU19" s="151"/>
      <c r="CV19" s="83"/>
      <c r="CW19" s="72"/>
      <c r="CX19" s="79"/>
      <c r="CY19" s="72"/>
      <c r="CZ19" s="159"/>
      <c r="DA19" s="83"/>
      <c r="DB19" s="72"/>
      <c r="DC19" s="79"/>
      <c r="DD19" s="72"/>
      <c r="DE19" s="164"/>
      <c r="DF19" s="83"/>
      <c r="DG19" s="72"/>
      <c r="DH19" s="79"/>
      <c r="DI19" s="72"/>
      <c r="DJ19" s="164"/>
      <c r="DK19" s="83"/>
      <c r="DL19" s="72"/>
      <c r="DM19" s="79"/>
      <c r="DN19" s="72"/>
      <c r="DO19" s="72"/>
      <c r="DP19" s="72"/>
      <c r="DQ19" s="72"/>
      <c r="DR19" s="72"/>
      <c r="DS19" s="72"/>
      <c r="DT19" s="163"/>
      <c r="DU19" s="72"/>
      <c r="DV19" s="72"/>
      <c r="DW19" s="72"/>
      <c r="DX19" s="72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79"/>
      <c r="EW19" s="72"/>
      <c r="EX19" s="156"/>
      <c r="EY19" s="83"/>
      <c r="EZ19" s="72"/>
      <c r="FA19" s="79"/>
      <c r="FB19" s="72"/>
      <c r="FC19" s="156"/>
      <c r="FD19" s="83"/>
      <c r="FE19" s="72"/>
      <c r="FF19" s="79"/>
      <c r="FG19" s="72"/>
      <c r="FH19" s="156"/>
      <c r="FI19" s="83"/>
      <c r="FJ19" s="72"/>
      <c r="FK19" s="79"/>
      <c r="FL19" s="72"/>
      <c r="FM19" s="156"/>
      <c r="FN19" s="83"/>
      <c r="FO19" s="72"/>
      <c r="FP19" s="79"/>
      <c r="FQ19" s="72"/>
      <c r="FR19" s="180"/>
      <c r="FS19" s="83"/>
      <c r="FT19" s="72"/>
      <c r="FU19" s="79"/>
      <c r="FV19" s="72"/>
      <c r="FW19" s="180"/>
      <c r="FX19" s="61">
        <v>5</v>
      </c>
      <c r="FY19" s="61"/>
      <c r="FZ19" s="73"/>
      <c r="GA19" s="61"/>
      <c r="GB19" s="76"/>
      <c r="GC19" s="77"/>
      <c r="GD19" s="61"/>
      <c r="GE19" s="84"/>
      <c r="GF19" s="62"/>
      <c r="GG19" s="150"/>
      <c r="GH19" s="62"/>
      <c r="GI19" s="62"/>
      <c r="GJ19" s="62"/>
      <c r="GK19" s="61"/>
      <c r="GL19" s="61"/>
      <c r="GM19" s="61"/>
      <c r="GN19" s="156"/>
      <c r="GO19" s="61"/>
      <c r="GP19" s="150"/>
      <c r="GQ19" s="151"/>
      <c r="GR19" s="159"/>
      <c r="GS19" s="164"/>
      <c r="GT19" s="164"/>
      <c r="GU19" s="72"/>
      <c r="GV19" s="163"/>
      <c r="GW19" s="97"/>
      <c r="GX19" s="97"/>
      <c r="GY19" s="97"/>
      <c r="GZ19" s="97"/>
      <c r="HA19" s="97"/>
      <c r="HB19" s="156"/>
      <c r="HC19" s="156"/>
      <c r="HD19" s="156"/>
      <c r="HE19" s="156"/>
      <c r="HF19" s="156"/>
      <c r="HG19" s="241"/>
      <c r="HH19" s="180"/>
      <c r="HI19" s="156"/>
      <c r="HJ19" s="175"/>
      <c r="HK19" s="95"/>
      <c r="HL19" s="156"/>
      <c r="HM19" s="61"/>
      <c r="HN19" s="47">
        <v>5</v>
      </c>
      <c r="HO19" s="47">
        <v>4</v>
      </c>
      <c r="HP19" s="47">
        <v>3</v>
      </c>
      <c r="HQ19" s="47">
        <v>5</v>
      </c>
      <c r="HR19" s="47">
        <v>5</v>
      </c>
      <c r="HS19" s="47">
        <v>6</v>
      </c>
      <c r="HT19" s="47">
        <v>6</v>
      </c>
      <c r="HU19" s="47">
        <v>5</v>
      </c>
      <c r="HV19" s="47"/>
      <c r="HW19" s="47"/>
      <c r="HX19" s="317"/>
      <c r="HY19" s="47"/>
      <c r="HZ19" s="101"/>
      <c r="IA19" s="61"/>
      <c r="IB19" s="61"/>
      <c r="IC19" s="320"/>
      <c r="ID19" s="61"/>
      <c r="IE19" s="61"/>
      <c r="IF19" s="68"/>
    </row>
    <row r="20" spans="1:240" s="7" customFormat="1" ht="0.75" customHeight="1">
      <c r="A20" s="46">
        <v>9</v>
      </c>
      <c r="B20" s="58" t="s">
        <v>9</v>
      </c>
      <c r="C20" s="47">
        <v>1966</v>
      </c>
      <c r="D20" s="88">
        <v>0.0005902777777777778</v>
      </c>
      <c r="E20" s="71"/>
      <c r="F20" s="70"/>
      <c r="G20" s="79"/>
      <c r="H20" s="75"/>
      <c r="I20" s="85"/>
      <c r="J20" s="102"/>
      <c r="K20" s="72"/>
      <c r="L20" s="87"/>
      <c r="M20" s="87"/>
      <c r="N20" s="73"/>
      <c r="O20" s="71"/>
      <c r="P20" s="72"/>
      <c r="Q20" s="72"/>
      <c r="R20" s="72"/>
      <c r="S20" s="73"/>
      <c r="T20" s="71"/>
      <c r="U20" s="75"/>
      <c r="V20" s="75"/>
      <c r="W20" s="75"/>
      <c r="X20" s="76"/>
      <c r="Y20" s="98"/>
      <c r="Z20" s="75"/>
      <c r="AA20" s="75"/>
      <c r="AB20" s="75"/>
      <c r="AC20" s="77"/>
      <c r="AD20" s="83"/>
      <c r="AE20" s="72"/>
      <c r="AF20" s="72"/>
      <c r="AG20" s="72"/>
      <c r="AH20" s="61"/>
      <c r="AI20" s="83"/>
      <c r="AJ20" s="72"/>
      <c r="AK20" s="72"/>
      <c r="AL20" s="75"/>
      <c r="AM20" s="84"/>
      <c r="AN20" s="83"/>
      <c r="AO20" s="72"/>
      <c r="AP20" s="72"/>
      <c r="AQ20" s="72"/>
      <c r="AR20" s="62"/>
      <c r="AS20" s="80">
        <v>0.04878472222222222</v>
      </c>
      <c r="AT20" s="70">
        <f>D20*$AV$5</f>
        <v>0.0018062500000000001</v>
      </c>
      <c r="AU20" s="79">
        <f aca="true" t="shared" si="8" ref="AU20:AU27">AS20-AT20</f>
        <v>0.04697847222222222</v>
      </c>
      <c r="AV20" s="72">
        <f>AU20/$AV$5</f>
        <v>0.015352441902687</v>
      </c>
      <c r="AW20" s="150"/>
      <c r="AX20" s="83"/>
      <c r="AY20" s="72"/>
      <c r="AZ20" s="79"/>
      <c r="BA20" s="72"/>
      <c r="BB20" s="62"/>
      <c r="BC20" s="100"/>
      <c r="BD20" s="72"/>
      <c r="BE20" s="79"/>
      <c r="BF20" s="72"/>
      <c r="BG20" s="62"/>
      <c r="BH20" s="100"/>
      <c r="BI20" s="72"/>
      <c r="BJ20" s="79"/>
      <c r="BK20" s="72"/>
      <c r="BL20" s="62"/>
      <c r="BM20" s="83"/>
      <c r="BN20" s="72"/>
      <c r="BO20" s="79"/>
      <c r="BP20" s="72"/>
      <c r="BQ20" s="61"/>
      <c r="BR20" s="83"/>
      <c r="BS20" s="72"/>
      <c r="BT20" s="79"/>
      <c r="BU20" s="72"/>
      <c r="BV20" s="61"/>
      <c r="BW20" s="83"/>
      <c r="BX20" s="72"/>
      <c r="BY20" s="79"/>
      <c r="BZ20" s="72"/>
      <c r="CA20" s="61"/>
      <c r="CB20" s="100"/>
      <c r="CC20" s="72"/>
      <c r="CD20" s="79"/>
      <c r="CE20" s="72"/>
      <c r="CF20" s="156"/>
      <c r="CG20" s="100"/>
      <c r="CH20" s="72"/>
      <c r="CI20" s="79"/>
      <c r="CJ20" s="72"/>
      <c r="CK20" s="61"/>
      <c r="CL20" s="78" t="s">
        <v>32</v>
      </c>
      <c r="CM20" s="72" t="s">
        <v>35</v>
      </c>
      <c r="CN20" s="79" t="s">
        <v>35</v>
      </c>
      <c r="CO20" s="72" t="s">
        <v>35</v>
      </c>
      <c r="CP20" s="150"/>
      <c r="CQ20" s="78">
        <v>0.04193287037037038</v>
      </c>
      <c r="CR20" s="72">
        <f>D20*$CT$5</f>
        <v>0.0014875</v>
      </c>
      <c r="CS20" s="79">
        <f>CQ20-CR20</f>
        <v>0.040445370370370375</v>
      </c>
      <c r="CT20" s="72">
        <f>CS20/$CT$5</f>
        <v>0.01604975014697237</v>
      </c>
      <c r="CU20" s="151"/>
      <c r="CV20" s="83"/>
      <c r="CW20" s="72"/>
      <c r="CX20" s="79"/>
      <c r="CY20" s="72"/>
      <c r="CZ20" s="159"/>
      <c r="DA20" s="83"/>
      <c r="DB20" s="72"/>
      <c r="DC20" s="79"/>
      <c r="DD20" s="72"/>
      <c r="DE20" s="164"/>
      <c r="DF20" s="83"/>
      <c r="DG20" s="72"/>
      <c r="DH20" s="79"/>
      <c r="DI20" s="72"/>
      <c r="DJ20" s="164"/>
      <c r="DK20" s="83"/>
      <c r="DL20" s="72"/>
      <c r="DM20" s="79"/>
      <c r="DN20" s="72"/>
      <c r="DO20" s="72"/>
      <c r="DP20" s="72"/>
      <c r="DQ20" s="72"/>
      <c r="DR20" s="72"/>
      <c r="DS20" s="72"/>
      <c r="DT20" s="163"/>
      <c r="DU20" s="72"/>
      <c r="DV20" s="72"/>
      <c r="DW20" s="72"/>
      <c r="DX20" s="72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79"/>
      <c r="EW20" s="72"/>
      <c r="EX20" s="156"/>
      <c r="EY20" s="148">
        <v>0.04951388888888889</v>
      </c>
      <c r="EZ20" s="72">
        <f>D20*$DG$3</f>
        <v>0.003777777777777778</v>
      </c>
      <c r="FA20" s="79">
        <f>EY20-EZ20</f>
        <v>0.045736111111111116</v>
      </c>
      <c r="FB20" s="72">
        <f>FA20/$DG$3</f>
        <v>0.007146267361111112</v>
      </c>
      <c r="FC20" s="156"/>
      <c r="FD20" s="148">
        <v>0.05355324074074074</v>
      </c>
      <c r="FE20" s="72">
        <f>D20*$EZ$3</f>
        <v>0</v>
      </c>
      <c r="FF20" s="79">
        <f>FD20-FE20</f>
        <v>0.05355324074074074</v>
      </c>
      <c r="FG20" s="72" t="e">
        <f>FF20/$EZ$3</f>
        <v>#DIV/0!</v>
      </c>
      <c r="FH20" s="156"/>
      <c r="FI20" s="83"/>
      <c r="FJ20" s="72"/>
      <c r="FK20" s="79"/>
      <c r="FL20" s="72"/>
      <c r="FM20" s="156"/>
      <c r="FN20" s="83"/>
      <c r="FO20" s="72"/>
      <c r="FP20" s="79"/>
      <c r="FQ20" s="72"/>
      <c r="FR20" s="180"/>
      <c r="FS20" s="83"/>
      <c r="FT20" s="72"/>
      <c r="FU20" s="79"/>
      <c r="FV20" s="72"/>
      <c r="FW20" s="180"/>
      <c r="FX20" s="61">
        <v>9</v>
      </c>
      <c r="FY20" s="61"/>
      <c r="FZ20" s="73"/>
      <c r="GA20" s="61"/>
      <c r="GB20" s="76"/>
      <c r="GC20" s="77"/>
      <c r="GD20" s="61"/>
      <c r="GE20" s="84"/>
      <c r="GF20" s="62"/>
      <c r="GG20" s="150"/>
      <c r="GH20" s="62"/>
      <c r="GI20" s="62"/>
      <c r="GJ20" s="62"/>
      <c r="GK20" s="61"/>
      <c r="GL20" s="61"/>
      <c r="GM20" s="61"/>
      <c r="GN20" s="156"/>
      <c r="GO20" s="61"/>
      <c r="GP20" s="150"/>
      <c r="GQ20" s="151"/>
      <c r="GR20" s="159"/>
      <c r="GS20" s="164"/>
      <c r="GT20" s="164"/>
      <c r="GU20" s="72"/>
      <c r="GV20" s="163"/>
      <c r="GW20" s="97"/>
      <c r="GX20" s="97"/>
      <c r="GY20" s="97"/>
      <c r="GZ20" s="97"/>
      <c r="HA20" s="97"/>
      <c r="HB20" s="156"/>
      <c r="HC20" s="156"/>
      <c r="HD20" s="156"/>
      <c r="HE20" s="156"/>
      <c r="HF20" s="156"/>
      <c r="HG20" s="241"/>
      <c r="HH20" s="180"/>
      <c r="HI20" s="156"/>
      <c r="HJ20" s="175"/>
      <c r="HK20" s="95"/>
      <c r="HL20" s="156"/>
      <c r="HM20" s="61"/>
      <c r="HN20" s="47">
        <v>13</v>
      </c>
      <c r="HO20" s="47">
        <v>4</v>
      </c>
      <c r="HP20" s="47">
        <v>10</v>
      </c>
      <c r="HQ20" s="47">
        <v>12</v>
      </c>
      <c r="HR20" s="47">
        <v>4</v>
      </c>
      <c r="HS20" s="47">
        <v>8</v>
      </c>
      <c r="HT20" s="47">
        <v>10</v>
      </c>
      <c r="HU20" s="47"/>
      <c r="HV20" s="47"/>
      <c r="HW20" s="47"/>
      <c r="HX20" s="317"/>
      <c r="HY20" s="47"/>
      <c r="HZ20" s="101"/>
      <c r="IA20" s="61"/>
      <c r="IB20" s="61"/>
      <c r="IC20" s="320"/>
      <c r="ID20" s="61"/>
      <c r="IE20" s="61"/>
      <c r="IF20" s="68"/>
    </row>
    <row r="21" spans="1:240" s="7" customFormat="1" ht="26.25" customHeight="1">
      <c r="A21" s="282">
        <v>13</v>
      </c>
      <c r="B21" s="58" t="s">
        <v>15</v>
      </c>
      <c r="C21" s="47">
        <v>1965</v>
      </c>
      <c r="D21" s="88">
        <v>0.0009259259259259259</v>
      </c>
      <c r="E21" s="254">
        <v>0.058553240740740746</v>
      </c>
      <c r="F21" s="70">
        <f>D21*$H$5</f>
        <v>0.0048240740740740735</v>
      </c>
      <c r="G21" s="79">
        <f>E21-F21</f>
        <v>0.053729166666666675</v>
      </c>
      <c r="H21" s="75">
        <f>G21/$H$5</f>
        <v>0.010312699936020474</v>
      </c>
      <c r="I21" s="85">
        <v>5</v>
      </c>
      <c r="J21" s="257" t="s">
        <v>32</v>
      </c>
      <c r="K21" s="72"/>
      <c r="L21" s="87"/>
      <c r="M21" s="87"/>
      <c r="N21" s="73"/>
      <c r="O21" s="187"/>
      <c r="P21" s="72">
        <f>D21*$R$5</f>
        <v>0.004259259259259259</v>
      </c>
      <c r="Q21" s="72">
        <f>O21-P21</f>
        <v>-0.004259259259259259</v>
      </c>
      <c r="R21" s="72">
        <f>Q21/$R$5</f>
        <v>-0.0009259259259259259</v>
      </c>
      <c r="S21" s="73"/>
      <c r="T21" s="71" t="s">
        <v>32</v>
      </c>
      <c r="U21" s="75"/>
      <c r="V21" s="75"/>
      <c r="W21" s="75"/>
      <c r="X21" s="76"/>
      <c r="Y21" s="190">
        <v>0.06305555555555555</v>
      </c>
      <c r="Z21" s="75">
        <f aca="true" t="shared" si="9" ref="Z21:Z27">D21*$Z$5</f>
        <v>0.004722222222222221</v>
      </c>
      <c r="AA21" s="75">
        <f aca="true" t="shared" si="10" ref="AA21:AA27">Y21-Z21</f>
        <v>0.05833333333333332</v>
      </c>
      <c r="AB21" s="75">
        <f aca="true" t="shared" si="11" ref="AB21:AB27">AA21/$Z$5</f>
        <v>0.011437908496732024</v>
      </c>
      <c r="AC21" s="77">
        <v>5</v>
      </c>
      <c r="AD21" s="81">
        <v>0.03957175925925926</v>
      </c>
      <c r="AE21" s="72">
        <f aca="true" t="shared" si="12" ref="AE21:AE27">D21*$AE$5</f>
        <v>0.004222222222222222</v>
      </c>
      <c r="AF21" s="72">
        <f aca="true" t="shared" si="13" ref="AF21:AF27">AD21-AE21</f>
        <v>0.035349537037037033</v>
      </c>
      <c r="AG21" s="72">
        <f aca="true" t="shared" si="14" ref="AG21:AG27">AF21/$AE$5</f>
        <v>0.007752091455490578</v>
      </c>
      <c r="AH21" s="61">
        <v>5</v>
      </c>
      <c r="AI21" s="133">
        <v>0.03332175925925926</v>
      </c>
      <c r="AJ21" s="72">
        <f>D21*$AM$5</f>
        <v>0.0037037037037037034</v>
      </c>
      <c r="AK21" s="72">
        <f>AI21-AJ21</f>
        <v>0.029618055555555557</v>
      </c>
      <c r="AL21" s="75">
        <f>AK21/$AM$5</f>
        <v>0.007404513888888889</v>
      </c>
      <c r="AM21" s="84">
        <v>2</v>
      </c>
      <c r="AN21" s="134">
        <v>0.05559027777777778</v>
      </c>
      <c r="AO21" s="72">
        <f aca="true" t="shared" si="15" ref="AO21:AO27">D21*$AQ$5</f>
        <v>0.005092592592592592</v>
      </c>
      <c r="AP21" s="72">
        <f aca="true" t="shared" si="16" ref="AP21:AP27">AN21-AO21</f>
        <v>0.05049768518518519</v>
      </c>
      <c r="AQ21" s="72">
        <f aca="true" t="shared" si="17" ref="AQ21:AQ27">AP21/$AQ$5</f>
        <v>0.009181397306397306</v>
      </c>
      <c r="AR21" s="62">
        <v>6</v>
      </c>
      <c r="AS21" s="201">
        <v>0.04922453703703703</v>
      </c>
      <c r="AT21" s="70">
        <f>D21*$AU$5</f>
        <v>0.005194444444444444</v>
      </c>
      <c r="AU21" s="79">
        <f t="shared" si="8"/>
        <v>0.044030092592592586</v>
      </c>
      <c r="AV21" s="72">
        <f>AU21/$AU$5</f>
        <v>0.007848501353403313</v>
      </c>
      <c r="AW21" s="150">
        <v>5</v>
      </c>
      <c r="AX21" s="80" t="s">
        <v>32</v>
      </c>
      <c r="AY21" s="72">
        <f>D21*$BA$5</f>
        <v>0.006166666666666667</v>
      </c>
      <c r="AZ21" s="79" t="e">
        <f>AX21-AY21</f>
        <v>#VALUE!</v>
      </c>
      <c r="BA21" s="72" t="e">
        <f>AZ21/$BA$5</f>
        <v>#VALUE!</v>
      </c>
      <c r="BB21" s="62">
        <v>5</v>
      </c>
      <c r="BC21" s="81">
        <v>0.050509259259259254</v>
      </c>
      <c r="BD21" s="72">
        <f>D21*$BD$5</f>
        <v>0.004555555555555555</v>
      </c>
      <c r="BE21" s="79">
        <f>BC21-BD21</f>
        <v>0.0459537037037037</v>
      </c>
      <c r="BF21" s="72">
        <f>BE21/$BD$5</f>
        <v>0.009340183679614573</v>
      </c>
      <c r="BG21" s="62">
        <v>4</v>
      </c>
      <c r="BH21" s="81"/>
      <c r="BI21" s="72">
        <f>D21*$BI$5</f>
        <v>0.004944444444444444</v>
      </c>
      <c r="BJ21" s="79">
        <f>BH21-BI21</f>
        <v>-0.004944444444444444</v>
      </c>
      <c r="BK21" s="72">
        <f>BJ21/$BI$5</f>
        <v>-0.0009259259259259259</v>
      </c>
      <c r="BL21" s="62"/>
      <c r="BM21" s="83"/>
      <c r="BN21" s="72"/>
      <c r="BO21" s="79"/>
      <c r="BP21" s="72"/>
      <c r="BQ21" s="61"/>
      <c r="BR21" s="83"/>
      <c r="BS21" s="72"/>
      <c r="BT21" s="79"/>
      <c r="BU21" s="72"/>
      <c r="BV21" s="61"/>
      <c r="BW21" s="94">
        <v>0.060474537037037035</v>
      </c>
      <c r="BX21" s="72">
        <f>D21*$CA$5</f>
        <v>0.004425925925925926</v>
      </c>
      <c r="BY21" s="79">
        <f aca="true" t="shared" si="18" ref="BY21:BY27">BW21-BX21</f>
        <v>0.05604861111111111</v>
      </c>
      <c r="BZ21" s="72">
        <f>BY21/$CA$5</f>
        <v>0.011725650860065086</v>
      </c>
      <c r="CA21" s="61">
        <v>4</v>
      </c>
      <c r="CB21" s="78">
        <v>0.06252314814814815</v>
      </c>
      <c r="CC21" s="72">
        <f>D21*$CE$5</f>
        <v>0.005592592592592593</v>
      </c>
      <c r="CD21" s="79">
        <f>CB21-CC21</f>
        <v>0.056930555555555554</v>
      </c>
      <c r="CE21" s="72">
        <f>CD21/$CE$5</f>
        <v>0.009425588668138337</v>
      </c>
      <c r="CF21" s="156">
        <v>6</v>
      </c>
      <c r="CG21" s="83" t="s">
        <v>35</v>
      </c>
      <c r="CH21" s="72" t="s">
        <v>35</v>
      </c>
      <c r="CI21" s="79" t="s">
        <v>35</v>
      </c>
      <c r="CJ21" s="72" t="s">
        <v>35</v>
      </c>
      <c r="CK21" s="61"/>
      <c r="CL21" s="83"/>
      <c r="CM21" s="72"/>
      <c r="CN21" s="79"/>
      <c r="CO21" s="72"/>
      <c r="CP21" s="150"/>
      <c r="CQ21" s="83"/>
      <c r="CR21" s="72"/>
      <c r="CS21" s="79"/>
      <c r="CT21" s="72"/>
      <c r="CU21" s="151"/>
      <c r="CV21" s="83"/>
      <c r="CW21" s="72"/>
      <c r="CX21" s="79"/>
      <c r="CY21" s="72"/>
      <c r="CZ21" s="232"/>
      <c r="DA21" s="230"/>
      <c r="DB21" s="72">
        <f>D21*$DD$5</f>
        <v>0.0047777777777777775</v>
      </c>
      <c r="DC21" s="79">
        <f>DA21-DB21</f>
        <v>-0.0047777777777777775</v>
      </c>
      <c r="DD21" s="72">
        <f>DC21/$DD$5</f>
        <v>-0.0009259259259259259</v>
      </c>
      <c r="DE21" s="163"/>
      <c r="DF21" s="81">
        <v>0.05457175925925926</v>
      </c>
      <c r="DG21" s="72">
        <f>D21*$DI$5</f>
        <v>0.00499074074074074</v>
      </c>
      <c r="DH21" s="79">
        <f>DF21-DG21</f>
        <v>0.04958101851851852</v>
      </c>
      <c r="DI21" s="72">
        <f>DH21/$DI$5</f>
        <v>0.00919870473441902</v>
      </c>
      <c r="DJ21" s="163">
        <v>5</v>
      </c>
      <c r="DK21" s="83"/>
      <c r="DL21" s="72"/>
      <c r="DM21" s="79">
        <f>DK21-DL21</f>
        <v>0</v>
      </c>
      <c r="DN21" s="72">
        <f>DM21/$DI$5</f>
        <v>0</v>
      </c>
      <c r="DO21" s="72"/>
      <c r="DP21" s="81">
        <v>0.032511574074074075</v>
      </c>
      <c r="DQ21" s="72">
        <f>D21*$DS$5</f>
        <v>0.003796296296296296</v>
      </c>
      <c r="DR21" s="79">
        <f>DP21-DQ21</f>
        <v>0.028715277777777777</v>
      </c>
      <c r="DS21" s="72">
        <f>DR21/$DS$5</f>
        <v>0.007003726287262873</v>
      </c>
      <c r="DT21" s="163">
        <v>1</v>
      </c>
      <c r="DU21" s="72"/>
      <c r="DV21" s="72"/>
      <c r="DW21" s="72"/>
      <c r="DX21" s="72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79"/>
      <c r="EW21" s="72"/>
      <c r="EX21" s="156"/>
      <c r="EY21" s="83"/>
      <c r="EZ21" s="72"/>
      <c r="FA21" s="79"/>
      <c r="FB21" s="72"/>
      <c r="FC21" s="156"/>
      <c r="FD21" s="83"/>
      <c r="FE21" s="72">
        <f>D21*$EZ$3</f>
        <v>0</v>
      </c>
      <c r="FF21" s="79"/>
      <c r="FG21" s="72"/>
      <c r="FH21" s="156"/>
      <c r="FI21" s="81">
        <v>0.02417824074074074</v>
      </c>
      <c r="FJ21" s="72">
        <f>D21*$FM$5</f>
        <v>0.003046296296296296</v>
      </c>
      <c r="FK21" s="79">
        <f>FI21-FJ21</f>
        <v>0.021131944444444443</v>
      </c>
      <c r="FL21" s="72">
        <f>FK21/$FM$5</f>
        <v>0.006423083417764268</v>
      </c>
      <c r="FM21" s="156">
        <v>4</v>
      </c>
      <c r="FN21" s="81">
        <v>0.041192129629629634</v>
      </c>
      <c r="FO21" s="72">
        <f>D21*$FP$5</f>
        <v>0.003953703703703703</v>
      </c>
      <c r="FP21" s="79">
        <f>FN21-FO21</f>
        <v>0.03723842592592593</v>
      </c>
      <c r="FQ21" s="72">
        <f>FP21/$FP$5</f>
        <v>0.008720942839795302</v>
      </c>
      <c r="FR21" s="180">
        <v>5</v>
      </c>
      <c r="FS21" s="83"/>
      <c r="FT21" s="103"/>
      <c r="FU21" s="79"/>
      <c r="FV21" s="72"/>
      <c r="FW21" s="180"/>
      <c r="FX21" s="61">
        <v>8</v>
      </c>
      <c r="FY21" s="61">
        <v>5</v>
      </c>
      <c r="FZ21" s="73"/>
      <c r="GA21" s="61"/>
      <c r="GB21" s="76"/>
      <c r="GC21" s="77">
        <v>5</v>
      </c>
      <c r="GD21" s="61">
        <v>5</v>
      </c>
      <c r="GE21" s="84">
        <v>2</v>
      </c>
      <c r="GF21" s="62">
        <v>6</v>
      </c>
      <c r="GG21" s="150">
        <v>5</v>
      </c>
      <c r="GH21" s="62">
        <v>5</v>
      </c>
      <c r="GI21" s="62">
        <v>4</v>
      </c>
      <c r="GJ21" s="62"/>
      <c r="GK21" s="61"/>
      <c r="GL21" s="61"/>
      <c r="GM21" s="61">
        <v>4</v>
      </c>
      <c r="GN21" s="156">
        <v>6</v>
      </c>
      <c r="GO21" s="61"/>
      <c r="GP21" s="150"/>
      <c r="GQ21" s="151"/>
      <c r="GR21" s="232"/>
      <c r="GS21" s="163"/>
      <c r="GT21" s="163">
        <v>5</v>
      </c>
      <c r="GU21" s="72"/>
      <c r="GV21" s="163">
        <v>1</v>
      </c>
      <c r="GW21" s="163"/>
      <c r="GX21" s="163"/>
      <c r="GY21" s="163"/>
      <c r="GZ21" s="163"/>
      <c r="HA21" s="163"/>
      <c r="HB21" s="156"/>
      <c r="HC21" s="156"/>
      <c r="HD21" s="156"/>
      <c r="HE21" s="156">
        <v>4</v>
      </c>
      <c r="HF21" s="156">
        <v>5</v>
      </c>
      <c r="HG21" s="241">
        <v>14</v>
      </c>
      <c r="HH21" s="180"/>
      <c r="HI21" s="156"/>
      <c r="HJ21" s="175"/>
      <c r="HK21" s="95"/>
      <c r="HL21" s="156"/>
      <c r="HM21" s="61"/>
      <c r="HN21" s="47">
        <v>8</v>
      </c>
      <c r="HO21" s="47">
        <v>3</v>
      </c>
      <c r="HP21" s="47">
        <v>1</v>
      </c>
      <c r="HQ21" s="47">
        <v>1</v>
      </c>
      <c r="HR21" s="47">
        <v>4</v>
      </c>
      <c r="HS21" s="47">
        <v>3</v>
      </c>
      <c r="HT21" s="47">
        <v>2</v>
      </c>
      <c r="HU21" s="47">
        <v>10</v>
      </c>
      <c r="HV21" s="47"/>
      <c r="HW21" s="47"/>
      <c r="HX21" s="317"/>
      <c r="HY21" s="47"/>
      <c r="HZ21" s="101"/>
      <c r="IA21" s="61"/>
      <c r="IB21" s="61"/>
      <c r="IC21" s="320"/>
      <c r="ID21" s="61"/>
      <c r="IE21" s="61"/>
      <c r="IF21" s="68"/>
    </row>
    <row r="22" spans="1:240" s="7" customFormat="1" ht="29.25" customHeight="1">
      <c r="A22" s="46">
        <v>14</v>
      </c>
      <c r="B22" s="58" t="s">
        <v>27</v>
      </c>
      <c r="C22" s="47">
        <v>1963</v>
      </c>
      <c r="D22" s="88">
        <v>0.0010185185185185186</v>
      </c>
      <c r="E22" s="254">
        <v>0.05104166666666667</v>
      </c>
      <c r="F22" s="70">
        <f>D22*$H$5</f>
        <v>0.005306481481481482</v>
      </c>
      <c r="G22" s="79">
        <f>E22-F22</f>
        <v>0.04573518518518519</v>
      </c>
      <c r="H22" s="75">
        <f>G22/$H$5</f>
        <v>0.008778346484680458</v>
      </c>
      <c r="I22" s="85">
        <v>2</v>
      </c>
      <c r="J22" s="257">
        <v>0.049479166666666664</v>
      </c>
      <c r="K22" s="72">
        <f>D22*$M$5</f>
        <v>0.005703703703703704</v>
      </c>
      <c r="L22" s="87">
        <f>J22-K22</f>
        <v>0.04377546296296296</v>
      </c>
      <c r="M22" s="87">
        <f>L22/$M$5</f>
        <v>0.007817046957671958</v>
      </c>
      <c r="N22" s="73">
        <v>2</v>
      </c>
      <c r="O22" s="187"/>
      <c r="P22" s="72">
        <f>D22*$R$5</f>
        <v>0.0046851851851851855</v>
      </c>
      <c r="Q22" s="72">
        <f>O22-P22</f>
        <v>-0.0046851851851851855</v>
      </c>
      <c r="R22" s="72">
        <f>Q22/$R$5</f>
        <v>-0.0010185185185185186</v>
      </c>
      <c r="S22" s="73"/>
      <c r="T22" s="93">
        <v>0.05424768518518519</v>
      </c>
      <c r="U22" s="75">
        <f>D22*$V$5</f>
        <v>0.00600925925925926</v>
      </c>
      <c r="V22" s="75">
        <f aca="true" t="shared" si="19" ref="V22:V27">T22-U22</f>
        <v>0.04823842592592593</v>
      </c>
      <c r="W22" s="75">
        <f>V22/$V$5</f>
        <v>0.008176004394224733</v>
      </c>
      <c r="X22" s="76">
        <v>2</v>
      </c>
      <c r="Y22" s="190">
        <v>0.048923611111111105</v>
      </c>
      <c r="Z22" s="75">
        <f t="shared" si="9"/>
        <v>0.005194444444444445</v>
      </c>
      <c r="AA22" s="75">
        <f t="shared" si="10"/>
        <v>0.04372916666666666</v>
      </c>
      <c r="AB22" s="75">
        <f t="shared" si="11"/>
        <v>0.008574346405228757</v>
      </c>
      <c r="AC22" s="77">
        <v>2</v>
      </c>
      <c r="AD22" s="81">
        <v>0.038877314814814816</v>
      </c>
      <c r="AE22" s="72">
        <f t="shared" si="12"/>
        <v>0.004644444444444445</v>
      </c>
      <c r="AF22" s="72">
        <f t="shared" si="13"/>
        <v>0.03423287037037037</v>
      </c>
      <c r="AG22" s="72">
        <f t="shared" si="14"/>
        <v>0.0075072084145549065</v>
      </c>
      <c r="AH22" s="61">
        <v>4</v>
      </c>
      <c r="AI22" s="83"/>
      <c r="AJ22" s="72"/>
      <c r="AK22" s="72"/>
      <c r="AL22" s="75"/>
      <c r="AM22" s="84"/>
      <c r="AN22" s="134">
        <v>0.037986111111111116</v>
      </c>
      <c r="AO22" s="72">
        <f t="shared" si="15"/>
        <v>0.005601851851851853</v>
      </c>
      <c r="AP22" s="72">
        <f t="shared" si="16"/>
        <v>0.032384259259259265</v>
      </c>
      <c r="AQ22" s="72">
        <f t="shared" si="17"/>
        <v>0.005888047138047139</v>
      </c>
      <c r="AR22" s="62">
        <v>2</v>
      </c>
      <c r="AS22" s="80">
        <v>0.02480324074074074</v>
      </c>
      <c r="AT22" s="70">
        <f>D22*$AV$5</f>
        <v>0.003116666666666667</v>
      </c>
      <c r="AU22" s="79">
        <f t="shared" si="8"/>
        <v>0.021686574074074073</v>
      </c>
      <c r="AV22" s="72">
        <f>AU22/$AV$5</f>
        <v>0.0070871157104817235</v>
      </c>
      <c r="AW22" s="150">
        <v>4</v>
      </c>
      <c r="AX22" s="80">
        <v>0.040011574074074074</v>
      </c>
      <c r="AY22" s="72">
        <f>D22*$BA$5</f>
        <v>0.006783333333333334</v>
      </c>
      <c r="AZ22" s="79">
        <f>AX22-AY22</f>
        <v>0.03322824074074074</v>
      </c>
      <c r="BA22" s="72">
        <f>AZ22/$BA$5</f>
        <v>0.004989225336447558</v>
      </c>
      <c r="BB22" s="62">
        <v>1</v>
      </c>
      <c r="BC22" s="81">
        <v>0.029791666666666664</v>
      </c>
      <c r="BD22" s="72">
        <f>D22*$BD$5</f>
        <v>0.005011111111111112</v>
      </c>
      <c r="BE22" s="79">
        <f>BC22-BD22</f>
        <v>0.024780555555555552</v>
      </c>
      <c r="BF22" s="72">
        <f>BE22/$BD$5</f>
        <v>0.005036698283649502</v>
      </c>
      <c r="BG22" s="62">
        <v>1</v>
      </c>
      <c r="BH22" s="80">
        <v>0.02445601851851852</v>
      </c>
      <c r="BI22" s="72">
        <f>D22*$BL$5</f>
        <v>0.003911111111111112</v>
      </c>
      <c r="BJ22" s="79">
        <f>BH22-BI22</f>
        <v>0.020544907407407408</v>
      </c>
      <c r="BK22" s="72">
        <f>BJ22/$BL$5</f>
        <v>0.005350236304012346</v>
      </c>
      <c r="BL22" s="62">
        <v>1</v>
      </c>
      <c r="BM22" s="96">
        <v>0.041041666666666664</v>
      </c>
      <c r="BN22" s="72">
        <f>D22*$BQ$5</f>
        <v>0.004868518518518519</v>
      </c>
      <c r="BO22" s="79">
        <f>BM22-BN22</f>
        <v>0.03617314814814814</v>
      </c>
      <c r="BP22" s="72">
        <f>BO22/$BQ$5</f>
        <v>0.007567604215093753</v>
      </c>
      <c r="BQ22" s="61">
        <v>2</v>
      </c>
      <c r="BR22" s="83">
        <v>0.043738425925925924</v>
      </c>
      <c r="BS22" s="72">
        <f>D22*$BU$5</f>
        <v>0.005907407407407408</v>
      </c>
      <c r="BT22" s="79">
        <f aca="true" t="shared" si="20" ref="BT22:BT30">BR22-BS22</f>
        <v>0.037831018518518514</v>
      </c>
      <c r="BU22" s="72">
        <f>BT22/$BU$5</f>
        <v>0.006522589399744571</v>
      </c>
      <c r="BV22" s="61">
        <v>2</v>
      </c>
      <c r="BW22" s="83"/>
      <c r="BX22" s="72">
        <f>D22*$BY$5</f>
        <v>0.0028314814814814817</v>
      </c>
      <c r="BY22" s="79">
        <f t="shared" si="18"/>
        <v>-0.0028314814814814817</v>
      </c>
      <c r="BZ22" s="72">
        <f>BY22/$BY$5</f>
        <v>-0.0010185185185185186</v>
      </c>
      <c r="CA22" s="61"/>
      <c r="CB22" s="78" t="s">
        <v>32</v>
      </c>
      <c r="CC22" s="72">
        <f>D22*$CE$5</f>
        <v>0.006151851851851853</v>
      </c>
      <c r="CD22" s="79" t="e">
        <f>CB22-CC22</f>
        <v>#VALUE!</v>
      </c>
      <c r="CE22" s="72" t="e">
        <f>CD22/$CE$5</f>
        <v>#VALUE!</v>
      </c>
      <c r="CF22" s="156">
        <v>8</v>
      </c>
      <c r="CG22" s="90">
        <v>0.013912037037037037</v>
      </c>
      <c r="CH22" s="72">
        <f>D22*$CI$5</f>
        <v>0.0019962962962962964</v>
      </c>
      <c r="CI22" s="79">
        <f aca="true" t="shared" si="21" ref="CI22:CI27">CG22-CH22</f>
        <v>0.01191574074074074</v>
      </c>
      <c r="CJ22" s="72">
        <f>CI22/$CI$5</f>
        <v>0.006079459561602419</v>
      </c>
      <c r="CK22" s="61">
        <v>2</v>
      </c>
      <c r="CL22" s="223">
        <v>0.034409722222222223</v>
      </c>
      <c r="CM22" s="72">
        <f>D22*$CP$5</f>
        <v>0.00543888888888889</v>
      </c>
      <c r="CN22" s="79">
        <f aca="true" t="shared" si="22" ref="CN22:CN28">CL22-CM22</f>
        <v>0.028970833333333335</v>
      </c>
      <c r="CO22" s="72">
        <f>CN22/$CP$5</f>
        <v>0.005425249687890138</v>
      </c>
      <c r="CP22" s="150">
        <v>2</v>
      </c>
      <c r="CQ22" s="228">
        <v>0.03674768518518518</v>
      </c>
      <c r="CR22" s="72">
        <f>D22*$CU$5</f>
        <v>0.0035648148148148154</v>
      </c>
      <c r="CS22" s="79">
        <f aca="true" t="shared" si="23" ref="CS22:CS28">CQ22-CR22</f>
        <v>0.03318287037037037</v>
      </c>
      <c r="CT22" s="72">
        <f>CS22/$CU$5</f>
        <v>0.009480820105820105</v>
      </c>
      <c r="CU22" s="151">
        <v>5</v>
      </c>
      <c r="CV22" s="100">
        <v>0.02045138888888889</v>
      </c>
      <c r="CW22" s="72">
        <f>D22*$CY$5</f>
        <v>0.00463425925925926</v>
      </c>
      <c r="CX22" s="79">
        <f>CV22-CW22</f>
        <v>0.015817129629629632</v>
      </c>
      <c r="CY22" s="72">
        <f>CX22/$CY$5</f>
        <v>0.003476292226292227</v>
      </c>
      <c r="CZ22" s="158">
        <v>2</v>
      </c>
      <c r="DA22" s="83"/>
      <c r="DB22" s="72"/>
      <c r="DC22" s="79"/>
      <c r="DD22" s="72"/>
      <c r="DE22" s="163"/>
      <c r="DF22" s="83"/>
      <c r="DG22" s="72"/>
      <c r="DH22" s="79"/>
      <c r="DI22" s="72"/>
      <c r="DJ22" s="163"/>
      <c r="DK22" s="83"/>
      <c r="DL22" s="72"/>
      <c r="DM22" s="79"/>
      <c r="DN22" s="72"/>
      <c r="DO22" s="72"/>
      <c r="DP22" s="81">
        <v>0.03400462962962963</v>
      </c>
      <c r="DQ22" s="72">
        <f>D22*$DS$5</f>
        <v>0.004175925925925926</v>
      </c>
      <c r="DR22" s="79">
        <f>DP22-DQ22</f>
        <v>0.0298287037037037</v>
      </c>
      <c r="DS22" s="72">
        <f>DR22/$DS$5</f>
        <v>0.007275293586269196</v>
      </c>
      <c r="DT22" s="163">
        <v>2</v>
      </c>
      <c r="DU22" s="81">
        <v>0.04833333333333333</v>
      </c>
      <c r="DV22" s="72">
        <f>D22*$DX$5</f>
        <v>0.005286111111111112</v>
      </c>
      <c r="DW22" s="79">
        <f>DU22-DV22</f>
        <v>0.04304722222222222</v>
      </c>
      <c r="DX22" s="72">
        <f>DW22/$DX$5</f>
        <v>0.008294262470563049</v>
      </c>
      <c r="DY22" s="163">
        <v>3</v>
      </c>
      <c r="DZ22" s="81">
        <v>0.03986111111111111</v>
      </c>
      <c r="EA22" s="72">
        <f>D22*$EC$5</f>
        <v>0.0037787037037037043</v>
      </c>
      <c r="EB22" s="79">
        <f>DZ22-EA22</f>
        <v>0.03608240740740741</v>
      </c>
      <c r="EC22" s="72">
        <f>EB22/$EC$5</f>
        <v>0.009725716282320057</v>
      </c>
      <c r="ED22" s="163">
        <v>4</v>
      </c>
      <c r="EE22" s="81" t="s">
        <v>80</v>
      </c>
      <c r="EF22" s="72">
        <f>D22*$EI$5</f>
        <v>0.009431481481481482</v>
      </c>
      <c r="EG22" s="79" t="e">
        <f>EE22-EF22</f>
        <v>#VALUE!</v>
      </c>
      <c r="EH22" s="72" t="e">
        <f>EG22/$EH$5</f>
        <v>#VALUE!</v>
      </c>
      <c r="EI22" s="163">
        <v>7</v>
      </c>
      <c r="EJ22" s="78">
        <v>0.03255787037037037</v>
      </c>
      <c r="EK22" s="72">
        <f>D22*$EK$5</f>
        <v>0.004328703703703704</v>
      </c>
      <c r="EL22" s="79">
        <f>EJ22-EK22</f>
        <v>0.028229166666666666</v>
      </c>
      <c r="EM22" s="72">
        <f>EL22/$EK$5</f>
        <v>0.006642156862745098</v>
      </c>
      <c r="EN22" s="163">
        <v>2</v>
      </c>
      <c r="EO22" s="81">
        <v>0.05069444444444445</v>
      </c>
      <c r="EP22" s="72">
        <f>D22*$ER$5</f>
        <v>0.0012324074074074075</v>
      </c>
      <c r="EQ22" s="79">
        <f>EO22-EP22</f>
        <v>0.04946203703703705</v>
      </c>
      <c r="ER22" s="72">
        <f>EQ22/$ER$5</f>
        <v>0.04087771655953475</v>
      </c>
      <c r="ES22" s="163">
        <v>4</v>
      </c>
      <c r="ET22" s="83">
        <v>0.01730324074074074</v>
      </c>
      <c r="EU22" s="72">
        <f>D22*$EV$5</f>
        <v>0.002403703703703704</v>
      </c>
      <c r="EV22" s="83">
        <f>ET22-EU22</f>
        <v>0.014899537037037038</v>
      </c>
      <c r="EW22" s="72">
        <f>EV22/$EV$5</f>
        <v>0.00631336315128688</v>
      </c>
      <c r="EX22" s="156">
        <v>2</v>
      </c>
      <c r="EY22" s="148">
        <v>0.044270833333333336</v>
      </c>
      <c r="EZ22" s="72">
        <f>D22*$FA$5</f>
        <v>0.005112962962962963</v>
      </c>
      <c r="FA22" s="79">
        <f>EY22-EZ22</f>
        <v>0.03915787037037037</v>
      </c>
      <c r="FB22" s="72">
        <f>FA22/$FA$5</f>
        <v>0.0078003725837391185</v>
      </c>
      <c r="FC22" s="156">
        <v>2</v>
      </c>
      <c r="FD22" s="148">
        <v>0.032650462962962964</v>
      </c>
      <c r="FE22" s="72">
        <f>D22*$FF$5</f>
        <v>0.005143518518518519</v>
      </c>
      <c r="FF22" s="79">
        <f>FD22-FE22</f>
        <v>0.027506944444444445</v>
      </c>
      <c r="FG22" s="72">
        <f>FF22/$FF$5</f>
        <v>0.005446919691969197</v>
      </c>
      <c r="FH22" s="156">
        <v>3</v>
      </c>
      <c r="FI22" s="81">
        <v>0.023229166666666665</v>
      </c>
      <c r="FJ22" s="72">
        <f>D22*$FM$5</f>
        <v>0.0033509259259259265</v>
      </c>
      <c r="FK22" s="79">
        <f aca="true" t="shared" si="24" ref="FK22:FK30">FI22-FJ22</f>
        <v>0.019878240740740738</v>
      </c>
      <c r="FL22" s="72">
        <f>FK22/$FM$5</f>
        <v>0.006042018462231227</v>
      </c>
      <c r="FM22" s="156">
        <v>3</v>
      </c>
      <c r="FN22" s="81"/>
      <c r="FO22" s="72">
        <f>D22*$FP$5</f>
        <v>0.004349074074074074</v>
      </c>
      <c r="FP22" s="79">
        <f>FN22-FO22</f>
        <v>-0.004349074074074074</v>
      </c>
      <c r="FQ22" s="72">
        <f>FP22/$FP$5</f>
        <v>-0.0010185185185185186</v>
      </c>
      <c r="FR22" s="180"/>
      <c r="FS22" s="81">
        <v>0.0203125</v>
      </c>
      <c r="FT22" s="72">
        <f>D22*$FX$5</f>
        <v>0.0027500000000000007</v>
      </c>
      <c r="FU22" s="79">
        <f>FS22-FT22</f>
        <v>0.0175625</v>
      </c>
      <c r="FV22" s="72">
        <f>FU22/$FX$5</f>
        <v>0.00650462962962963</v>
      </c>
      <c r="FW22" s="180">
        <v>2</v>
      </c>
      <c r="FX22" s="61">
        <v>2</v>
      </c>
      <c r="FY22" s="61">
        <v>2</v>
      </c>
      <c r="FZ22" s="73">
        <v>2</v>
      </c>
      <c r="GA22" s="61"/>
      <c r="GB22" s="76">
        <v>2</v>
      </c>
      <c r="GC22" s="77">
        <v>2</v>
      </c>
      <c r="GD22" s="61">
        <v>4</v>
      </c>
      <c r="GE22" s="84"/>
      <c r="GF22" s="62">
        <v>2</v>
      </c>
      <c r="GG22" s="309">
        <v>4</v>
      </c>
      <c r="GH22" s="62">
        <v>1</v>
      </c>
      <c r="GI22" s="62">
        <v>1</v>
      </c>
      <c r="GJ22" s="62">
        <v>1</v>
      </c>
      <c r="GK22" s="61">
        <v>2</v>
      </c>
      <c r="GL22" s="61">
        <v>2</v>
      </c>
      <c r="GM22" s="61"/>
      <c r="GN22" s="309">
        <v>8</v>
      </c>
      <c r="GO22" s="61">
        <v>2</v>
      </c>
      <c r="GP22" s="150">
        <v>2</v>
      </c>
      <c r="GQ22" s="151">
        <v>5</v>
      </c>
      <c r="GR22" s="158">
        <v>2</v>
      </c>
      <c r="GS22" s="163"/>
      <c r="GT22" s="163"/>
      <c r="GU22" s="72"/>
      <c r="GV22" s="163">
        <v>2</v>
      </c>
      <c r="GW22" s="163">
        <v>3</v>
      </c>
      <c r="GX22" s="163">
        <v>4</v>
      </c>
      <c r="GY22" s="312">
        <v>7</v>
      </c>
      <c r="GZ22" s="163">
        <v>2</v>
      </c>
      <c r="HA22" s="163">
        <v>4</v>
      </c>
      <c r="HB22" s="156">
        <v>2</v>
      </c>
      <c r="HC22" s="156">
        <v>2</v>
      </c>
      <c r="HD22" s="156">
        <v>3</v>
      </c>
      <c r="HE22" s="156">
        <v>3</v>
      </c>
      <c r="HF22" s="156"/>
      <c r="HG22" s="305">
        <v>27</v>
      </c>
      <c r="HH22" s="274">
        <f>FY22+FZ22+GA22++GB22+GC22+GD22+GF22+GH22+GI22+GJ22+GK22+GL22+GO22+GP22+GQ22+GR22+GV22+GW22+GX22+GZ22+HA22+HB22+HC22+HD22+HE22</f>
        <v>57</v>
      </c>
      <c r="HI22" s="156"/>
      <c r="HJ22" s="175"/>
      <c r="HK22" s="95"/>
      <c r="HL22" s="156"/>
      <c r="HM22" s="61"/>
      <c r="HN22" s="77">
        <v>4</v>
      </c>
      <c r="HO22" s="77">
        <v>5</v>
      </c>
      <c r="HP22" s="61">
        <v>2</v>
      </c>
      <c r="HQ22" s="61">
        <v>3</v>
      </c>
      <c r="HR22" s="62">
        <v>4</v>
      </c>
      <c r="HS22" s="47">
        <v>12</v>
      </c>
      <c r="HT22" s="47">
        <v>5</v>
      </c>
      <c r="HU22" s="47">
        <v>6</v>
      </c>
      <c r="HV22" s="47">
        <v>13</v>
      </c>
      <c r="HW22" s="47">
        <v>7</v>
      </c>
      <c r="HX22" s="317">
        <v>2</v>
      </c>
      <c r="HY22" s="47"/>
      <c r="HZ22" s="101"/>
      <c r="IA22" s="61"/>
      <c r="IB22" s="61"/>
      <c r="IC22" s="276"/>
      <c r="ID22" s="62"/>
      <c r="IE22" s="61"/>
      <c r="IF22" s="68"/>
    </row>
    <row r="23" spans="1:240" s="7" customFormat="1" ht="36" customHeight="1">
      <c r="A23" s="46">
        <v>15</v>
      </c>
      <c r="B23" s="58" t="s">
        <v>17</v>
      </c>
      <c r="C23" s="47">
        <v>1963</v>
      </c>
      <c r="D23" s="88">
        <v>0.0010185185185185186</v>
      </c>
      <c r="E23" s="254" t="s">
        <v>32</v>
      </c>
      <c r="F23" s="70">
        <f>D23*$H$5</f>
        <v>0.005306481481481482</v>
      </c>
      <c r="G23" s="79" t="e">
        <f>E23-F23</f>
        <v>#VALUE!</v>
      </c>
      <c r="H23" s="75" t="e">
        <f>G23/$H$5</f>
        <v>#VALUE!</v>
      </c>
      <c r="I23" s="85">
        <v>8</v>
      </c>
      <c r="J23" s="257">
        <v>0.06236111111111111</v>
      </c>
      <c r="K23" s="72">
        <f>D23*$M$5</f>
        <v>0.005703703703703704</v>
      </c>
      <c r="L23" s="87">
        <f>J23-K23</f>
        <v>0.056657407407407406</v>
      </c>
      <c r="M23" s="87">
        <f>L23/$M$5</f>
        <v>0.010117394179894181</v>
      </c>
      <c r="N23" s="106">
        <v>5</v>
      </c>
      <c r="O23" s="71"/>
      <c r="P23" s="72"/>
      <c r="Q23" s="72"/>
      <c r="R23" s="72"/>
      <c r="S23" s="73"/>
      <c r="T23" s="105" t="s">
        <v>32</v>
      </c>
      <c r="U23" s="75">
        <f>D23*$U$5</f>
        <v>0.002444444444444445</v>
      </c>
      <c r="V23" s="75" t="e">
        <f t="shared" si="19"/>
        <v>#VALUE!</v>
      </c>
      <c r="W23" s="75" t="e">
        <f>V23/$U$5</f>
        <v>#VALUE!</v>
      </c>
      <c r="X23" s="76">
        <v>6</v>
      </c>
      <c r="Y23" s="190">
        <v>0.07829861111111111</v>
      </c>
      <c r="Z23" s="75">
        <f t="shared" si="9"/>
        <v>0.005194444444444445</v>
      </c>
      <c r="AA23" s="75">
        <f t="shared" si="10"/>
        <v>0.07310416666666666</v>
      </c>
      <c r="AB23" s="75">
        <f t="shared" si="11"/>
        <v>0.014334150326797386</v>
      </c>
      <c r="AC23" s="77"/>
      <c r="AD23" s="81">
        <v>0.05127314814814815</v>
      </c>
      <c r="AE23" s="72">
        <f t="shared" si="12"/>
        <v>0.004644444444444445</v>
      </c>
      <c r="AF23" s="72">
        <f t="shared" si="13"/>
        <v>0.04662870370370371</v>
      </c>
      <c r="AG23" s="72">
        <f t="shared" si="14"/>
        <v>0.010225592917478883</v>
      </c>
      <c r="AH23" s="61">
        <v>6</v>
      </c>
      <c r="AI23" s="133">
        <v>0.03626157407407408</v>
      </c>
      <c r="AJ23" s="72">
        <f>D23*$AM$5</f>
        <v>0.004074074074074075</v>
      </c>
      <c r="AK23" s="72">
        <f>AI23-AJ23</f>
        <v>0.0321875</v>
      </c>
      <c r="AL23" s="75">
        <f>AK23/$AM$5</f>
        <v>0.008046875</v>
      </c>
      <c r="AM23" s="84">
        <v>3</v>
      </c>
      <c r="AN23" s="134">
        <v>0.06335648148148149</v>
      </c>
      <c r="AO23" s="72">
        <f t="shared" si="15"/>
        <v>0.005601851851851853</v>
      </c>
      <c r="AP23" s="72">
        <f t="shared" si="16"/>
        <v>0.057754629629629635</v>
      </c>
      <c r="AQ23" s="72">
        <f t="shared" si="17"/>
        <v>0.010500841750841752</v>
      </c>
      <c r="AR23" s="62">
        <v>7</v>
      </c>
      <c r="AS23" s="201">
        <v>0.06480324074074074</v>
      </c>
      <c r="AT23" s="70">
        <f>D23*$AU$5</f>
        <v>0.00571388888888889</v>
      </c>
      <c r="AU23" s="79">
        <f t="shared" si="8"/>
        <v>0.05908935185185185</v>
      </c>
      <c r="AV23" s="72">
        <f>AU23/$AU$5</f>
        <v>0.010532861292665214</v>
      </c>
      <c r="AW23" s="150">
        <v>7</v>
      </c>
      <c r="AX23" s="80"/>
      <c r="AY23" s="72">
        <f>D23*$BA$5</f>
        <v>0.006783333333333334</v>
      </c>
      <c r="AZ23" s="79">
        <f>AX23-AY23</f>
        <v>-0.006783333333333334</v>
      </c>
      <c r="BA23" s="72">
        <f>AZ23/$BA$5</f>
        <v>-0.0010185185185185186</v>
      </c>
      <c r="BB23" s="62"/>
      <c r="BC23" s="83"/>
      <c r="BD23" s="72"/>
      <c r="BE23" s="79"/>
      <c r="BF23" s="72"/>
      <c r="BG23" s="62"/>
      <c r="BH23" s="81"/>
      <c r="BI23" s="72">
        <f>D23*$BI$5</f>
        <v>0.00543888888888889</v>
      </c>
      <c r="BJ23" s="79">
        <f>BH23-BI23</f>
        <v>-0.00543888888888889</v>
      </c>
      <c r="BK23" s="72">
        <f>BJ23/$BI$5</f>
        <v>-0.0010185185185185186</v>
      </c>
      <c r="BL23" s="62"/>
      <c r="BM23" s="83" t="s">
        <v>32</v>
      </c>
      <c r="BN23" s="72">
        <f>D23*$BO$5</f>
        <v>0.003065740740740741</v>
      </c>
      <c r="BO23" s="79" t="e">
        <f>BM23-BN23</f>
        <v>#VALUE!</v>
      </c>
      <c r="BP23" s="72" t="e">
        <f>BO23/$BO$5</f>
        <v>#VALUE!</v>
      </c>
      <c r="BQ23" s="61"/>
      <c r="BR23" s="280">
        <v>0.026238425925925925</v>
      </c>
      <c r="BS23" s="72">
        <f>D23*$BT$5</f>
        <v>0.0023425925925925927</v>
      </c>
      <c r="BT23" s="79">
        <f t="shared" si="20"/>
        <v>0.02389583333333333</v>
      </c>
      <c r="BU23" s="72">
        <f>BT23/$BT$5</f>
        <v>0.010389492753623188</v>
      </c>
      <c r="BV23" s="61">
        <v>6</v>
      </c>
      <c r="BW23" s="83">
        <v>0.03671296296296296</v>
      </c>
      <c r="BX23" s="72">
        <f>D23*$BY$5</f>
        <v>0.0028314814814814817</v>
      </c>
      <c r="BY23" s="79">
        <f t="shared" si="18"/>
        <v>0.03388148148148148</v>
      </c>
      <c r="BZ23" s="72">
        <f>BY23/$BY$5</f>
        <v>0.012187583266719957</v>
      </c>
      <c r="CA23" s="61">
        <v>5</v>
      </c>
      <c r="CB23" s="91">
        <v>0.050243055555555555</v>
      </c>
      <c r="CC23" s="72">
        <f>D23*$CF$5</f>
        <v>0.00353425925925926</v>
      </c>
      <c r="CD23" s="79">
        <f>CB23-CC23</f>
        <v>0.0467087962962963</v>
      </c>
      <c r="CE23" s="72">
        <f>CD23/$CF$5</f>
        <v>0.013460748212189134</v>
      </c>
      <c r="CF23" s="156">
        <v>7</v>
      </c>
      <c r="CG23" s="90"/>
      <c r="CH23" s="72">
        <f>D23*$CI$5</f>
        <v>0.0019962962962962964</v>
      </c>
      <c r="CI23" s="79">
        <f t="shared" si="21"/>
        <v>-0.0019962962962962964</v>
      </c>
      <c r="CJ23" s="72">
        <f>CI23/$CI$5</f>
        <v>-0.0010185185185185186</v>
      </c>
      <c r="CK23" s="61"/>
      <c r="CL23" s="78"/>
      <c r="CM23" s="72">
        <f>D23*$CO$5</f>
        <v>0.003167592592592593</v>
      </c>
      <c r="CN23" s="79">
        <f t="shared" si="22"/>
        <v>-0.003167592592592593</v>
      </c>
      <c r="CO23" s="72">
        <f>CN23/$CO$5</f>
        <v>-0.0010185185185185186</v>
      </c>
      <c r="CP23" s="150"/>
      <c r="CQ23" s="78"/>
      <c r="CR23" s="72">
        <f>D23*$CT$5</f>
        <v>0.002566666666666667</v>
      </c>
      <c r="CS23" s="79">
        <f t="shared" si="23"/>
        <v>-0.002566666666666667</v>
      </c>
      <c r="CT23" s="72">
        <f>CS23/$CT$5</f>
        <v>-0.0010185185185185186</v>
      </c>
      <c r="CU23" s="151"/>
      <c r="CV23" s="84"/>
      <c r="CW23" s="72"/>
      <c r="CX23" s="79"/>
      <c r="CY23" s="72"/>
      <c r="CZ23" s="159"/>
      <c r="DA23" s="230"/>
      <c r="DB23" s="72">
        <f>D23*$DD$5</f>
        <v>0.005255555555555557</v>
      </c>
      <c r="DC23" s="79">
        <f>DA23-DB23</f>
        <v>-0.005255555555555557</v>
      </c>
      <c r="DD23" s="72">
        <f>DC23/$DD$5</f>
        <v>-0.0010185185185185186</v>
      </c>
      <c r="DE23" s="163"/>
      <c r="DF23" s="83"/>
      <c r="DG23" s="72"/>
      <c r="DH23" s="79">
        <f>DF23-DG23</f>
        <v>0</v>
      </c>
      <c r="DI23" s="72">
        <f>DH23/$DD$5</f>
        <v>0</v>
      </c>
      <c r="DJ23" s="163"/>
      <c r="DK23" s="83"/>
      <c r="DL23" s="72"/>
      <c r="DM23" s="79">
        <f>DK23-DL23</f>
        <v>0</v>
      </c>
      <c r="DN23" s="72">
        <f>DM23/$DD$5</f>
        <v>0</v>
      </c>
      <c r="DO23" s="72"/>
      <c r="DP23" s="72"/>
      <c r="DQ23" s="72"/>
      <c r="DR23" s="72"/>
      <c r="DS23" s="72"/>
      <c r="DT23" s="163"/>
      <c r="DU23" s="72"/>
      <c r="DV23" s="72"/>
      <c r="DW23" s="72"/>
      <c r="DX23" s="72"/>
      <c r="DY23" s="163"/>
      <c r="DZ23" s="163"/>
      <c r="EA23" s="163"/>
      <c r="EB23" s="163"/>
      <c r="EC23" s="163"/>
      <c r="ED23" s="163"/>
      <c r="EE23" s="81">
        <v>0.052175925925925924</v>
      </c>
      <c r="EF23" s="72">
        <f>D23*$EI$5</f>
        <v>0.009431481481481482</v>
      </c>
      <c r="EG23" s="79">
        <f>EE23-EF23</f>
        <v>0.042744444444444446</v>
      </c>
      <c r="EH23" s="72">
        <f>EG23/$EH$5</f>
        <v>0.009272113762352374</v>
      </c>
      <c r="EI23" s="163">
        <v>5</v>
      </c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83">
        <v>0.025069444444444446</v>
      </c>
      <c r="EU23" s="72">
        <f>D23*$EV$5</f>
        <v>0.002403703703703704</v>
      </c>
      <c r="EV23" s="83">
        <f>ET23-EU23</f>
        <v>0.022665740740740743</v>
      </c>
      <c r="EW23" s="72">
        <f>EV23/$EV$5</f>
        <v>0.009604127432517264</v>
      </c>
      <c r="EX23" s="156">
        <v>4</v>
      </c>
      <c r="EY23" s="148">
        <v>0.06400462962962962</v>
      </c>
      <c r="EZ23" s="72">
        <f>D23*$FA$5</f>
        <v>0.005112962962962963</v>
      </c>
      <c r="FA23" s="79">
        <f>EY23-EZ23</f>
        <v>0.058891666666666655</v>
      </c>
      <c r="FB23" s="72">
        <f>FA23/$FA$5</f>
        <v>0.011731407702523238</v>
      </c>
      <c r="FC23" s="156">
        <v>5</v>
      </c>
      <c r="FD23" s="148">
        <v>0.05049768518518519</v>
      </c>
      <c r="FE23" s="72">
        <f>D23*$FF$5</f>
        <v>0.005143518518518519</v>
      </c>
      <c r="FF23" s="79">
        <f>FD23-FE23</f>
        <v>0.04535416666666667</v>
      </c>
      <c r="FG23" s="72">
        <f>FF23/$FF$5</f>
        <v>0.008981023102310231</v>
      </c>
      <c r="FH23" s="156">
        <v>8</v>
      </c>
      <c r="FI23" s="81">
        <v>0.03125</v>
      </c>
      <c r="FJ23" s="72">
        <f>D23*$FM$5</f>
        <v>0.0033509259259259265</v>
      </c>
      <c r="FK23" s="79">
        <f>FI23-FJ23</f>
        <v>0.027899074074074073</v>
      </c>
      <c r="FL23" s="72">
        <f>FK23/$FM$5</f>
        <v>0.008479961724642575</v>
      </c>
      <c r="FM23" s="156">
        <v>7</v>
      </c>
      <c r="FN23" s="81">
        <v>0.06017361111111111</v>
      </c>
      <c r="FO23" s="72">
        <f>D23*$FP$5</f>
        <v>0.004349074074074074</v>
      </c>
      <c r="FP23" s="79">
        <f>FN23-FO23</f>
        <v>0.055824537037037034</v>
      </c>
      <c r="FQ23" s="72">
        <f>FP23/$FP$5</f>
        <v>0.013073662069563709</v>
      </c>
      <c r="FR23" s="180">
        <v>8</v>
      </c>
      <c r="FS23" s="81">
        <v>0.03253472222222222</v>
      </c>
      <c r="FT23" s="72">
        <f>D23*$FX$5</f>
        <v>0.0027500000000000007</v>
      </c>
      <c r="FU23" s="79">
        <f>FS23-FT23</f>
        <v>0.02978472222222222</v>
      </c>
      <c r="FV23" s="72">
        <f>FU23/$FX$5</f>
        <v>0.011031378600823044</v>
      </c>
      <c r="FW23" s="180">
        <v>7</v>
      </c>
      <c r="FX23" s="61" t="s">
        <v>35</v>
      </c>
      <c r="FY23" s="61">
        <v>8</v>
      </c>
      <c r="FZ23" s="106">
        <v>5</v>
      </c>
      <c r="GA23" s="61"/>
      <c r="GB23" s="76">
        <v>6</v>
      </c>
      <c r="GC23" s="77"/>
      <c r="GD23" s="61">
        <v>6</v>
      </c>
      <c r="GE23" s="84">
        <v>3</v>
      </c>
      <c r="GF23" s="62">
        <v>7</v>
      </c>
      <c r="GG23" s="150">
        <v>7</v>
      </c>
      <c r="GH23" s="62"/>
      <c r="GI23" s="62"/>
      <c r="GJ23" s="62"/>
      <c r="GK23" s="61"/>
      <c r="GL23" s="61">
        <v>6</v>
      </c>
      <c r="GM23" s="61">
        <v>5</v>
      </c>
      <c r="GN23" s="156">
        <v>7</v>
      </c>
      <c r="GO23" s="61"/>
      <c r="GP23" s="150"/>
      <c r="GQ23" s="151"/>
      <c r="GR23" s="159"/>
      <c r="GS23" s="163"/>
      <c r="GT23" s="163"/>
      <c r="GU23" s="72"/>
      <c r="GV23" s="163"/>
      <c r="GW23" s="163"/>
      <c r="GX23" s="163"/>
      <c r="GY23" s="163">
        <v>5</v>
      </c>
      <c r="GZ23" s="163"/>
      <c r="HA23" s="163"/>
      <c r="HB23" s="156">
        <v>4</v>
      </c>
      <c r="HC23" s="156">
        <v>5</v>
      </c>
      <c r="HD23" s="156">
        <v>8</v>
      </c>
      <c r="HE23" s="156">
        <v>7</v>
      </c>
      <c r="HF23" s="156">
        <v>8</v>
      </c>
      <c r="HG23" s="241">
        <v>16</v>
      </c>
      <c r="HH23" s="180"/>
      <c r="HI23" s="156"/>
      <c r="HJ23" s="175"/>
      <c r="HK23" s="95"/>
      <c r="HL23" s="156"/>
      <c r="HM23" s="61"/>
      <c r="HN23" s="62">
        <v>7</v>
      </c>
      <c r="HO23" s="61">
        <v>9</v>
      </c>
      <c r="HP23" s="62">
        <v>11</v>
      </c>
      <c r="HQ23" s="62">
        <v>8</v>
      </c>
      <c r="HR23" s="47">
        <v>8</v>
      </c>
      <c r="HS23" s="47"/>
      <c r="HT23" s="47"/>
      <c r="HU23" s="47"/>
      <c r="HV23" s="47"/>
      <c r="HW23" s="47"/>
      <c r="HX23" s="317"/>
      <c r="HY23" s="47"/>
      <c r="HZ23" s="101"/>
      <c r="IA23" s="61"/>
      <c r="IB23" s="61"/>
      <c r="IC23" s="276"/>
      <c r="ID23" s="61"/>
      <c r="IE23" s="61"/>
      <c r="IF23" s="68"/>
    </row>
    <row r="24" spans="1:240" s="7" customFormat="1" ht="33.75" customHeight="1">
      <c r="A24" s="46">
        <v>16</v>
      </c>
      <c r="B24" s="58" t="s">
        <v>8</v>
      </c>
      <c r="C24" s="58">
        <v>1961</v>
      </c>
      <c r="D24" s="69">
        <v>0.0011111111111111111</v>
      </c>
      <c r="E24" s="71">
        <v>0.03167824074074074</v>
      </c>
      <c r="F24" s="70">
        <f>D24*$G$5</f>
        <v>0.0019555555555555554</v>
      </c>
      <c r="G24" s="79">
        <f>E24-F24</f>
        <v>0.02972268518518519</v>
      </c>
      <c r="H24" s="75">
        <f>G24/$G$5</f>
        <v>0.01688788930976431</v>
      </c>
      <c r="I24" s="85">
        <v>7</v>
      </c>
      <c r="J24" s="86">
        <v>0.03230324074074074</v>
      </c>
      <c r="K24" s="72">
        <f>D24*$L$5</f>
        <v>0.002888888888888889</v>
      </c>
      <c r="L24" s="87">
        <f>J24-K24</f>
        <v>0.029414351851851848</v>
      </c>
      <c r="M24" s="87">
        <f>L24/$L$5</f>
        <v>0.01131321225071225</v>
      </c>
      <c r="N24" s="106">
        <v>7</v>
      </c>
      <c r="O24" s="105">
        <v>0.037349537037037035</v>
      </c>
      <c r="P24" s="72">
        <f>D24*$Q$5</f>
        <v>0.0034444444444444444</v>
      </c>
      <c r="Q24" s="72">
        <f>O24-P24</f>
        <v>0.03390509259259259</v>
      </c>
      <c r="R24" s="72">
        <f>Q24/$Q$5</f>
        <v>0.010937126642771803</v>
      </c>
      <c r="S24" s="73">
        <v>3</v>
      </c>
      <c r="T24" s="105">
        <v>0.024027777777777776</v>
      </c>
      <c r="U24" s="75">
        <f>D24*$U$5</f>
        <v>0.0026666666666666666</v>
      </c>
      <c r="V24" s="75">
        <f t="shared" si="19"/>
        <v>0.02136111111111111</v>
      </c>
      <c r="W24" s="75">
        <f>V24/$U$5</f>
        <v>0.008900462962962962</v>
      </c>
      <c r="X24" s="76">
        <v>3</v>
      </c>
      <c r="Y24" s="190">
        <v>0.05601851851851852</v>
      </c>
      <c r="Z24" s="75">
        <f t="shared" si="9"/>
        <v>0.005666666666666666</v>
      </c>
      <c r="AA24" s="75">
        <f t="shared" si="10"/>
        <v>0.050351851851851856</v>
      </c>
      <c r="AB24" s="75">
        <f t="shared" si="11"/>
        <v>0.00987291212781409</v>
      </c>
      <c r="AC24" s="77">
        <v>3</v>
      </c>
      <c r="AD24" s="81">
        <v>0.06982638888888888</v>
      </c>
      <c r="AE24" s="72">
        <f t="shared" si="12"/>
        <v>0.005066666666666666</v>
      </c>
      <c r="AF24" s="72">
        <f t="shared" si="13"/>
        <v>0.06475972222222222</v>
      </c>
      <c r="AG24" s="72">
        <f t="shared" si="14"/>
        <v>0.014201693469785575</v>
      </c>
      <c r="AH24" s="61">
        <v>7</v>
      </c>
      <c r="AI24" s="133">
        <v>0.04821759259259259</v>
      </c>
      <c r="AJ24" s="72">
        <f>D24*$AM$5</f>
        <v>0.0044444444444444444</v>
      </c>
      <c r="AK24" s="72">
        <f>AI24-AJ24</f>
        <v>0.043773148148148144</v>
      </c>
      <c r="AL24" s="75">
        <f>AK24/$AM$5</f>
        <v>0.010943287037037036</v>
      </c>
      <c r="AM24" s="84">
        <v>6</v>
      </c>
      <c r="AN24" s="134">
        <v>0.05570601851851852</v>
      </c>
      <c r="AO24" s="72">
        <f t="shared" si="15"/>
        <v>0.006111111111111111</v>
      </c>
      <c r="AP24" s="72">
        <f t="shared" si="16"/>
        <v>0.049594907407407414</v>
      </c>
      <c r="AQ24" s="72">
        <f t="shared" si="17"/>
        <v>0.009017255892255894</v>
      </c>
      <c r="AR24" s="62">
        <v>5</v>
      </c>
      <c r="AS24" s="201">
        <v>0.056215277777777774</v>
      </c>
      <c r="AT24" s="70">
        <f>D24*$AU$5</f>
        <v>0.006233333333333334</v>
      </c>
      <c r="AU24" s="79">
        <f t="shared" si="8"/>
        <v>0.04998194444444444</v>
      </c>
      <c r="AV24" s="72">
        <f>AU24/$AU$5</f>
        <v>0.008909437512378687</v>
      </c>
      <c r="AW24" s="150">
        <v>6</v>
      </c>
      <c r="AX24" s="230">
        <v>0.024837962962962964</v>
      </c>
      <c r="AY24" s="72">
        <f>D24*$AZ$5</f>
        <v>0.0034000000000000002</v>
      </c>
      <c r="AZ24" s="79">
        <f>AX24-AY24</f>
        <v>0.021437962962962964</v>
      </c>
      <c r="BA24" s="72">
        <f>AZ24/$AZ$5</f>
        <v>0.007005870249334302</v>
      </c>
      <c r="BB24" s="62">
        <v>3</v>
      </c>
      <c r="BC24" s="81">
        <v>0.03703703703703704</v>
      </c>
      <c r="BD24" s="72">
        <f>D24*$BD$5</f>
        <v>0.0054666666666666665</v>
      </c>
      <c r="BE24" s="79">
        <f>BC24-BD24</f>
        <v>0.031570370370370374</v>
      </c>
      <c r="BF24" s="72">
        <f>BE24/$BD$5</f>
        <v>0.0064167419451972305</v>
      </c>
      <c r="BG24" s="62">
        <v>7</v>
      </c>
      <c r="BH24" s="80">
        <v>0.031064814814814812</v>
      </c>
      <c r="BI24" s="72">
        <f>D24*$BL$5</f>
        <v>0.004266666666666667</v>
      </c>
      <c r="BJ24" s="79">
        <f>BH24-BI24</f>
        <v>0.026798148148148147</v>
      </c>
      <c r="BK24" s="72">
        <f>BJ24/$BL$5</f>
        <v>0.006978684413580247</v>
      </c>
      <c r="BL24" s="62">
        <v>4</v>
      </c>
      <c r="BM24" s="83"/>
      <c r="BN24" s="72"/>
      <c r="BO24" s="79"/>
      <c r="BP24" s="72"/>
      <c r="BQ24" s="61"/>
      <c r="BR24" s="83">
        <v>0.04822916666666666</v>
      </c>
      <c r="BS24" s="72">
        <f aca="true" t="shared" si="25" ref="BS24:BS29">D24*$BU$5</f>
        <v>0.0064444444444444445</v>
      </c>
      <c r="BT24" s="79">
        <f t="shared" si="20"/>
        <v>0.041784722222222216</v>
      </c>
      <c r="BU24" s="72">
        <f aca="true" t="shared" si="26" ref="BU24:BU29">BT24/$BU$5</f>
        <v>0.007204262452107279</v>
      </c>
      <c r="BV24" s="61">
        <v>4</v>
      </c>
      <c r="BW24" s="94">
        <v>0.06923611111111111</v>
      </c>
      <c r="BX24" s="72">
        <f>D24*$CA$5</f>
        <v>0.005311111111111111</v>
      </c>
      <c r="BY24" s="79">
        <f t="shared" si="18"/>
        <v>0.063925</v>
      </c>
      <c r="BZ24" s="72">
        <f>BY24/$CA$5</f>
        <v>0.013373430962343094</v>
      </c>
      <c r="CA24" s="61">
        <v>6</v>
      </c>
      <c r="CB24" s="78">
        <v>0.05260416666666667</v>
      </c>
      <c r="CC24" s="72">
        <f>D24*$CE$5</f>
        <v>0.006711111111111111</v>
      </c>
      <c r="CD24" s="79">
        <f>CB24-CC24</f>
        <v>0.045893055555555555</v>
      </c>
      <c r="CE24" s="72">
        <f>CD24/$CE$5</f>
        <v>0.007598188005886681</v>
      </c>
      <c r="CF24" s="156">
        <v>5</v>
      </c>
      <c r="CG24" s="90">
        <v>0.021168981481481483</v>
      </c>
      <c r="CH24" s="72">
        <f>D24*$CI$5</f>
        <v>0.0021777777777777776</v>
      </c>
      <c r="CI24" s="79">
        <f t="shared" si="21"/>
        <v>0.018991203703703705</v>
      </c>
      <c r="CJ24" s="72">
        <f>CI24/$CI$5</f>
        <v>0.009689389644746789</v>
      </c>
      <c r="CK24" s="61">
        <v>4</v>
      </c>
      <c r="CL24" s="223">
        <v>0.05542824074074074</v>
      </c>
      <c r="CM24" s="72">
        <f>D24*$CP$5</f>
        <v>0.005933333333333333</v>
      </c>
      <c r="CN24" s="79">
        <f t="shared" si="22"/>
        <v>0.04949490740740741</v>
      </c>
      <c r="CO24" s="72">
        <f>CN24/$CP$5</f>
        <v>0.009268709252323485</v>
      </c>
      <c r="CP24" s="150">
        <v>6</v>
      </c>
      <c r="CQ24" s="228">
        <v>0.05184027777777778</v>
      </c>
      <c r="CR24" s="72">
        <f>D24*$CU$5</f>
        <v>0.0038888888888888888</v>
      </c>
      <c r="CS24" s="79">
        <f>CQ24-CR24</f>
        <v>0.04795138888888889</v>
      </c>
      <c r="CT24" s="72">
        <f>CS24/$CU$5</f>
        <v>0.013700396825396826</v>
      </c>
      <c r="CU24" s="151">
        <v>6</v>
      </c>
      <c r="CV24" s="78">
        <v>0.04027777777777778</v>
      </c>
      <c r="CW24" s="72">
        <f>D24*$CX$5</f>
        <v>0.0027</v>
      </c>
      <c r="CX24" s="79">
        <f>CV24-CW24</f>
        <v>0.03757777777777778</v>
      </c>
      <c r="CY24" s="72">
        <f>CX24/$CX$5</f>
        <v>0.015464106081390032</v>
      </c>
      <c r="CZ24" s="158">
        <v>6</v>
      </c>
      <c r="DA24" s="230">
        <v>0.06300925925925926</v>
      </c>
      <c r="DB24" s="72">
        <f>D24*$DD$5</f>
        <v>0.005733333333333333</v>
      </c>
      <c r="DC24" s="79">
        <f>DA24-DB24</f>
        <v>0.05727592592592593</v>
      </c>
      <c r="DD24" s="72">
        <f>DC24/$DD$5</f>
        <v>0.01109998564455929</v>
      </c>
      <c r="DE24" s="163">
        <v>4</v>
      </c>
      <c r="DF24" s="81">
        <v>0.052245370370370366</v>
      </c>
      <c r="DG24" s="72">
        <f>D24*$DI$5</f>
        <v>0.005988888888888888</v>
      </c>
      <c r="DH24" s="79">
        <f>DF24-DG24</f>
        <v>0.046256481481481475</v>
      </c>
      <c r="DI24" s="72">
        <f>DH24/$DI$5</f>
        <v>0.008581907510478938</v>
      </c>
      <c r="DJ24" s="163">
        <v>4</v>
      </c>
      <c r="DK24" s="83"/>
      <c r="DL24" s="72">
        <f>I24*$DI$5</f>
        <v>37.73</v>
      </c>
      <c r="DM24" s="79">
        <f>DK24-DL24</f>
        <v>-37.73</v>
      </c>
      <c r="DN24" s="72">
        <f>DM24/$DI$5</f>
        <v>-7</v>
      </c>
      <c r="DO24" s="72"/>
      <c r="DP24" s="81">
        <v>0.03792824074074074</v>
      </c>
      <c r="DQ24" s="72">
        <f>D24*$DS$5</f>
        <v>0.004555555555555555</v>
      </c>
      <c r="DR24" s="79">
        <f>DP24-DQ24</f>
        <v>0.033372685185185186</v>
      </c>
      <c r="DS24" s="72">
        <f>DR24/$DS$5</f>
        <v>0.008139679313459802</v>
      </c>
      <c r="DT24" s="163">
        <v>5</v>
      </c>
      <c r="DU24" s="289">
        <v>0.029664351851851855</v>
      </c>
      <c r="DV24" s="72">
        <f>D24*$DV$5</f>
        <v>0.0030222222222222226</v>
      </c>
      <c r="DW24" s="79">
        <f>DU24-DV24</f>
        <v>0.026642129629629634</v>
      </c>
      <c r="DX24" s="72">
        <f>DW24/$DV$5</f>
        <v>0.00979490059912854</v>
      </c>
      <c r="DY24" s="163">
        <v>5</v>
      </c>
      <c r="DZ24" s="78">
        <v>0.03351851851851852</v>
      </c>
      <c r="EA24" s="72">
        <f>D24*$EA$5</f>
        <v>0.0038555555555555556</v>
      </c>
      <c r="EB24" s="79">
        <f>DZ24-EA24</f>
        <v>0.02966296296296296</v>
      </c>
      <c r="EC24" s="72">
        <f>EB24/$EA$5</f>
        <v>0.008548404312093071</v>
      </c>
      <c r="ED24" s="163">
        <v>3</v>
      </c>
      <c r="EE24" s="81">
        <v>0.048032407407407406</v>
      </c>
      <c r="EF24" s="72">
        <f>D24*$EI$5</f>
        <v>0.010288888888888889</v>
      </c>
      <c r="EG24" s="79">
        <f>EE24-EF24</f>
        <v>0.037743518518518517</v>
      </c>
      <c r="EH24" s="72">
        <f>EG24/$EH$5</f>
        <v>0.008187314212259982</v>
      </c>
      <c r="EI24" s="163">
        <v>4</v>
      </c>
      <c r="EJ24" s="81">
        <v>0.04255787037037037</v>
      </c>
      <c r="EK24" s="72">
        <f>D24*$EM$5</f>
        <v>0.0044555555555555555</v>
      </c>
      <c r="EL24" s="79">
        <f>EJ24-EK24</f>
        <v>0.03810231481481482</v>
      </c>
      <c r="EM24" s="72">
        <f>EL24/$EM$5</f>
        <v>0.009501824143345342</v>
      </c>
      <c r="EN24" s="163">
        <v>4</v>
      </c>
      <c r="EO24" s="81">
        <v>0.0508912037037037</v>
      </c>
      <c r="EP24" s="72">
        <f>D24*$ER$5</f>
        <v>0.0013444444444444443</v>
      </c>
      <c r="EQ24" s="79">
        <f>EO24-EP24</f>
        <v>0.049546759259259256</v>
      </c>
      <c r="ER24" s="72">
        <f>EQ24/$ER$5</f>
        <v>0.04094773492500765</v>
      </c>
      <c r="ES24" s="163">
        <v>5</v>
      </c>
      <c r="ET24" s="163"/>
      <c r="EU24" s="163"/>
      <c r="EV24" s="79"/>
      <c r="EW24" s="72"/>
      <c r="EX24" s="156"/>
      <c r="EY24" s="148">
        <v>0.04825231481481482</v>
      </c>
      <c r="EZ24" s="72">
        <f>D24*$FA$5</f>
        <v>0.005577777777777777</v>
      </c>
      <c r="FA24" s="79">
        <f>EY24-EZ24</f>
        <v>0.04267453703703704</v>
      </c>
      <c r="FB24" s="72">
        <f>FA24/$FA$5</f>
        <v>0.008500903792238454</v>
      </c>
      <c r="FC24" s="156">
        <v>3</v>
      </c>
      <c r="FD24" s="148">
        <v>0.03417824074074074</v>
      </c>
      <c r="FE24" s="72">
        <f>D24*$FF$5</f>
        <v>0.005611111111111111</v>
      </c>
      <c r="FF24" s="79">
        <f>FD24-FE24</f>
        <v>0.028567129629629626</v>
      </c>
      <c r="FG24" s="72">
        <f>FF24/$FF$5</f>
        <v>0.005656857352401907</v>
      </c>
      <c r="FH24" s="156">
        <v>4</v>
      </c>
      <c r="FI24" s="81">
        <v>0.02837962962962963</v>
      </c>
      <c r="FJ24" s="72">
        <f>D24*$FM$5</f>
        <v>0.0036555555555555556</v>
      </c>
      <c r="FK24" s="79">
        <f>FI24-FJ24</f>
        <v>0.024724074074074075</v>
      </c>
      <c r="FL24" s="72">
        <f>FK24/$FM$5</f>
        <v>0.007514916131937409</v>
      </c>
      <c r="FM24" s="156">
        <v>6</v>
      </c>
      <c r="FN24" s="81">
        <v>0.045370370370370366</v>
      </c>
      <c r="FO24" s="72">
        <f>D24*$FP$5</f>
        <v>0.004744444444444444</v>
      </c>
      <c r="FP24" s="79">
        <f>FN24-FO24</f>
        <v>0.04062592592592592</v>
      </c>
      <c r="FQ24" s="72">
        <f>FP24/$FP$5</f>
        <v>0.009514268366727382</v>
      </c>
      <c r="FR24" s="180">
        <v>6</v>
      </c>
      <c r="FS24" s="81">
        <v>0.02415509259259259</v>
      </c>
      <c r="FT24" s="72">
        <f>D24*$FX$5</f>
        <v>0.003</v>
      </c>
      <c r="FU24" s="79">
        <f>FS24-FT24</f>
        <v>0.02115509259259259</v>
      </c>
      <c r="FV24" s="72">
        <f>FU24/$FX$5</f>
        <v>0.007835219478737996</v>
      </c>
      <c r="FW24" s="180">
        <v>5</v>
      </c>
      <c r="FX24" s="61" t="s">
        <v>35</v>
      </c>
      <c r="FY24" s="306">
        <v>7</v>
      </c>
      <c r="FZ24" s="310">
        <v>7</v>
      </c>
      <c r="GA24" s="61">
        <v>3</v>
      </c>
      <c r="GB24" s="76">
        <v>3</v>
      </c>
      <c r="GC24" s="77">
        <v>3</v>
      </c>
      <c r="GD24" s="306">
        <v>7</v>
      </c>
      <c r="GE24" s="84">
        <v>6</v>
      </c>
      <c r="GF24" s="62">
        <v>5</v>
      </c>
      <c r="GG24" s="150">
        <v>6</v>
      </c>
      <c r="GH24" s="62">
        <v>3</v>
      </c>
      <c r="GI24" s="307">
        <v>7</v>
      </c>
      <c r="GJ24" s="62">
        <v>4</v>
      </c>
      <c r="GK24" s="61"/>
      <c r="GL24" s="61">
        <v>4</v>
      </c>
      <c r="GM24" s="61">
        <v>6</v>
      </c>
      <c r="GN24" s="156">
        <v>5</v>
      </c>
      <c r="GO24" s="61">
        <v>4</v>
      </c>
      <c r="GP24" s="309">
        <v>6</v>
      </c>
      <c r="GQ24" s="151">
        <v>6</v>
      </c>
      <c r="GR24" s="158">
        <v>6</v>
      </c>
      <c r="GS24" s="163">
        <v>4</v>
      </c>
      <c r="GT24" s="163">
        <v>4</v>
      </c>
      <c r="GU24" s="72"/>
      <c r="GV24" s="163">
        <v>5</v>
      </c>
      <c r="GW24" s="163">
        <v>5</v>
      </c>
      <c r="GX24" s="163">
        <v>3</v>
      </c>
      <c r="GY24" s="163">
        <v>4</v>
      </c>
      <c r="GZ24" s="163">
        <v>4</v>
      </c>
      <c r="HA24" s="163">
        <v>5</v>
      </c>
      <c r="HB24" s="156"/>
      <c r="HC24" s="156">
        <v>3</v>
      </c>
      <c r="HD24" s="156">
        <v>4</v>
      </c>
      <c r="HE24" s="309">
        <v>6</v>
      </c>
      <c r="HF24" s="309">
        <v>6</v>
      </c>
      <c r="HG24" s="305">
        <v>31</v>
      </c>
      <c r="HH24" s="274">
        <f>GA24+GB24+GC24+GE24+GF24+GG24+GH24+GJ24+GL24+GM24+GN24+GO24+GQ24+GR24+GS24+GT24+GV24+GW24+GX24+GY24+GZ24+HA24+HC24+HD24</f>
        <v>105</v>
      </c>
      <c r="HI24" s="156"/>
      <c r="HJ24" s="175"/>
      <c r="HK24" s="95"/>
      <c r="HL24" s="156"/>
      <c r="HM24" s="62"/>
      <c r="HN24" s="47">
        <v>2</v>
      </c>
      <c r="HO24" s="47">
        <v>2</v>
      </c>
      <c r="HP24" s="47">
        <v>4</v>
      </c>
      <c r="HQ24" s="47">
        <v>2</v>
      </c>
      <c r="HR24" s="47">
        <v>3</v>
      </c>
      <c r="HS24" s="47">
        <v>3</v>
      </c>
      <c r="HT24" s="47">
        <v>2</v>
      </c>
      <c r="HU24" s="47">
        <v>4</v>
      </c>
      <c r="HV24" s="47">
        <v>3</v>
      </c>
      <c r="HW24" s="47">
        <v>4</v>
      </c>
      <c r="HX24" s="317">
        <v>5</v>
      </c>
      <c r="HY24" s="47"/>
      <c r="HZ24" s="97"/>
      <c r="IA24" s="61"/>
      <c r="IB24" s="61"/>
      <c r="IC24" s="276"/>
      <c r="ID24" s="61"/>
      <c r="IE24" s="61"/>
      <c r="IF24" s="68"/>
    </row>
    <row r="25" spans="1:240" s="7" customFormat="1" ht="36" customHeight="1">
      <c r="A25" s="46">
        <v>17</v>
      </c>
      <c r="B25" s="58" t="s">
        <v>13</v>
      </c>
      <c r="C25" s="47">
        <v>1961</v>
      </c>
      <c r="D25" s="69">
        <v>0.0011111111111111111</v>
      </c>
      <c r="E25" s="254">
        <v>0.05478009259259259</v>
      </c>
      <c r="F25" s="70">
        <f>D25*$H$5</f>
        <v>0.0057888888888888886</v>
      </c>
      <c r="G25" s="79">
        <f>E25-F25</f>
        <v>0.048991203703703703</v>
      </c>
      <c r="H25" s="75">
        <f>G25/$H$5</f>
        <v>0.009403302054453685</v>
      </c>
      <c r="I25" s="85">
        <v>4</v>
      </c>
      <c r="J25" s="257">
        <v>0.0531712962962963</v>
      </c>
      <c r="K25" s="72">
        <f>D25*$M$5</f>
        <v>0.006222222222222222</v>
      </c>
      <c r="L25" s="87">
        <f>J25-K25</f>
        <v>0.04694907407407408</v>
      </c>
      <c r="M25" s="87">
        <f>L25/$M$5</f>
        <v>0.00838376322751323</v>
      </c>
      <c r="N25" s="106">
        <v>4</v>
      </c>
      <c r="O25" s="105">
        <v>0.04607638888888888</v>
      </c>
      <c r="P25" s="72">
        <f>D25*$Q$5</f>
        <v>0.0034444444444444444</v>
      </c>
      <c r="Q25" s="72">
        <f>O25-P25</f>
        <v>0.04263194444444444</v>
      </c>
      <c r="R25" s="72">
        <f>Q25/$Q$5</f>
        <v>0.013752240143369173</v>
      </c>
      <c r="S25" s="73">
        <v>5</v>
      </c>
      <c r="T25" s="93">
        <v>0.07502314814814814</v>
      </c>
      <c r="U25" s="75">
        <f>D25*$V$5</f>
        <v>0.006555555555555556</v>
      </c>
      <c r="V25" s="75">
        <f t="shared" si="19"/>
        <v>0.0684675925925926</v>
      </c>
      <c r="W25" s="75">
        <f>V25/$V$5</f>
        <v>0.011604676710608913</v>
      </c>
      <c r="X25" s="76">
        <v>5</v>
      </c>
      <c r="Y25" s="190">
        <v>0.06773148148148149</v>
      </c>
      <c r="Z25" s="75">
        <f t="shared" si="9"/>
        <v>0.005666666666666666</v>
      </c>
      <c r="AA25" s="75">
        <f t="shared" si="10"/>
        <v>0.06206481481481482</v>
      </c>
      <c r="AB25" s="75">
        <f t="shared" si="11"/>
        <v>0.012169571532316632</v>
      </c>
      <c r="AC25" s="77"/>
      <c r="AD25" s="81">
        <v>0.03890046296296296</v>
      </c>
      <c r="AE25" s="72">
        <f t="shared" si="12"/>
        <v>0.005066666666666666</v>
      </c>
      <c r="AF25" s="72">
        <f t="shared" si="13"/>
        <v>0.0338337962962963</v>
      </c>
      <c r="AG25" s="72">
        <f t="shared" si="14"/>
        <v>0.0074196921702404176</v>
      </c>
      <c r="AH25" s="61">
        <v>3</v>
      </c>
      <c r="AI25" s="133">
        <v>0.03826388888888889</v>
      </c>
      <c r="AJ25" s="72">
        <f>D25*$AM$5</f>
        <v>0.0044444444444444444</v>
      </c>
      <c r="AK25" s="72">
        <f>AI25-AJ25</f>
        <v>0.033819444444444444</v>
      </c>
      <c r="AL25" s="75">
        <f>AK25/$AM$5</f>
        <v>0.008454861111111111</v>
      </c>
      <c r="AM25" s="84">
        <v>5</v>
      </c>
      <c r="AN25" s="134">
        <v>0.050277777777777775</v>
      </c>
      <c r="AO25" s="72">
        <f t="shared" si="15"/>
        <v>0.006111111111111111</v>
      </c>
      <c r="AP25" s="72">
        <f t="shared" si="16"/>
        <v>0.04416666666666667</v>
      </c>
      <c r="AQ25" s="72">
        <f t="shared" si="17"/>
        <v>0.00803030303030303</v>
      </c>
      <c r="AR25" s="62">
        <v>4</v>
      </c>
      <c r="AS25" s="201">
        <v>0.04491898148148148</v>
      </c>
      <c r="AT25" s="70">
        <f>D25*$AU$5</f>
        <v>0.006233333333333334</v>
      </c>
      <c r="AU25" s="79">
        <f t="shared" si="8"/>
        <v>0.03868564814814815</v>
      </c>
      <c r="AV25" s="72">
        <f>AU25/$AU$5</f>
        <v>0.0068958374595629495</v>
      </c>
      <c r="AW25" s="150">
        <v>3</v>
      </c>
      <c r="AX25" s="80">
        <v>0.07181712962962962</v>
      </c>
      <c r="AY25" s="72">
        <f>D25*$BA$5</f>
        <v>0.0074</v>
      </c>
      <c r="AZ25" s="79">
        <f>AX25-AY25</f>
        <v>0.06441712962962962</v>
      </c>
      <c r="BA25" s="72">
        <f>AZ25/$BA$5</f>
        <v>0.009672241686130572</v>
      </c>
      <c r="BB25" s="62">
        <v>4</v>
      </c>
      <c r="BC25" s="81">
        <v>0.03449074074074074</v>
      </c>
      <c r="BD25" s="72">
        <f>D25*$BD$5</f>
        <v>0.0054666666666666665</v>
      </c>
      <c r="BE25" s="79">
        <f>BC25-BD25</f>
        <v>0.02902407407407407</v>
      </c>
      <c r="BF25" s="72">
        <f>BE25/$BD$5</f>
        <v>0.005899202047576031</v>
      </c>
      <c r="BG25" s="62">
        <v>2</v>
      </c>
      <c r="BH25" s="80">
        <v>0.02648148148148148</v>
      </c>
      <c r="BI25" s="72">
        <f>D25*$BL$5</f>
        <v>0.004266666666666667</v>
      </c>
      <c r="BJ25" s="79">
        <f>BH25-BI25</f>
        <v>0.022214814814814812</v>
      </c>
      <c r="BK25" s="72">
        <f>BJ25/$BL$5</f>
        <v>0.005785108024691357</v>
      </c>
      <c r="BL25" s="62">
        <v>2</v>
      </c>
      <c r="BM25" s="96">
        <v>0.04518518518518519</v>
      </c>
      <c r="BN25" s="72">
        <f>D25*$BQ$5</f>
        <v>0.005311111111111111</v>
      </c>
      <c r="BO25" s="79">
        <f>BM25-BN25</f>
        <v>0.039874074074074076</v>
      </c>
      <c r="BP25" s="72">
        <f>BO25/$BQ$5</f>
        <v>0.008341856500852316</v>
      </c>
      <c r="BQ25" s="61">
        <v>3</v>
      </c>
      <c r="BR25" s="83"/>
      <c r="BS25" s="72">
        <f t="shared" si="25"/>
        <v>0.0064444444444444445</v>
      </c>
      <c r="BT25" s="79">
        <f t="shared" si="20"/>
        <v>-0.0064444444444444445</v>
      </c>
      <c r="BU25" s="72">
        <f t="shared" si="26"/>
        <v>-0.0011111111111111111</v>
      </c>
      <c r="BV25" s="61"/>
      <c r="BW25" s="94">
        <v>0.04939814814814814</v>
      </c>
      <c r="BX25" s="72">
        <f>D25*$CA$5</f>
        <v>0.005311111111111111</v>
      </c>
      <c r="BY25" s="79">
        <f t="shared" si="18"/>
        <v>0.04408703703703703</v>
      </c>
      <c r="BZ25" s="72">
        <f>BY25/$CA$5</f>
        <v>0.009223229505656282</v>
      </c>
      <c r="CA25" s="61">
        <v>2</v>
      </c>
      <c r="CB25" s="78">
        <v>0.04979166666666667</v>
      </c>
      <c r="CC25" s="72">
        <f>D25*$CE$5</f>
        <v>0.006711111111111111</v>
      </c>
      <c r="CD25" s="79">
        <f>CB25-CC25</f>
        <v>0.04308055555555556</v>
      </c>
      <c r="CE25" s="72">
        <f>CD25/$CE$5</f>
        <v>0.007132542310522443</v>
      </c>
      <c r="CF25" s="156">
        <v>3</v>
      </c>
      <c r="CG25" s="90">
        <v>0.014305555555555557</v>
      </c>
      <c r="CH25" s="72">
        <f>D25*$CI$5</f>
        <v>0.0021777777777777776</v>
      </c>
      <c r="CI25" s="79">
        <f t="shared" si="21"/>
        <v>0.012127777777777779</v>
      </c>
      <c r="CJ25" s="72">
        <f>CI25/$CI$5</f>
        <v>0.0061876417233560094</v>
      </c>
      <c r="CK25" s="61">
        <v>5</v>
      </c>
      <c r="CL25" s="223">
        <v>0.03849537037037037</v>
      </c>
      <c r="CM25" s="72">
        <f>D25*$CP$5</f>
        <v>0.005933333333333333</v>
      </c>
      <c r="CN25" s="79">
        <f t="shared" si="22"/>
        <v>0.032562037037037035</v>
      </c>
      <c r="CO25" s="72">
        <f>CN25/$CP$5</f>
        <v>0.00609775974476349</v>
      </c>
      <c r="CP25" s="150">
        <v>3</v>
      </c>
      <c r="CQ25" s="228">
        <v>0.031180555555555555</v>
      </c>
      <c r="CR25" s="72">
        <f>D25*$CU$5</f>
        <v>0.0038888888888888888</v>
      </c>
      <c r="CS25" s="79">
        <f>CQ25-CR25</f>
        <v>0.027291666666666665</v>
      </c>
      <c r="CT25" s="72">
        <f>CS25/$CU$5</f>
        <v>0.007797619047619047</v>
      </c>
      <c r="CU25" s="151">
        <v>4</v>
      </c>
      <c r="CV25" s="78">
        <v>0.03509259259259259</v>
      </c>
      <c r="CW25" s="72">
        <f>D25*$CY$5</f>
        <v>0.005055555555555555</v>
      </c>
      <c r="CX25" s="79">
        <f>CV25-CW25</f>
        <v>0.030037037037037036</v>
      </c>
      <c r="CY25" s="72">
        <f>CX25/$CY$5</f>
        <v>0.006601546601546601</v>
      </c>
      <c r="CZ25" s="158">
        <v>5</v>
      </c>
      <c r="DA25" s="230">
        <v>0.07796296296296296</v>
      </c>
      <c r="DB25" s="72">
        <f>D25*$DD$5</f>
        <v>0.005733333333333333</v>
      </c>
      <c r="DC25" s="79">
        <f>DA25-DB25</f>
        <v>0.07222962962962962</v>
      </c>
      <c r="DD25" s="72">
        <f>DC25/$DD$5</f>
        <v>0.013997990238300314</v>
      </c>
      <c r="DE25" s="163">
        <v>5</v>
      </c>
      <c r="DF25" s="81">
        <v>0.05026620370370371</v>
      </c>
      <c r="DG25" s="72">
        <f>D25*$DI$5</f>
        <v>0.005988888888888888</v>
      </c>
      <c r="DH25" s="79">
        <f>DF25-DG25</f>
        <v>0.04427731481481482</v>
      </c>
      <c r="DI25" s="72">
        <f>DH25/$DI$5</f>
        <v>0.008214715179000895</v>
      </c>
      <c r="DJ25" s="163">
        <v>2</v>
      </c>
      <c r="DK25" s="81">
        <v>0.043541666666666666</v>
      </c>
      <c r="DL25" s="72">
        <f>D25*$DN$5</f>
        <v>0.004111111111111111</v>
      </c>
      <c r="DM25" s="79">
        <f>DK25-DL25</f>
        <v>0.03943055555555555</v>
      </c>
      <c r="DN25" s="72">
        <f>DM25/$DN$5</f>
        <v>0.010656906906906906</v>
      </c>
      <c r="DO25" s="163">
        <v>1</v>
      </c>
      <c r="DP25" s="81">
        <v>0.03467592592592592</v>
      </c>
      <c r="DQ25" s="72">
        <f>D25*$DS$5</f>
        <v>0.004555555555555555</v>
      </c>
      <c r="DR25" s="79">
        <f>DP25-DQ25</f>
        <v>0.030120370370370367</v>
      </c>
      <c r="DS25" s="72">
        <f>DR25/$DS$5</f>
        <v>0.007346431797651309</v>
      </c>
      <c r="DT25" s="163">
        <v>3</v>
      </c>
      <c r="DU25" s="81">
        <v>0.05219907407407407</v>
      </c>
      <c r="DV25" s="72">
        <f>D25*$DX$5</f>
        <v>0.005766666666666667</v>
      </c>
      <c r="DW25" s="79">
        <f>DU25-DV25</f>
        <v>0.0464324074074074</v>
      </c>
      <c r="DX25" s="72">
        <f>DW25/$DX$5</f>
        <v>0.008946513951330904</v>
      </c>
      <c r="DY25" s="163">
        <v>4</v>
      </c>
      <c r="DZ25" s="78">
        <v>0.04348379629629629</v>
      </c>
      <c r="EA25" s="72">
        <f>D25*$EA$5</f>
        <v>0.0038555555555555556</v>
      </c>
      <c r="EB25" s="79">
        <f>DZ25-EA25</f>
        <v>0.039628240740740735</v>
      </c>
      <c r="EC25" s="72">
        <f>EB25/$EA$5</f>
        <v>0.011420242288397905</v>
      </c>
      <c r="ED25" s="163">
        <v>5</v>
      </c>
      <c r="EE25" s="81">
        <v>0.05496527777777777</v>
      </c>
      <c r="EF25" s="72">
        <f>D25*$EI$5</f>
        <v>0.010288888888888889</v>
      </c>
      <c r="EG25" s="79">
        <f>EE25-EF25</f>
        <v>0.044676388888888884</v>
      </c>
      <c r="EH25" s="72">
        <f>EG25/$EH$5</f>
        <v>0.009691190648348998</v>
      </c>
      <c r="EI25" s="163">
        <v>6</v>
      </c>
      <c r="EJ25" s="163"/>
      <c r="EK25" s="163"/>
      <c r="EL25" s="163"/>
      <c r="EM25" s="163"/>
      <c r="EN25" s="163"/>
      <c r="EO25" s="81">
        <v>0.053182870370370366</v>
      </c>
      <c r="EP25" s="72">
        <f>D25*$ER$5</f>
        <v>0.0013444444444444443</v>
      </c>
      <c r="EQ25" s="79">
        <f>EO25-EP25</f>
        <v>0.05183842592592592</v>
      </c>
      <c r="ER25" s="72">
        <f>EQ25/$ER$5</f>
        <v>0.042841674318947046</v>
      </c>
      <c r="ES25" s="163">
        <v>6</v>
      </c>
      <c r="ET25" s="163"/>
      <c r="EU25" s="163"/>
      <c r="EV25" s="79"/>
      <c r="EW25" s="72"/>
      <c r="EX25" s="156"/>
      <c r="EY25" s="99"/>
      <c r="EZ25" s="72"/>
      <c r="FA25" s="79"/>
      <c r="FB25" s="72"/>
      <c r="FC25" s="156"/>
      <c r="FD25" s="148">
        <v>0.04111111111111111</v>
      </c>
      <c r="FE25" s="72">
        <f>D25*$FF$5</f>
        <v>0.005611111111111111</v>
      </c>
      <c r="FF25" s="79">
        <f>FD25-FE25</f>
        <v>0.035500000000000004</v>
      </c>
      <c r="FG25" s="72">
        <f>FF25/$FF$5</f>
        <v>0.007029702970297031</v>
      </c>
      <c r="FH25" s="156">
        <v>6</v>
      </c>
      <c r="FI25" s="81"/>
      <c r="FJ25" s="72" t="e">
        <f>D25*$FN$5</f>
        <v>#VALUE!</v>
      </c>
      <c r="FK25" s="79" t="e">
        <f t="shared" si="24"/>
        <v>#VALUE!</v>
      </c>
      <c r="FL25" s="72" t="e">
        <f>FK25/$FN$5</f>
        <v>#VALUE!</v>
      </c>
      <c r="FM25" s="156"/>
      <c r="FN25" s="81">
        <v>0.03796296296296296</v>
      </c>
      <c r="FO25" s="72">
        <f>D25*$FP$5</f>
        <v>0.004744444444444444</v>
      </c>
      <c r="FP25" s="79">
        <f>FN25-FO25</f>
        <v>0.033218518518518515</v>
      </c>
      <c r="FQ25" s="72">
        <f>FP25/$FP$5</f>
        <v>0.007779512533610894</v>
      </c>
      <c r="FR25" s="180">
        <v>4</v>
      </c>
      <c r="FS25" s="81">
        <v>0.021666666666666667</v>
      </c>
      <c r="FT25" s="72">
        <f>D25*$FX$5</f>
        <v>0.003</v>
      </c>
      <c r="FU25" s="79">
        <f>FS25-FT25</f>
        <v>0.018666666666666668</v>
      </c>
      <c r="FV25" s="72">
        <f>FU25/$FX$5</f>
        <v>0.006913580246913581</v>
      </c>
      <c r="FW25" s="180">
        <v>3</v>
      </c>
      <c r="FX25" s="61">
        <v>6</v>
      </c>
      <c r="FY25" s="61">
        <v>4</v>
      </c>
      <c r="FZ25" s="106">
        <v>4</v>
      </c>
      <c r="GA25" s="61">
        <v>5</v>
      </c>
      <c r="GB25" s="76">
        <v>5</v>
      </c>
      <c r="GC25" s="77"/>
      <c r="GD25" s="61">
        <v>3</v>
      </c>
      <c r="GE25" s="84">
        <v>5</v>
      </c>
      <c r="GF25" s="62">
        <v>4</v>
      </c>
      <c r="GG25" s="150">
        <v>3</v>
      </c>
      <c r="GH25" s="62">
        <v>4</v>
      </c>
      <c r="GI25" s="62">
        <v>2</v>
      </c>
      <c r="GJ25" s="62">
        <v>2</v>
      </c>
      <c r="GK25" s="61">
        <v>3</v>
      </c>
      <c r="GL25" s="61"/>
      <c r="GM25" s="61">
        <v>2</v>
      </c>
      <c r="GN25" s="156">
        <v>3</v>
      </c>
      <c r="GO25" s="61">
        <v>5</v>
      </c>
      <c r="GP25" s="150">
        <v>3</v>
      </c>
      <c r="GQ25" s="151">
        <v>4</v>
      </c>
      <c r="GR25" s="158">
        <v>5</v>
      </c>
      <c r="GS25" s="163">
        <v>5</v>
      </c>
      <c r="GT25" s="163">
        <v>2</v>
      </c>
      <c r="GU25" s="163">
        <v>1</v>
      </c>
      <c r="GV25" s="163">
        <v>3</v>
      </c>
      <c r="GW25" s="163">
        <v>4</v>
      </c>
      <c r="GX25" s="312">
        <v>5</v>
      </c>
      <c r="GY25" s="312">
        <v>6</v>
      </c>
      <c r="GZ25" s="163"/>
      <c r="HA25" s="312">
        <v>6</v>
      </c>
      <c r="HB25" s="156"/>
      <c r="HC25" s="156"/>
      <c r="HD25" s="309">
        <v>6</v>
      </c>
      <c r="HE25" s="156"/>
      <c r="HF25" s="156">
        <v>4</v>
      </c>
      <c r="HG25" s="305">
        <v>28</v>
      </c>
      <c r="HH25" s="274">
        <f>FY25+FZ25+GA25+GB25+GD25+GE25+GF25+GG25+GH25+GI25+GJ25+GK25+GM25+GN25+GO25+GP25+GQ25+GR25+GS25+GT25+GU25+GV25+GW25+HF25</f>
        <v>85</v>
      </c>
      <c r="HI25" s="156"/>
      <c r="HJ25" s="175"/>
      <c r="HK25" s="95"/>
      <c r="HL25" s="156"/>
      <c r="HM25" s="61"/>
      <c r="HN25" s="61">
        <v>6</v>
      </c>
      <c r="HO25" s="61">
        <v>3</v>
      </c>
      <c r="HP25" s="77">
        <v>7</v>
      </c>
      <c r="HQ25" s="77">
        <v>7</v>
      </c>
      <c r="HR25" s="61">
        <v>5</v>
      </c>
      <c r="HS25" s="62">
        <v>3</v>
      </c>
      <c r="HT25" s="61">
        <v>3</v>
      </c>
      <c r="HU25" s="62">
        <v>5</v>
      </c>
      <c r="HV25" s="62">
        <v>7</v>
      </c>
      <c r="HW25" s="47">
        <v>6</v>
      </c>
      <c r="HX25" s="317">
        <v>4</v>
      </c>
      <c r="HY25" s="47"/>
      <c r="HZ25" s="97"/>
      <c r="IA25" s="61"/>
      <c r="IB25" s="61"/>
      <c r="IC25" s="276"/>
      <c r="ID25" s="61"/>
      <c r="IE25" s="61"/>
      <c r="IF25" s="68"/>
    </row>
    <row r="26" spans="1:240" s="7" customFormat="1" ht="35.25" customHeight="1">
      <c r="A26" s="46">
        <v>18</v>
      </c>
      <c r="B26" s="58" t="s">
        <v>14</v>
      </c>
      <c r="C26" s="47">
        <v>1960</v>
      </c>
      <c r="D26" s="88">
        <v>0.0014467592592592594</v>
      </c>
      <c r="E26" s="71"/>
      <c r="F26" s="70"/>
      <c r="G26" s="79"/>
      <c r="H26" s="75"/>
      <c r="I26" s="85"/>
      <c r="J26" s="86"/>
      <c r="K26" s="72"/>
      <c r="L26" s="87"/>
      <c r="M26" s="87"/>
      <c r="N26" s="106"/>
      <c r="O26" s="105"/>
      <c r="P26" s="72">
        <f>D26*$Q$5</f>
        <v>0.0044849537037037045</v>
      </c>
      <c r="Q26" s="72">
        <f>O26-P26</f>
        <v>-0.0044849537037037045</v>
      </c>
      <c r="R26" s="72">
        <f>Q26/$Q$5</f>
        <v>-0.0014467592592592594</v>
      </c>
      <c r="S26" s="73"/>
      <c r="T26" s="105"/>
      <c r="U26" s="75">
        <f>D26*$U$5</f>
        <v>0.0034722222222222225</v>
      </c>
      <c r="V26" s="75">
        <f t="shared" si="19"/>
        <v>-0.0034722222222222225</v>
      </c>
      <c r="W26" s="75">
        <f>V26/$U$5</f>
        <v>-0.0014467592592592594</v>
      </c>
      <c r="X26" s="76"/>
      <c r="Y26" s="98"/>
      <c r="Z26" s="75">
        <f t="shared" si="9"/>
        <v>0.007378472222222222</v>
      </c>
      <c r="AA26" s="75">
        <f t="shared" si="10"/>
        <v>-0.007378472222222222</v>
      </c>
      <c r="AB26" s="75">
        <f t="shared" si="11"/>
        <v>-0.0014467592592592594</v>
      </c>
      <c r="AC26" s="77"/>
      <c r="AD26" s="81"/>
      <c r="AE26" s="72">
        <f t="shared" si="12"/>
        <v>0.006597222222222222</v>
      </c>
      <c r="AF26" s="72">
        <f t="shared" si="13"/>
        <v>-0.006597222222222222</v>
      </c>
      <c r="AG26" s="72">
        <f t="shared" si="14"/>
        <v>-0.0014467592592592594</v>
      </c>
      <c r="AH26" s="61"/>
      <c r="AI26" s="133"/>
      <c r="AJ26" s="72">
        <f>D26*$AM$5</f>
        <v>0.005787037037037038</v>
      </c>
      <c r="AK26" s="72">
        <f>AI26-AJ26</f>
        <v>-0.005787037037037038</v>
      </c>
      <c r="AL26" s="75">
        <f>AK26/$AM$5</f>
        <v>-0.0014467592592592594</v>
      </c>
      <c r="AM26" s="84"/>
      <c r="AN26" s="134"/>
      <c r="AO26" s="72">
        <f t="shared" si="15"/>
        <v>0.007957175925925927</v>
      </c>
      <c r="AP26" s="72">
        <f t="shared" si="16"/>
        <v>-0.007957175925925927</v>
      </c>
      <c r="AQ26" s="72">
        <f t="shared" si="17"/>
        <v>-0.0014467592592592594</v>
      </c>
      <c r="AR26" s="62"/>
      <c r="AS26" s="80"/>
      <c r="AT26" s="70">
        <f>D26*$AV$5</f>
        <v>0.004427083333333334</v>
      </c>
      <c r="AU26" s="79">
        <f t="shared" si="8"/>
        <v>-0.004427083333333334</v>
      </c>
      <c r="AV26" s="72">
        <f>AU26/$AV$5</f>
        <v>-0.0014467592592592594</v>
      </c>
      <c r="AW26" s="150"/>
      <c r="AX26" s="83"/>
      <c r="AY26" s="72"/>
      <c r="AZ26" s="79"/>
      <c r="BA26" s="72"/>
      <c r="BB26" s="62"/>
      <c r="BC26" s="81"/>
      <c r="BD26" s="72">
        <f>D26*$BD$5</f>
        <v>0.007118055555555556</v>
      </c>
      <c r="BE26" s="79">
        <f>BC26-BD26</f>
        <v>-0.007118055555555556</v>
      </c>
      <c r="BF26" s="72">
        <f>BE26/$BD$5</f>
        <v>-0.0014467592592592594</v>
      </c>
      <c r="BG26" s="62"/>
      <c r="BH26" s="81"/>
      <c r="BI26" s="72">
        <f>D26*$BI$5</f>
        <v>0.007725694444444445</v>
      </c>
      <c r="BJ26" s="79"/>
      <c r="BK26" s="72"/>
      <c r="BL26" s="62"/>
      <c r="BM26" s="96"/>
      <c r="BN26" s="72">
        <f>D26*$BQ$5</f>
        <v>0.00691550925925926</v>
      </c>
      <c r="BO26" s="79">
        <f>BM26-BN26</f>
        <v>-0.00691550925925926</v>
      </c>
      <c r="BP26" s="72">
        <f>BO26/$BQ$5</f>
        <v>-0.0014467592592592594</v>
      </c>
      <c r="BQ26" s="61"/>
      <c r="BR26" s="83"/>
      <c r="BS26" s="72">
        <f t="shared" si="25"/>
        <v>0.008391203703703705</v>
      </c>
      <c r="BT26" s="79">
        <f t="shared" si="20"/>
        <v>-0.008391203703703705</v>
      </c>
      <c r="BU26" s="72">
        <f t="shared" si="26"/>
        <v>-0.0014467592592592594</v>
      </c>
      <c r="BV26" s="61"/>
      <c r="BW26" s="94"/>
      <c r="BX26" s="72">
        <f>D26*$CA$5</f>
        <v>0.00691550925925926</v>
      </c>
      <c r="BY26" s="79">
        <f t="shared" si="18"/>
        <v>-0.00691550925925926</v>
      </c>
      <c r="BZ26" s="72">
        <f>BY26/$CA$5</f>
        <v>-0.0014467592592592594</v>
      </c>
      <c r="CA26" s="61"/>
      <c r="CB26" s="83"/>
      <c r="CC26" s="72"/>
      <c r="CD26" s="79"/>
      <c r="CE26" s="72"/>
      <c r="CF26" s="156"/>
      <c r="CG26" s="81"/>
      <c r="CH26" s="72">
        <f>D26*$CH$5</f>
        <v>0.002459490740740741</v>
      </c>
      <c r="CI26" s="79">
        <f t="shared" si="21"/>
        <v>-0.002459490740740741</v>
      </c>
      <c r="CJ26" s="72">
        <f>CI26/$CH$5</f>
        <v>-0.0014467592592592594</v>
      </c>
      <c r="CK26" s="61"/>
      <c r="CL26" s="223"/>
      <c r="CM26" s="72">
        <f>D26*$CP$5</f>
        <v>0.007725694444444445</v>
      </c>
      <c r="CN26" s="79">
        <f t="shared" si="22"/>
        <v>-0.007725694444444445</v>
      </c>
      <c r="CO26" s="72">
        <f>CN26/$CP$5</f>
        <v>-0.0014467592592592594</v>
      </c>
      <c r="CP26" s="150"/>
      <c r="CQ26" s="265"/>
      <c r="CR26" s="72">
        <f>D26*$CR$2</f>
        <v>0.005642361111111112</v>
      </c>
      <c r="CS26" s="79">
        <f t="shared" si="23"/>
        <v>-0.005642361111111112</v>
      </c>
      <c r="CT26" s="72">
        <f>CS26/$CR$2</f>
        <v>-0.0014467592592592594</v>
      </c>
      <c r="CU26" s="151"/>
      <c r="CV26" s="78"/>
      <c r="CW26" s="72">
        <f>D26*$CY$5</f>
        <v>0.00658275462962963</v>
      </c>
      <c r="CX26" s="79">
        <f>CV26-CW26</f>
        <v>-0.00658275462962963</v>
      </c>
      <c r="CY26" s="72">
        <f>CX26/$CY$5</f>
        <v>-0.0014467592592592594</v>
      </c>
      <c r="CZ26" s="158"/>
      <c r="DA26" s="83"/>
      <c r="DB26" s="72"/>
      <c r="DC26" s="79"/>
      <c r="DD26" s="72"/>
      <c r="DE26" s="163"/>
      <c r="DF26" s="83"/>
      <c r="DG26" s="72" t="e">
        <f>D26*$EY$5</f>
        <v>#VALUE!</v>
      </c>
      <c r="DH26" s="79"/>
      <c r="DI26" s="72"/>
      <c r="DJ26" s="163"/>
      <c r="DK26" s="83"/>
      <c r="DL26" s="72" t="e">
        <f>I26*$EY$5</f>
        <v>#VALUE!</v>
      </c>
      <c r="DM26" s="79"/>
      <c r="DN26" s="72"/>
      <c r="DO26" s="164"/>
      <c r="DP26" s="72"/>
      <c r="DQ26" s="72"/>
      <c r="DR26" s="72"/>
      <c r="DS26" s="72"/>
      <c r="DT26" s="163"/>
      <c r="DU26" s="72"/>
      <c r="DV26" s="72"/>
      <c r="DW26" s="72"/>
      <c r="DX26" s="72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79"/>
      <c r="EW26" s="72"/>
      <c r="EX26" s="156"/>
      <c r="EY26" s="81"/>
      <c r="EZ26" s="72" t="e">
        <f>D26*$FD$5</f>
        <v>#VALUE!</v>
      </c>
      <c r="FA26" s="79" t="e">
        <f>EY26-EZ26</f>
        <v>#VALUE!</v>
      </c>
      <c r="FB26" s="72" t="e">
        <f>FA26/$FD$5</f>
        <v>#VALUE!</v>
      </c>
      <c r="FC26" s="156"/>
      <c r="FD26" s="83"/>
      <c r="FE26" s="103"/>
      <c r="FF26" s="83"/>
      <c r="FG26" s="103"/>
      <c r="FH26" s="156"/>
      <c r="FI26" s="83"/>
      <c r="FJ26" s="72"/>
      <c r="FK26" s="79"/>
      <c r="FL26" s="72"/>
      <c r="FM26" s="156"/>
      <c r="FN26" s="83"/>
      <c r="FO26" s="72"/>
      <c r="FP26" s="79"/>
      <c r="FQ26" s="72"/>
      <c r="FR26" s="180"/>
      <c r="FS26" s="83"/>
      <c r="FT26" s="72"/>
      <c r="FU26" s="79"/>
      <c r="FV26" s="72"/>
      <c r="FW26" s="180"/>
      <c r="FX26" s="61">
        <v>11</v>
      </c>
      <c r="FY26" s="61"/>
      <c r="FZ26" s="106"/>
      <c r="GA26" s="61"/>
      <c r="GB26" s="76"/>
      <c r="GC26" s="77"/>
      <c r="GD26" s="61"/>
      <c r="GE26" s="84"/>
      <c r="GF26" s="62"/>
      <c r="GG26" s="150"/>
      <c r="GH26" s="62"/>
      <c r="GI26" s="62"/>
      <c r="GJ26" s="62"/>
      <c r="GK26" s="61"/>
      <c r="GL26" s="61"/>
      <c r="GM26" s="61"/>
      <c r="GN26" s="156"/>
      <c r="GO26" s="61"/>
      <c r="GP26" s="150"/>
      <c r="GQ26" s="151"/>
      <c r="GR26" s="158"/>
      <c r="GS26" s="163"/>
      <c r="GT26" s="163"/>
      <c r="GU26" s="164"/>
      <c r="GV26" s="163"/>
      <c r="GW26" s="163"/>
      <c r="GX26" s="163"/>
      <c r="GY26" s="163"/>
      <c r="GZ26" s="163"/>
      <c r="HA26" s="163"/>
      <c r="HB26" s="156"/>
      <c r="HC26" s="156"/>
      <c r="HD26" s="156"/>
      <c r="HE26" s="156"/>
      <c r="HF26" s="156"/>
      <c r="HG26" s="241"/>
      <c r="HH26" s="274"/>
      <c r="HI26" s="156"/>
      <c r="HJ26" s="175"/>
      <c r="HK26" s="95"/>
      <c r="HL26" s="156"/>
      <c r="HM26" s="62">
        <f>GR26+GQ26+GP26+GO26+GN26+GM26+GI26+GH26+GF26+GE26+GD26+GB26+GA26+FY26</f>
        <v>0</v>
      </c>
      <c r="HN26" s="47">
        <v>3</v>
      </c>
      <c r="HO26" s="47">
        <v>6</v>
      </c>
      <c r="HP26" s="47">
        <v>7</v>
      </c>
      <c r="HQ26" s="47">
        <v>2</v>
      </c>
      <c r="HR26" s="47">
        <v>7</v>
      </c>
      <c r="HS26" s="47">
        <v>7</v>
      </c>
      <c r="HT26" s="47">
        <v>7</v>
      </c>
      <c r="HU26" s="47">
        <v>5</v>
      </c>
      <c r="HV26" s="47">
        <v>7</v>
      </c>
      <c r="HW26" s="47">
        <v>5</v>
      </c>
      <c r="HX26" s="318"/>
      <c r="HY26" s="47"/>
      <c r="HZ26" s="97"/>
      <c r="IA26" s="61"/>
      <c r="IB26" s="61"/>
      <c r="IC26" s="276"/>
      <c r="ID26" s="62"/>
      <c r="IE26" s="61"/>
      <c r="IF26" s="68"/>
    </row>
    <row r="27" spans="1:240" s="28" customFormat="1" ht="36.75" customHeight="1">
      <c r="A27" s="46">
        <v>19</v>
      </c>
      <c r="B27" s="58" t="s">
        <v>18</v>
      </c>
      <c r="C27" s="58">
        <v>1960</v>
      </c>
      <c r="D27" s="88">
        <v>0.0014467592592592594</v>
      </c>
      <c r="E27" s="254">
        <v>0.061377314814814815</v>
      </c>
      <c r="F27" s="70">
        <f>D27*$H$5</f>
        <v>0.007537615740740741</v>
      </c>
      <c r="G27" s="79">
        <f>E27-F27</f>
        <v>0.05383969907407407</v>
      </c>
      <c r="H27" s="75">
        <f>G27/$H$5</f>
        <v>0.010333915369304045</v>
      </c>
      <c r="I27" s="107">
        <v>6</v>
      </c>
      <c r="J27" s="257">
        <v>0.06894675925925926</v>
      </c>
      <c r="K27" s="72">
        <f>D27*$M$5</f>
        <v>0.008101851851851851</v>
      </c>
      <c r="L27" s="87">
        <f>J27-K27</f>
        <v>0.06084490740740741</v>
      </c>
      <c r="M27" s="87">
        <f>L27/$M$5</f>
        <v>0.010865162037037038</v>
      </c>
      <c r="N27" s="76">
        <v>6</v>
      </c>
      <c r="O27" s="105">
        <v>0.041493055555555554</v>
      </c>
      <c r="P27" s="72">
        <f>D27*$Q$5</f>
        <v>0.0044849537037037045</v>
      </c>
      <c r="Q27" s="72">
        <f>O27-P27</f>
        <v>0.03700810185185185</v>
      </c>
      <c r="R27" s="72">
        <f>Q27/$Q$5</f>
        <v>0.011938097371565112</v>
      </c>
      <c r="S27" s="76">
        <v>4</v>
      </c>
      <c r="T27" s="93">
        <v>0.06653935185185185</v>
      </c>
      <c r="U27" s="75">
        <f>D27*$V$5</f>
        <v>0.008535879629629631</v>
      </c>
      <c r="V27" s="75">
        <f t="shared" si="19"/>
        <v>0.05800347222222222</v>
      </c>
      <c r="W27" s="75">
        <f>V27/$V$5</f>
        <v>0.009831096986817325</v>
      </c>
      <c r="X27" s="76">
        <v>4</v>
      </c>
      <c r="Y27" s="190">
        <v>0.06545138888888889</v>
      </c>
      <c r="Z27" s="75">
        <f t="shared" si="9"/>
        <v>0.007378472222222222</v>
      </c>
      <c r="AA27" s="75">
        <f t="shared" si="10"/>
        <v>0.05807291666666667</v>
      </c>
      <c r="AB27" s="75">
        <f t="shared" si="11"/>
        <v>0.01138684640522876</v>
      </c>
      <c r="AC27" s="77">
        <v>4</v>
      </c>
      <c r="AD27" s="81"/>
      <c r="AE27" s="72">
        <f t="shared" si="12"/>
        <v>0.006597222222222222</v>
      </c>
      <c r="AF27" s="72">
        <f t="shared" si="13"/>
        <v>-0.006597222222222222</v>
      </c>
      <c r="AG27" s="72">
        <f t="shared" si="14"/>
        <v>-0.0014467592592592594</v>
      </c>
      <c r="AH27" s="77"/>
      <c r="AI27" s="133">
        <v>0.05579861111111111</v>
      </c>
      <c r="AJ27" s="72">
        <f>D27*$AM$5</f>
        <v>0.005787037037037038</v>
      </c>
      <c r="AK27" s="72">
        <f>AI27-AJ27</f>
        <v>0.050011574074074076</v>
      </c>
      <c r="AL27" s="75">
        <f>AK27/$AM$5</f>
        <v>0.012502893518518519</v>
      </c>
      <c r="AM27" s="84">
        <v>7</v>
      </c>
      <c r="AN27" s="134">
        <v>0.05206018518518518</v>
      </c>
      <c r="AO27" s="72">
        <f t="shared" si="15"/>
        <v>0.007957175925925927</v>
      </c>
      <c r="AP27" s="72">
        <f t="shared" si="16"/>
        <v>0.04410300925925925</v>
      </c>
      <c r="AQ27" s="72">
        <f t="shared" si="17"/>
        <v>0.008018728956228955</v>
      </c>
      <c r="AR27" s="108">
        <v>3</v>
      </c>
      <c r="AS27" s="201">
        <v>0.044270833333333336</v>
      </c>
      <c r="AT27" s="70">
        <f>D27*$AU$5</f>
        <v>0.008116319444444445</v>
      </c>
      <c r="AU27" s="79">
        <f t="shared" si="8"/>
        <v>0.03615451388888889</v>
      </c>
      <c r="AV27" s="72">
        <f>AU27/$AU$5</f>
        <v>0.006444654882154882</v>
      </c>
      <c r="AW27" s="153">
        <v>2</v>
      </c>
      <c r="AX27" s="80">
        <v>0.0552662037037037</v>
      </c>
      <c r="AY27" s="72">
        <f>D27*$BA$5</f>
        <v>0.009635416666666667</v>
      </c>
      <c r="AZ27" s="79">
        <f>AX27-AY27</f>
        <v>0.04563078703703703</v>
      </c>
      <c r="BA27" s="72">
        <f>AZ27/$BA$5</f>
        <v>0.006851469525080635</v>
      </c>
      <c r="BB27" s="108">
        <v>2</v>
      </c>
      <c r="BC27" s="81">
        <v>0.03800925925925926</v>
      </c>
      <c r="BD27" s="72">
        <f>D27*$BD$5</f>
        <v>0.007118055555555556</v>
      </c>
      <c r="BE27" s="79">
        <f>BC27-BD27</f>
        <v>0.030891203703703705</v>
      </c>
      <c r="BF27" s="72">
        <f>BE27/$BD$5</f>
        <v>0.006278699939777176</v>
      </c>
      <c r="BG27" s="108">
        <v>3</v>
      </c>
      <c r="BH27" s="80">
        <v>0.03497685185185185</v>
      </c>
      <c r="BI27" s="72">
        <f>D27*$BL$5</f>
        <v>0.005555555555555556</v>
      </c>
      <c r="BJ27" s="79">
        <f>BH27-BI27</f>
        <v>0.029421296296296293</v>
      </c>
      <c r="BK27" s="72">
        <f>BJ27/$BL$5</f>
        <v>0.007661795910493826</v>
      </c>
      <c r="BL27" s="108">
        <v>6</v>
      </c>
      <c r="BM27" s="96">
        <v>0.050509259259259254</v>
      </c>
      <c r="BN27" s="72">
        <f>D27*$BQ$5</f>
        <v>0.00691550925925926</v>
      </c>
      <c r="BO27" s="79">
        <f>BM27-BN27</f>
        <v>0.043593749999999994</v>
      </c>
      <c r="BP27" s="72">
        <f>BO27/$BQ$5</f>
        <v>0.009120031380753136</v>
      </c>
      <c r="BQ27" s="77">
        <v>5</v>
      </c>
      <c r="BR27" s="83">
        <v>0.055486111111111104</v>
      </c>
      <c r="BS27" s="72">
        <f t="shared" si="25"/>
        <v>0.008391203703703705</v>
      </c>
      <c r="BT27" s="79">
        <f t="shared" si="20"/>
        <v>0.0470949074074074</v>
      </c>
      <c r="BU27" s="72">
        <f t="shared" si="26"/>
        <v>0.008119811621966793</v>
      </c>
      <c r="BV27" s="77">
        <v>5</v>
      </c>
      <c r="BW27" s="94">
        <v>0.055393518518518516</v>
      </c>
      <c r="BX27" s="72">
        <f>D27*$CA$5</f>
        <v>0.00691550925925926</v>
      </c>
      <c r="BY27" s="79">
        <f t="shared" si="18"/>
        <v>0.048478009259259255</v>
      </c>
      <c r="BZ27" s="72">
        <f>BY27/$CA$5</f>
        <v>0.010141842941267626</v>
      </c>
      <c r="CA27" s="77">
        <v>3</v>
      </c>
      <c r="CB27" s="78">
        <v>0.0514699074074074</v>
      </c>
      <c r="CC27" s="72">
        <f>D27*$CE$5</f>
        <v>0.008738425925925927</v>
      </c>
      <c r="CD27" s="79">
        <f>CB27-CC27</f>
        <v>0.042731481481481474</v>
      </c>
      <c r="CE27" s="72">
        <f>CD27/$CE$5</f>
        <v>0.007074748589649251</v>
      </c>
      <c r="CF27" s="156">
        <v>2</v>
      </c>
      <c r="CG27" s="81">
        <v>0.027280092592592592</v>
      </c>
      <c r="CH27" s="72">
        <f>D27*$CH$5</f>
        <v>0.002459490740740741</v>
      </c>
      <c r="CI27" s="79">
        <f t="shared" si="21"/>
        <v>0.02482060185185185</v>
      </c>
      <c r="CJ27" s="72">
        <f>CI27/$CH$5</f>
        <v>0.014600354030501089</v>
      </c>
      <c r="CK27" s="77">
        <v>5</v>
      </c>
      <c r="CL27" s="78">
        <v>0.03201388888888889</v>
      </c>
      <c r="CM27" s="72">
        <f>D27*$CO$5</f>
        <v>0.0044994212962962965</v>
      </c>
      <c r="CN27" s="79">
        <f t="shared" si="22"/>
        <v>0.027514467592592594</v>
      </c>
      <c r="CO27" s="72">
        <f>CN27/$CO$5</f>
        <v>0.008847095688936525</v>
      </c>
      <c r="CP27" s="153">
        <v>5</v>
      </c>
      <c r="CQ27" s="225">
        <v>0.02085648148148148</v>
      </c>
      <c r="CR27" s="72">
        <f>D27*$CT$2</f>
        <v>0.004918981481481482</v>
      </c>
      <c r="CS27" s="79">
        <f>CQ27-CR27</f>
        <v>0.015937499999999997</v>
      </c>
      <c r="CT27" s="72">
        <f>CS27/$CT$2</f>
        <v>0.004687499999999999</v>
      </c>
      <c r="CU27" s="152">
        <v>3</v>
      </c>
      <c r="CV27" s="100">
        <v>0.017187499999999998</v>
      </c>
      <c r="CW27" s="72">
        <f>D27*$CY$5</f>
        <v>0.00658275462962963</v>
      </c>
      <c r="CX27" s="79">
        <f>CV27-CW27</f>
        <v>0.010604745370370369</v>
      </c>
      <c r="CY27" s="72">
        <f>CX27/$CY$5</f>
        <v>0.002330713268213268</v>
      </c>
      <c r="CZ27" s="158">
        <v>1</v>
      </c>
      <c r="DA27" s="230">
        <v>0.06417824074074074</v>
      </c>
      <c r="DB27" s="72">
        <f>D27*$DD$5</f>
        <v>0.007465277777777779</v>
      </c>
      <c r="DC27" s="79">
        <f>DA27-DB27</f>
        <v>0.056712962962962965</v>
      </c>
      <c r="DD27" s="72">
        <f>DC27/$DD$5</f>
        <v>0.01099088429514786</v>
      </c>
      <c r="DE27" s="163">
        <v>3</v>
      </c>
      <c r="DF27" s="81">
        <v>0.052812500000000005</v>
      </c>
      <c r="DG27" s="72">
        <f>D27*$DI$5</f>
        <v>0.007798032407407408</v>
      </c>
      <c r="DH27" s="79">
        <f>DF27-DG27</f>
        <v>0.045014467592592596</v>
      </c>
      <c r="DI27" s="72">
        <f>DH27/$DI$5</f>
        <v>0.008351478217549647</v>
      </c>
      <c r="DJ27" s="163">
        <v>3</v>
      </c>
      <c r="DK27" s="81">
        <v>0.044849537037037035</v>
      </c>
      <c r="DL27" s="72">
        <f>D27*$DN$5</f>
        <v>0.00535300925925926</v>
      </c>
      <c r="DM27" s="79">
        <f>DK27-DL27</f>
        <v>0.039496527777777776</v>
      </c>
      <c r="DN27" s="72">
        <f>DM27/$DN$5</f>
        <v>0.010674737237237237</v>
      </c>
      <c r="DO27" s="163">
        <v>2</v>
      </c>
      <c r="DP27" s="81">
        <v>0.03732638888888889</v>
      </c>
      <c r="DQ27" s="72">
        <f>D27*$DS$5</f>
        <v>0.005931712962962963</v>
      </c>
      <c r="DR27" s="79">
        <f>DP27-DQ27</f>
        <v>0.03139467592592592</v>
      </c>
      <c r="DS27" s="72">
        <f>DR27/$DS$5</f>
        <v>0.00765723803071364</v>
      </c>
      <c r="DT27" s="163">
        <v>4</v>
      </c>
      <c r="DU27" s="81">
        <v>0.06201388888888889</v>
      </c>
      <c r="DV27" s="72">
        <f>D27*$DX$5</f>
        <v>0.007508680555555557</v>
      </c>
      <c r="DW27" s="79">
        <f>DU27-DV27</f>
        <v>0.05450520833333333</v>
      </c>
      <c r="DX27" s="72">
        <f>DW27/$DX$5</f>
        <v>0.01050196692357097</v>
      </c>
      <c r="DY27" s="163">
        <v>6</v>
      </c>
      <c r="DZ27" s="78">
        <v>0.031747685185185184</v>
      </c>
      <c r="EA27" s="72">
        <f>D27*$EA$5</f>
        <v>0.005020254629629631</v>
      </c>
      <c r="EB27" s="79">
        <f>DZ27-EA27</f>
        <v>0.026727430555555553</v>
      </c>
      <c r="EC27" s="72">
        <f>EB27/$EA$5</f>
        <v>0.0077024295549151444</v>
      </c>
      <c r="ED27" s="163">
        <v>2</v>
      </c>
      <c r="EE27" s="81">
        <v>0.039641203703703706</v>
      </c>
      <c r="EF27" s="72">
        <f>D27*$EI$5</f>
        <v>0.013396990740740742</v>
      </c>
      <c r="EG27" s="79">
        <f>EE27-EF27</f>
        <v>0.026244212962962962</v>
      </c>
      <c r="EH27" s="72">
        <f>EG27/$EH$5</f>
        <v>0.005692887844460512</v>
      </c>
      <c r="EI27" s="163">
        <v>3</v>
      </c>
      <c r="EJ27" s="81">
        <v>0.03505787037037037</v>
      </c>
      <c r="EK27" s="72">
        <f>D27*$EM$5</f>
        <v>0.0058015046296296295</v>
      </c>
      <c r="EL27" s="79">
        <f>EJ27-EK27</f>
        <v>0.029256365740740743</v>
      </c>
      <c r="EM27" s="72">
        <f>EL27/$EM$5</f>
        <v>0.007295851805671008</v>
      </c>
      <c r="EN27" s="163">
        <v>3</v>
      </c>
      <c r="EO27" s="81">
        <v>0.04521990740740741</v>
      </c>
      <c r="EP27" s="72">
        <f>D27*$ER$5</f>
        <v>0.0017505787037037038</v>
      </c>
      <c r="EQ27" s="79">
        <f>EO27-EP27</f>
        <v>0.04346932870370371</v>
      </c>
      <c r="ER27" s="72">
        <f>EQ27/$ER$5</f>
        <v>0.03592506504438323</v>
      </c>
      <c r="ES27" s="163">
        <v>3</v>
      </c>
      <c r="ET27" s="81">
        <v>0.018379629629629628</v>
      </c>
      <c r="EU27" s="72">
        <f>D27*$EU$5</f>
        <v>0.0032552083333333335</v>
      </c>
      <c r="EV27" s="83">
        <f>ET27-EU27</f>
        <v>0.015124421296296294</v>
      </c>
      <c r="EW27" s="72">
        <f>EV27/$EU$5</f>
        <v>0.006721965020576131</v>
      </c>
      <c r="EX27" s="156">
        <v>3</v>
      </c>
      <c r="EY27" s="81">
        <v>0.06798611111111111</v>
      </c>
      <c r="EZ27" s="72">
        <f>D27*$EZ$5</f>
        <v>0.0062355324074074075</v>
      </c>
      <c r="FA27" s="79">
        <f>EY27-EZ27</f>
        <v>0.0617505787037037</v>
      </c>
      <c r="FB27" s="72">
        <f>FA27/$EZ$5</f>
        <v>0.014327280441694595</v>
      </c>
      <c r="FC27" s="156">
        <v>7</v>
      </c>
      <c r="FD27" s="81">
        <v>0.03127314814814815</v>
      </c>
      <c r="FE27" s="72">
        <f>D27*$FE$5</f>
        <v>0.00574363425925926</v>
      </c>
      <c r="FF27" s="79">
        <f>FD27-FE27</f>
        <v>0.025529513888888886</v>
      </c>
      <c r="FG27" s="72">
        <f>FF27/$FE$5</f>
        <v>0.006430608032465714</v>
      </c>
      <c r="FH27" s="156">
        <v>5</v>
      </c>
      <c r="FI27" s="81">
        <v>0.02697916666666667</v>
      </c>
      <c r="FJ27" s="72">
        <f>D27*$FM$5</f>
        <v>0.004759837962962963</v>
      </c>
      <c r="FK27" s="79">
        <f>FI27-FJ27</f>
        <v>0.022219328703703706</v>
      </c>
      <c r="FL27" s="72">
        <f>FK27/$FM$5</f>
        <v>0.00675359535066982</v>
      </c>
      <c r="FM27" s="156">
        <v>5</v>
      </c>
      <c r="FN27" s="81">
        <v>0.03855324074074074</v>
      </c>
      <c r="FO27" s="72">
        <f>D27*$FP$5</f>
        <v>0.006177662037037037</v>
      </c>
      <c r="FP27" s="79">
        <f>FN27-FO27</f>
        <v>0.03237557870370371</v>
      </c>
      <c r="FQ27" s="72">
        <f>FP27/$FP$5</f>
        <v>0.007582102740914218</v>
      </c>
      <c r="FR27" s="180">
        <v>3</v>
      </c>
      <c r="FS27" s="83"/>
      <c r="FT27" s="72"/>
      <c r="FU27" s="79"/>
      <c r="FV27" s="72"/>
      <c r="FW27" s="180"/>
      <c r="FX27" s="77">
        <v>7</v>
      </c>
      <c r="FY27" s="306">
        <v>6</v>
      </c>
      <c r="FZ27" s="310">
        <v>6</v>
      </c>
      <c r="GA27" s="77">
        <v>4</v>
      </c>
      <c r="GB27" s="76">
        <v>4</v>
      </c>
      <c r="GC27" s="77">
        <v>4</v>
      </c>
      <c r="GD27" s="77"/>
      <c r="GE27" s="306">
        <v>7</v>
      </c>
      <c r="GF27" s="108">
        <v>3</v>
      </c>
      <c r="GG27" s="153">
        <v>2</v>
      </c>
      <c r="GH27" s="108">
        <v>2</v>
      </c>
      <c r="GI27" s="108">
        <v>3</v>
      </c>
      <c r="GJ27" s="307">
        <v>6</v>
      </c>
      <c r="GK27" s="306">
        <v>5</v>
      </c>
      <c r="GL27" s="306">
        <v>5</v>
      </c>
      <c r="GM27" s="77">
        <v>3</v>
      </c>
      <c r="GN27" s="156">
        <v>2</v>
      </c>
      <c r="GO27" s="77">
        <v>5</v>
      </c>
      <c r="GP27" s="153">
        <v>5</v>
      </c>
      <c r="GQ27" s="152">
        <v>3</v>
      </c>
      <c r="GR27" s="158">
        <v>1</v>
      </c>
      <c r="GS27" s="163">
        <v>3</v>
      </c>
      <c r="GT27" s="163">
        <v>3</v>
      </c>
      <c r="GU27" s="163">
        <v>2</v>
      </c>
      <c r="GV27" s="163">
        <v>4</v>
      </c>
      <c r="GW27" s="312">
        <v>6</v>
      </c>
      <c r="GX27" s="163">
        <v>2</v>
      </c>
      <c r="GY27" s="163">
        <v>3</v>
      </c>
      <c r="GZ27" s="163">
        <v>3</v>
      </c>
      <c r="HA27" s="163">
        <v>3</v>
      </c>
      <c r="HB27" s="156">
        <v>3</v>
      </c>
      <c r="HC27" s="309">
        <v>7</v>
      </c>
      <c r="HD27" s="156">
        <v>5</v>
      </c>
      <c r="HE27" s="309">
        <v>5</v>
      </c>
      <c r="HF27" s="156">
        <v>3</v>
      </c>
      <c r="HG27" s="305">
        <v>33</v>
      </c>
      <c r="HH27" s="274">
        <f>GA27+GB27+GC27+GF27+GG27+GH27+GI27+GM27+GN27+GO27+GP27+GQ27+GR27+GS27+GT27+GU27+GV27+GX27+GY27+GZ27+HA27+HB27+HD27+HF27</f>
        <v>75</v>
      </c>
      <c r="HI27" s="156"/>
      <c r="HJ27" s="175"/>
      <c r="HK27" s="95"/>
      <c r="HL27" s="156"/>
      <c r="HM27" s="77"/>
      <c r="HN27" s="77">
        <v>5</v>
      </c>
      <c r="HO27" s="77">
        <v>4</v>
      </c>
      <c r="HP27" s="77">
        <v>5</v>
      </c>
      <c r="HQ27" s="77">
        <v>9</v>
      </c>
      <c r="HR27" s="77">
        <v>10</v>
      </c>
      <c r="HS27" s="58">
        <v>4</v>
      </c>
      <c r="HT27" s="58">
        <v>7</v>
      </c>
      <c r="HU27" s="58">
        <v>3</v>
      </c>
      <c r="HV27" s="58">
        <v>6</v>
      </c>
      <c r="HW27" s="58">
        <v>5</v>
      </c>
      <c r="HX27" s="316">
        <v>3</v>
      </c>
      <c r="HY27" s="58"/>
      <c r="HZ27" s="101"/>
      <c r="IA27" s="77"/>
      <c r="IB27" s="77"/>
      <c r="IC27" s="276"/>
      <c r="ID27" s="77"/>
      <c r="IE27" s="77"/>
      <c r="IF27" s="109"/>
    </row>
    <row r="28" spans="1:240" s="7" customFormat="1" ht="33" customHeight="1">
      <c r="A28" s="46">
        <v>20</v>
      </c>
      <c r="B28" s="58" t="s">
        <v>41</v>
      </c>
      <c r="C28" s="47">
        <v>1960</v>
      </c>
      <c r="D28" s="88">
        <v>0.0014467592592592594</v>
      </c>
      <c r="E28" s="71"/>
      <c r="F28" s="70"/>
      <c r="G28" s="79"/>
      <c r="H28" s="75"/>
      <c r="I28" s="85"/>
      <c r="J28" s="86"/>
      <c r="K28" s="72"/>
      <c r="L28" s="87"/>
      <c r="M28" s="87"/>
      <c r="N28" s="73"/>
      <c r="O28" s="71"/>
      <c r="P28" s="72"/>
      <c r="Q28" s="72"/>
      <c r="R28" s="72"/>
      <c r="S28" s="73"/>
      <c r="T28" s="71"/>
      <c r="U28" s="75"/>
      <c r="V28" s="75"/>
      <c r="W28" s="75"/>
      <c r="X28" s="76"/>
      <c r="Y28" s="98"/>
      <c r="Z28" s="75"/>
      <c r="AA28" s="75"/>
      <c r="AB28" s="75"/>
      <c r="AC28" s="77"/>
      <c r="AD28" s="83"/>
      <c r="AE28" s="72"/>
      <c r="AF28" s="72"/>
      <c r="AG28" s="72"/>
      <c r="AH28" s="61"/>
      <c r="AI28" s="83"/>
      <c r="AJ28" s="72"/>
      <c r="AK28" s="72"/>
      <c r="AL28" s="75"/>
      <c r="AM28" s="84"/>
      <c r="AN28" s="83" t="s">
        <v>35</v>
      </c>
      <c r="AO28" s="72" t="s">
        <v>35</v>
      </c>
      <c r="AP28" s="72" t="s">
        <v>35</v>
      </c>
      <c r="AQ28" s="72" t="s">
        <v>35</v>
      </c>
      <c r="AR28" s="62"/>
      <c r="AS28" s="202"/>
      <c r="AT28" s="70"/>
      <c r="AU28" s="79"/>
      <c r="AV28" s="72"/>
      <c r="AW28" s="150"/>
      <c r="AX28" s="202"/>
      <c r="AY28" s="72"/>
      <c r="AZ28" s="79"/>
      <c r="BA28" s="72"/>
      <c r="BB28" s="62"/>
      <c r="BC28" s="83"/>
      <c r="BD28" s="72"/>
      <c r="BE28" s="79"/>
      <c r="BF28" s="72"/>
      <c r="BG28" s="62"/>
      <c r="BH28" s="83"/>
      <c r="BI28" s="72"/>
      <c r="BJ28" s="79"/>
      <c r="BK28" s="72"/>
      <c r="BL28" s="62"/>
      <c r="BM28" s="83" t="s">
        <v>35</v>
      </c>
      <c r="BN28" s="72" t="s">
        <v>35</v>
      </c>
      <c r="BO28" s="79" t="s">
        <v>35</v>
      </c>
      <c r="BP28" s="72" t="s">
        <v>35</v>
      </c>
      <c r="BQ28" s="61"/>
      <c r="BR28" s="83"/>
      <c r="BS28" s="72">
        <f t="shared" si="25"/>
        <v>0.008391203703703705</v>
      </c>
      <c r="BT28" s="79">
        <f t="shared" si="20"/>
        <v>-0.008391203703703705</v>
      </c>
      <c r="BU28" s="72">
        <f t="shared" si="26"/>
        <v>-0.0014467592592592594</v>
      </c>
      <c r="BV28" s="61"/>
      <c r="BW28" s="83"/>
      <c r="BX28" s="72"/>
      <c r="BY28" s="79"/>
      <c r="BZ28" s="72"/>
      <c r="CA28" s="61"/>
      <c r="CB28" s="83"/>
      <c r="CC28" s="72"/>
      <c r="CD28" s="79"/>
      <c r="CE28" s="72"/>
      <c r="CF28" s="156"/>
      <c r="CG28" s="83"/>
      <c r="CH28" s="72"/>
      <c r="CI28" s="79"/>
      <c r="CJ28" s="72"/>
      <c r="CK28" s="61"/>
      <c r="CL28" s="223"/>
      <c r="CM28" s="72">
        <f>D28*$CP$5</f>
        <v>0.007725694444444445</v>
      </c>
      <c r="CN28" s="79">
        <f t="shared" si="22"/>
        <v>-0.007725694444444445</v>
      </c>
      <c r="CO28" s="72">
        <f>CN28/$CP$5</f>
        <v>-0.0014467592592592594</v>
      </c>
      <c r="CP28" s="150"/>
      <c r="CQ28" s="265">
        <v>0.06592592592592593</v>
      </c>
      <c r="CR28" s="72">
        <f>D28*$CR$2</f>
        <v>0.005642361111111112</v>
      </c>
      <c r="CS28" s="79">
        <f t="shared" si="23"/>
        <v>0.06028356481481482</v>
      </c>
      <c r="CT28" s="72">
        <f>CS28/$CR$2</f>
        <v>0.015457324311490979</v>
      </c>
      <c r="CU28" s="151">
        <v>7</v>
      </c>
      <c r="CV28" s="83"/>
      <c r="CW28" s="72"/>
      <c r="CX28" s="79"/>
      <c r="CY28" s="72"/>
      <c r="CZ28" s="158"/>
      <c r="DA28" s="83"/>
      <c r="DB28" s="72"/>
      <c r="DC28" s="79"/>
      <c r="DD28" s="72"/>
      <c r="DE28" s="163"/>
      <c r="DF28" s="83"/>
      <c r="DG28" s="72" t="e">
        <f>D28*$EY$5</f>
        <v>#VALUE!</v>
      </c>
      <c r="DH28" s="79"/>
      <c r="DI28" s="72"/>
      <c r="DJ28" s="163"/>
      <c r="DK28" s="83"/>
      <c r="DL28" s="72" t="e">
        <f>I28*$EY$5</f>
        <v>#VALUE!</v>
      </c>
      <c r="DM28" s="79"/>
      <c r="DN28" s="72"/>
      <c r="DO28" s="164"/>
      <c r="DP28" s="72"/>
      <c r="DQ28" s="72"/>
      <c r="DR28" s="72"/>
      <c r="DS28" s="72"/>
      <c r="DT28" s="163"/>
      <c r="DU28" s="72"/>
      <c r="DV28" s="72"/>
      <c r="DW28" s="72"/>
      <c r="DX28" s="72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79"/>
      <c r="EW28" s="72"/>
      <c r="EX28" s="156"/>
      <c r="EY28" s="83"/>
      <c r="EZ28" s="72"/>
      <c r="FA28" s="79"/>
      <c r="FB28" s="72"/>
      <c r="FC28" s="156"/>
      <c r="FD28" s="83"/>
      <c r="FE28" s="72"/>
      <c r="FF28" s="79"/>
      <c r="FG28" s="72"/>
      <c r="FH28" s="156"/>
      <c r="FI28" s="83"/>
      <c r="FJ28" s="72"/>
      <c r="FK28" s="79"/>
      <c r="FL28" s="72"/>
      <c r="FM28" s="156"/>
      <c r="FN28" s="83"/>
      <c r="FO28" s="72"/>
      <c r="FP28" s="79"/>
      <c r="FQ28" s="72"/>
      <c r="FR28" s="180"/>
      <c r="FS28" s="83"/>
      <c r="FT28" s="72"/>
      <c r="FU28" s="79"/>
      <c r="FV28" s="72"/>
      <c r="FW28" s="180"/>
      <c r="FX28" s="61"/>
      <c r="FY28" s="61"/>
      <c r="FZ28" s="73"/>
      <c r="GA28" s="61"/>
      <c r="GB28" s="76"/>
      <c r="GC28" s="77"/>
      <c r="GD28" s="61"/>
      <c r="GE28" s="84"/>
      <c r="GF28" s="62"/>
      <c r="GG28" s="150"/>
      <c r="GH28" s="62"/>
      <c r="GI28" s="62"/>
      <c r="GJ28" s="62"/>
      <c r="GK28" s="61"/>
      <c r="GL28" s="61"/>
      <c r="GM28" s="61"/>
      <c r="GN28" s="156"/>
      <c r="GO28" s="61"/>
      <c r="GP28" s="150"/>
      <c r="GQ28" s="151"/>
      <c r="GR28" s="158"/>
      <c r="GS28" s="163"/>
      <c r="GT28" s="163"/>
      <c r="GU28" s="164"/>
      <c r="GV28" s="163"/>
      <c r="GW28" s="163"/>
      <c r="GX28" s="163"/>
      <c r="GY28" s="163"/>
      <c r="GZ28" s="163"/>
      <c r="HA28" s="163"/>
      <c r="HB28" s="156"/>
      <c r="HC28" s="156"/>
      <c r="HD28" s="156"/>
      <c r="HE28" s="156"/>
      <c r="HF28" s="156"/>
      <c r="HG28" s="241"/>
      <c r="HH28" s="180"/>
      <c r="HI28" s="156"/>
      <c r="HJ28" s="175"/>
      <c r="HK28" s="95"/>
      <c r="HL28" s="156"/>
      <c r="HM28" s="62"/>
      <c r="HN28" s="61">
        <v>5</v>
      </c>
      <c r="HO28" s="62">
        <v>10</v>
      </c>
      <c r="HP28" s="62">
        <v>9</v>
      </c>
      <c r="HQ28" s="47"/>
      <c r="HR28" s="47"/>
      <c r="HS28" s="47"/>
      <c r="HT28" s="47"/>
      <c r="HU28" s="47"/>
      <c r="HV28" s="47"/>
      <c r="HW28" s="47"/>
      <c r="HX28" s="317"/>
      <c r="HY28" s="47"/>
      <c r="HZ28" s="101"/>
      <c r="IA28" s="61"/>
      <c r="IB28" s="61"/>
      <c r="IC28" s="276"/>
      <c r="ID28" s="61"/>
      <c r="IE28" s="61"/>
      <c r="IF28" s="68"/>
    </row>
    <row r="29" spans="1:240" s="40" customFormat="1" ht="33" customHeight="1">
      <c r="A29" s="46">
        <v>21</v>
      </c>
      <c r="B29" s="58" t="s">
        <v>10</v>
      </c>
      <c r="C29" s="47">
        <v>1958</v>
      </c>
      <c r="D29" s="88">
        <v>0.0015624999999999999</v>
      </c>
      <c r="E29" s="254">
        <v>0.051932870370370365</v>
      </c>
      <c r="F29" s="70">
        <f>D29*$H$5</f>
        <v>0.008140624999999999</v>
      </c>
      <c r="G29" s="79">
        <f>E29-F29</f>
        <v>0.04379224537037037</v>
      </c>
      <c r="H29" s="75">
        <f>G29/$H$5</f>
        <v>0.008405421376270704</v>
      </c>
      <c r="I29" s="107">
        <v>1</v>
      </c>
      <c r="J29" s="257">
        <v>0.05328703703703704</v>
      </c>
      <c r="K29" s="72">
        <f>D29*$M$5</f>
        <v>0.008749999999999999</v>
      </c>
      <c r="L29" s="87">
        <f>J29-K29</f>
        <v>0.04453703703703704</v>
      </c>
      <c r="M29" s="87">
        <f>L29/$M$5</f>
        <v>0.00795304232804233</v>
      </c>
      <c r="N29" s="76">
        <v>3</v>
      </c>
      <c r="O29" s="105">
        <v>0.026446759259259264</v>
      </c>
      <c r="P29" s="72">
        <f>D29*$Q$5</f>
        <v>0.00484375</v>
      </c>
      <c r="Q29" s="72">
        <f>O29-P29</f>
        <v>0.021603009259259263</v>
      </c>
      <c r="R29" s="72">
        <f>Q29/$Q$5</f>
        <v>0.006968712664277181</v>
      </c>
      <c r="S29" s="76">
        <v>1</v>
      </c>
      <c r="T29" s="93">
        <v>0.05611111111111111</v>
      </c>
      <c r="U29" s="75">
        <f>D29*$V$5</f>
        <v>0.00921875</v>
      </c>
      <c r="V29" s="75">
        <f>T29-U29</f>
        <v>0.046892361111111114</v>
      </c>
      <c r="W29" s="75">
        <f>V29/$V$5</f>
        <v>0.007947857815442562</v>
      </c>
      <c r="X29" s="76">
        <v>1</v>
      </c>
      <c r="Y29" s="190">
        <v>0.051724537037037034</v>
      </c>
      <c r="Z29" s="75">
        <f>D29*$Z$5</f>
        <v>0.007968749999999998</v>
      </c>
      <c r="AA29" s="75">
        <f>Y29-Z29</f>
        <v>0.04375578703703704</v>
      </c>
      <c r="AB29" s="75">
        <f>AA29/$Z$5</f>
        <v>0.008579566085693538</v>
      </c>
      <c r="AC29" s="77">
        <v>1</v>
      </c>
      <c r="AD29" s="81">
        <v>0.039247685185185184</v>
      </c>
      <c r="AE29" s="72">
        <f>D29*$AE$5</f>
        <v>0.0071249999999999985</v>
      </c>
      <c r="AF29" s="72">
        <f>AD29-AE29</f>
        <v>0.032122685185185185</v>
      </c>
      <c r="AG29" s="72">
        <f>AF29/$AE$5</f>
        <v>0.007044448505523067</v>
      </c>
      <c r="AH29" s="77">
        <v>2</v>
      </c>
      <c r="AI29" s="133"/>
      <c r="AJ29" s="72">
        <f>D29*$AM$5</f>
        <v>0.0062499999999999995</v>
      </c>
      <c r="AK29" s="72">
        <f>AI29-AJ29</f>
        <v>-0.0062499999999999995</v>
      </c>
      <c r="AL29" s="75">
        <f>AK29/$AM$5</f>
        <v>-0.0015624999999999999</v>
      </c>
      <c r="AM29" s="84"/>
      <c r="AN29" s="134"/>
      <c r="AO29" s="72">
        <f>D29*$AQ$5</f>
        <v>0.008593749999999999</v>
      </c>
      <c r="AP29" s="72">
        <f>AN29-AO29</f>
        <v>-0.008593749999999999</v>
      </c>
      <c r="AQ29" s="72">
        <f>AP29/$AQ$5</f>
        <v>-0.0015624999999999999</v>
      </c>
      <c r="AR29" s="108"/>
      <c r="AS29" s="83"/>
      <c r="AT29" s="70"/>
      <c r="AU29" s="79"/>
      <c r="AV29" s="72"/>
      <c r="AW29" s="153"/>
      <c r="AX29" s="83"/>
      <c r="AY29" s="72"/>
      <c r="AZ29" s="79"/>
      <c r="BA29" s="72"/>
      <c r="BB29" s="138"/>
      <c r="BC29" s="83"/>
      <c r="BD29" s="72"/>
      <c r="BE29" s="79"/>
      <c r="BF29" s="72"/>
      <c r="BG29" s="108"/>
      <c r="BH29" s="83"/>
      <c r="BI29" s="72"/>
      <c r="BJ29" s="79"/>
      <c r="BK29" s="72"/>
      <c r="BL29" s="108"/>
      <c r="BM29" s="83"/>
      <c r="BN29" s="72"/>
      <c r="BO29" s="79"/>
      <c r="BP29" s="72"/>
      <c r="BQ29" s="77"/>
      <c r="BR29" s="83"/>
      <c r="BS29" s="72">
        <f t="shared" si="25"/>
        <v>0.0090625</v>
      </c>
      <c r="BT29" s="79">
        <f t="shared" si="20"/>
        <v>-0.0090625</v>
      </c>
      <c r="BU29" s="72">
        <f t="shared" si="26"/>
        <v>-0.0015624999999999999</v>
      </c>
      <c r="BV29" s="77"/>
      <c r="BW29" s="83"/>
      <c r="BX29" s="72"/>
      <c r="BY29" s="79"/>
      <c r="BZ29" s="72"/>
      <c r="CA29" s="77"/>
      <c r="CB29" s="83"/>
      <c r="CC29" s="72"/>
      <c r="CD29" s="79"/>
      <c r="CE29" s="72"/>
      <c r="CF29" s="156"/>
      <c r="CG29" s="81"/>
      <c r="CH29" s="72">
        <f>D29*$CH$5</f>
        <v>0.0026562499999999998</v>
      </c>
      <c r="CI29" s="79">
        <f>CG29-CH29</f>
        <v>-0.0026562499999999998</v>
      </c>
      <c r="CJ29" s="72">
        <f>CI29/$CH$5</f>
        <v>-0.0015624999999999999</v>
      </c>
      <c r="CK29" s="77"/>
      <c r="CL29" s="83"/>
      <c r="CM29" s="72"/>
      <c r="CN29" s="79"/>
      <c r="CO29" s="72"/>
      <c r="CP29" s="153"/>
      <c r="CQ29" s="83"/>
      <c r="CR29" s="72"/>
      <c r="CS29" s="79"/>
      <c r="CT29" s="72"/>
      <c r="CU29" s="152"/>
      <c r="CV29" s="83"/>
      <c r="CW29" s="72"/>
      <c r="CX29" s="79"/>
      <c r="CY29" s="72"/>
      <c r="CZ29" s="158"/>
      <c r="DA29" s="83"/>
      <c r="DB29" s="72"/>
      <c r="DC29" s="79"/>
      <c r="DD29" s="72"/>
      <c r="DE29" s="163"/>
      <c r="DF29" s="83"/>
      <c r="DG29" s="72" t="e">
        <f>D29*$EY$5</f>
        <v>#VALUE!</v>
      </c>
      <c r="DH29" s="79"/>
      <c r="DI29" s="72"/>
      <c r="DJ29" s="163"/>
      <c r="DK29" s="83"/>
      <c r="DL29" s="72" t="e">
        <f>I29*$EY$5</f>
        <v>#VALUE!</v>
      </c>
      <c r="DM29" s="79"/>
      <c r="DN29" s="72"/>
      <c r="DO29" s="72"/>
      <c r="DP29" s="72"/>
      <c r="DQ29" s="72"/>
      <c r="DR29" s="72"/>
      <c r="DS29" s="72"/>
      <c r="DT29" s="163"/>
      <c r="DU29" s="72"/>
      <c r="DV29" s="72"/>
      <c r="DW29" s="72"/>
      <c r="DX29" s="72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79"/>
      <c r="EW29" s="72"/>
      <c r="EX29" s="156"/>
      <c r="EY29" s="83"/>
      <c r="EZ29" s="72"/>
      <c r="FA29" s="79"/>
      <c r="FB29" s="72"/>
      <c r="FC29" s="156"/>
      <c r="FD29" s="83"/>
      <c r="FE29" s="72"/>
      <c r="FF29" s="79"/>
      <c r="FG29" s="72"/>
      <c r="FH29" s="156"/>
      <c r="FI29" s="81"/>
      <c r="FJ29" s="72" t="e">
        <f>D29*$FN$5</f>
        <v>#VALUE!</v>
      </c>
      <c r="FK29" s="79" t="e">
        <f t="shared" si="24"/>
        <v>#VALUE!</v>
      </c>
      <c r="FL29" s="72" t="e">
        <f>FK29/$FN$5</f>
        <v>#VALUE!</v>
      </c>
      <c r="FM29" s="156"/>
      <c r="FN29" s="81"/>
      <c r="FO29" s="72">
        <f>D29*$FS$5</f>
        <v>0.0039062499999999996</v>
      </c>
      <c r="FP29" s="79">
        <f>FN29-FO29</f>
        <v>-0.0039062499999999996</v>
      </c>
      <c r="FQ29" s="72">
        <f>FP29/$FS$5</f>
        <v>-0.0015624999999999999</v>
      </c>
      <c r="FR29" s="180"/>
      <c r="FS29" s="83"/>
      <c r="FT29" s="72"/>
      <c r="FU29" s="79"/>
      <c r="FV29" s="72"/>
      <c r="FW29" s="180"/>
      <c r="FX29" s="77">
        <v>4</v>
      </c>
      <c r="FY29" s="77">
        <v>1</v>
      </c>
      <c r="FZ29" s="76">
        <v>3</v>
      </c>
      <c r="GA29" s="77">
        <v>1</v>
      </c>
      <c r="GB29" s="76">
        <v>1</v>
      </c>
      <c r="GC29" s="77">
        <v>1</v>
      </c>
      <c r="GD29" s="77">
        <v>2</v>
      </c>
      <c r="GE29" s="84"/>
      <c r="GF29" s="108"/>
      <c r="GG29" s="153"/>
      <c r="GH29" s="138"/>
      <c r="GI29" s="108"/>
      <c r="GJ29" s="108"/>
      <c r="GK29" s="77"/>
      <c r="GL29" s="77"/>
      <c r="GM29" s="77"/>
      <c r="GN29" s="156"/>
      <c r="GO29" s="77"/>
      <c r="GP29" s="153"/>
      <c r="GQ29" s="152"/>
      <c r="GR29" s="158"/>
      <c r="GS29" s="163"/>
      <c r="GT29" s="163"/>
      <c r="GU29" s="72"/>
      <c r="GV29" s="163"/>
      <c r="GW29" s="163"/>
      <c r="GX29" s="163"/>
      <c r="GY29" s="163"/>
      <c r="GZ29" s="163"/>
      <c r="HA29" s="163"/>
      <c r="HB29" s="156"/>
      <c r="HC29" s="156"/>
      <c r="HD29" s="156"/>
      <c r="HE29" s="156"/>
      <c r="HF29" s="156"/>
      <c r="HG29" s="241">
        <v>6</v>
      </c>
      <c r="HH29" s="180"/>
      <c r="HI29" s="156"/>
      <c r="HJ29" s="175"/>
      <c r="HK29" s="95"/>
      <c r="HL29" s="156"/>
      <c r="HM29" s="77"/>
      <c r="HN29" s="58">
        <v>3</v>
      </c>
      <c r="HO29" s="58">
        <v>1</v>
      </c>
      <c r="HP29" s="58">
        <v>2</v>
      </c>
      <c r="HQ29" s="58">
        <v>3</v>
      </c>
      <c r="HR29" s="58">
        <v>4</v>
      </c>
      <c r="HS29" s="58">
        <v>2</v>
      </c>
      <c r="HT29" s="58">
        <v>3</v>
      </c>
      <c r="HU29" s="58">
        <v>2</v>
      </c>
      <c r="HV29" s="58">
        <v>1</v>
      </c>
      <c r="HW29" s="58">
        <v>2</v>
      </c>
      <c r="HX29" s="316"/>
      <c r="HY29" s="58"/>
      <c r="HZ29" s="97"/>
      <c r="IA29" s="77"/>
      <c r="IB29" s="77"/>
      <c r="IC29" s="276"/>
      <c r="ID29" s="77"/>
      <c r="IE29" s="77"/>
      <c r="IF29" s="110"/>
    </row>
    <row r="30" spans="1:240" s="40" customFormat="1" ht="30" customHeight="1">
      <c r="A30" s="46">
        <v>22</v>
      </c>
      <c r="B30" s="58" t="s">
        <v>7</v>
      </c>
      <c r="C30" s="58">
        <v>1958</v>
      </c>
      <c r="D30" s="88">
        <v>0.0015624999999999999</v>
      </c>
      <c r="E30" s="254">
        <v>0.05591435185185185</v>
      </c>
      <c r="F30" s="70">
        <f>D30*$H$5</f>
        <v>0.008140624999999999</v>
      </c>
      <c r="G30" s="79">
        <f>E30-F30</f>
        <v>0.04777372685185185</v>
      </c>
      <c r="H30" s="75">
        <f>G30/$H$5</f>
        <v>0.009169621276746996</v>
      </c>
      <c r="I30" s="107">
        <v>3</v>
      </c>
      <c r="J30" s="257">
        <v>0.050486111111111114</v>
      </c>
      <c r="K30" s="72">
        <f>D30*$M$5</f>
        <v>0.008749999999999999</v>
      </c>
      <c r="L30" s="87">
        <f>J30-K30</f>
        <v>0.04173611111111111</v>
      </c>
      <c r="M30" s="87">
        <f>L30/$M$5</f>
        <v>0.0074528769841269845</v>
      </c>
      <c r="N30" s="76">
        <v>1</v>
      </c>
      <c r="O30" s="105">
        <v>0.027719907407407405</v>
      </c>
      <c r="P30" s="72">
        <f>D30*$Q$5</f>
        <v>0.00484375</v>
      </c>
      <c r="Q30" s="72">
        <f>O30-P30</f>
        <v>0.022876157407407404</v>
      </c>
      <c r="R30" s="72">
        <f>Q30/$Q$5</f>
        <v>0.00737940561529271</v>
      </c>
      <c r="S30" s="76">
        <v>2</v>
      </c>
      <c r="T30" s="105"/>
      <c r="U30" s="75">
        <f>D30*$U$5</f>
        <v>0.0037499999999999994</v>
      </c>
      <c r="V30" s="75">
        <f>T30-U30</f>
        <v>-0.0037499999999999994</v>
      </c>
      <c r="W30" s="75">
        <f>V30/$U$5</f>
        <v>-0.0015624999999999999</v>
      </c>
      <c r="X30" s="76"/>
      <c r="Y30" s="98"/>
      <c r="Z30" s="75"/>
      <c r="AA30" s="75"/>
      <c r="AB30" s="75"/>
      <c r="AC30" s="77"/>
      <c r="AD30" s="81">
        <v>0.0344212962962963</v>
      </c>
      <c r="AE30" s="72">
        <f>D30*$AE$5</f>
        <v>0.0071249999999999985</v>
      </c>
      <c r="AF30" s="72">
        <f>AD30-AE30</f>
        <v>0.027296296296296298</v>
      </c>
      <c r="AG30" s="72">
        <f>AF30/$AE$5</f>
        <v>0.005986029889538663</v>
      </c>
      <c r="AH30" s="77">
        <v>1</v>
      </c>
      <c r="AI30" s="133">
        <v>0.02636574074074074</v>
      </c>
      <c r="AJ30" s="72">
        <f>D30*$AM$5</f>
        <v>0.0062499999999999995</v>
      </c>
      <c r="AK30" s="72">
        <f>AI30-AJ30</f>
        <v>0.020115740740740743</v>
      </c>
      <c r="AL30" s="75">
        <f>AK30/$AM$5</f>
        <v>0.005028935185185186</v>
      </c>
      <c r="AM30" s="84">
        <v>1</v>
      </c>
      <c r="AN30" s="134">
        <v>0.040949074074074075</v>
      </c>
      <c r="AO30" s="72">
        <f>D30*$AQ$5</f>
        <v>0.008593749999999999</v>
      </c>
      <c r="AP30" s="72">
        <f>AN30-AO30</f>
        <v>0.03235532407407408</v>
      </c>
      <c r="AQ30" s="72">
        <f>AP30/$AQ$5</f>
        <v>0.005882786195286196</v>
      </c>
      <c r="AR30" s="108">
        <v>1</v>
      </c>
      <c r="AS30" s="201">
        <v>0.043854166666666666</v>
      </c>
      <c r="AT30" s="70">
        <f>D30*$AU$5</f>
        <v>0.008765624999999999</v>
      </c>
      <c r="AU30" s="79">
        <f>AS30-AT30</f>
        <v>0.03508854166666667</v>
      </c>
      <c r="AV30" s="72">
        <f>AU30/$AU$5</f>
        <v>0.006254642008318478</v>
      </c>
      <c r="AW30" s="153">
        <v>1</v>
      </c>
      <c r="AX30" s="80"/>
      <c r="AY30" s="72">
        <f>D30*$BA$5</f>
        <v>0.010406249999999999</v>
      </c>
      <c r="AZ30" s="79">
        <f>AX30-AY30</f>
        <v>-0.010406249999999999</v>
      </c>
      <c r="BA30" s="72">
        <f>AZ30/$BA$5</f>
        <v>-0.0015624999999999999</v>
      </c>
      <c r="BB30" s="108"/>
      <c r="BC30" s="81"/>
      <c r="BD30" s="72">
        <f>D30*$BD$5</f>
        <v>0.007687499999999999</v>
      </c>
      <c r="BE30" s="79">
        <f>BC30-BD30</f>
        <v>-0.007687499999999999</v>
      </c>
      <c r="BF30" s="72">
        <f>BE30/$BD$5</f>
        <v>-0.0015624999999999999</v>
      </c>
      <c r="BG30" s="108"/>
      <c r="BH30" s="80">
        <v>0.03180555555555555</v>
      </c>
      <c r="BI30" s="72">
        <f>D30*$BL$5</f>
        <v>0.005999999999999999</v>
      </c>
      <c r="BJ30" s="79">
        <f>BH30-BI30</f>
        <v>0.025805555555555554</v>
      </c>
      <c r="BK30" s="72">
        <f>BJ30/$BL$5</f>
        <v>0.006720196759259259</v>
      </c>
      <c r="BL30" s="108">
        <v>3</v>
      </c>
      <c r="BM30" s="96">
        <v>0.042569444444444444</v>
      </c>
      <c r="BN30" s="72">
        <f>D30*$BQ$5</f>
        <v>0.00746875</v>
      </c>
      <c r="BO30" s="79">
        <f>BM30-BN30</f>
        <v>0.03510069444444444</v>
      </c>
      <c r="BP30" s="72">
        <f>BO30/$BQ$5</f>
        <v>0.0073432415155741506</v>
      </c>
      <c r="BQ30" s="77">
        <v>1</v>
      </c>
      <c r="BR30" s="83">
        <v>0.04462962962962963</v>
      </c>
      <c r="BS30" s="72">
        <f>D30*$BU$5</f>
        <v>0.0090625</v>
      </c>
      <c r="BT30" s="79">
        <f t="shared" si="20"/>
        <v>0.03556712962962963</v>
      </c>
      <c r="BU30" s="72">
        <f>BT30/$BU$5</f>
        <v>0.006132263729246488</v>
      </c>
      <c r="BV30" s="77">
        <v>1</v>
      </c>
      <c r="BW30" s="94">
        <v>0.04637731481481481</v>
      </c>
      <c r="BX30" s="72">
        <f>D30*$CA$5</f>
        <v>0.00746875</v>
      </c>
      <c r="BY30" s="79">
        <f>BW30-BX30</f>
        <v>0.038908564814814806</v>
      </c>
      <c r="BZ30" s="72">
        <f>BY30/$CA$5</f>
        <v>0.008139867116070043</v>
      </c>
      <c r="CA30" s="77">
        <v>1</v>
      </c>
      <c r="CB30" s="78">
        <v>0.04016203703703704</v>
      </c>
      <c r="CC30" s="72">
        <f>D30*$CE$5</f>
        <v>0.0094375</v>
      </c>
      <c r="CD30" s="79">
        <f>CB30-CC30</f>
        <v>0.030724537037037036</v>
      </c>
      <c r="CE30" s="72">
        <f>CD30/$CE$5</f>
        <v>0.005086843880304145</v>
      </c>
      <c r="CF30" s="156">
        <v>1</v>
      </c>
      <c r="CG30" s="81">
        <v>0.010532407407407407</v>
      </c>
      <c r="CH30" s="72">
        <f>D30*$CH$5</f>
        <v>0.0026562499999999998</v>
      </c>
      <c r="CI30" s="79">
        <f>CG30-CH30</f>
        <v>0.007876157407407408</v>
      </c>
      <c r="CJ30" s="72">
        <f>CI30/$CH$5</f>
        <v>0.004633033769063181</v>
      </c>
      <c r="CK30" s="77">
        <v>1</v>
      </c>
      <c r="CL30" s="78">
        <v>0.020787037037037038</v>
      </c>
      <c r="CM30" s="72">
        <f>D30*$CO$5</f>
        <v>0.004859374999999999</v>
      </c>
      <c r="CN30" s="79">
        <f>CL30-CM30</f>
        <v>0.01592766203703704</v>
      </c>
      <c r="CO30" s="72">
        <f>CN30/$CO$5</f>
        <v>0.005121434738597119</v>
      </c>
      <c r="CP30" s="153">
        <v>1</v>
      </c>
      <c r="CQ30" s="225">
        <v>0.014386574074074072</v>
      </c>
      <c r="CR30" s="72">
        <f>D30*$CT$2</f>
        <v>0.0053124999999999995</v>
      </c>
      <c r="CS30" s="79">
        <f>CQ30-CR30</f>
        <v>0.009074074074074073</v>
      </c>
      <c r="CT30" s="72">
        <f>CS30/$CT$2</f>
        <v>0.002668845315904139</v>
      </c>
      <c r="CU30" s="152">
        <v>1</v>
      </c>
      <c r="CV30" s="78">
        <v>0.028784722222222225</v>
      </c>
      <c r="CW30" s="72">
        <f>D30*$CY$5</f>
        <v>0.007109374999999999</v>
      </c>
      <c r="CX30" s="79">
        <f>CV30-CW30</f>
        <v>0.021675347222222224</v>
      </c>
      <c r="CY30" s="72">
        <f>CX30/$CY$5</f>
        <v>0.004763812576312577</v>
      </c>
      <c r="CZ30" s="158">
        <v>3</v>
      </c>
      <c r="DA30" s="230">
        <v>0.046018518518518514</v>
      </c>
      <c r="DB30" s="72">
        <f>D30*$DD$5</f>
        <v>0.0080625</v>
      </c>
      <c r="DC30" s="79">
        <f>DA30-DB30</f>
        <v>0.037956018518518514</v>
      </c>
      <c r="DD30" s="72">
        <f>DC30/$DD$5</f>
        <v>0.007355817542348549</v>
      </c>
      <c r="DE30" s="163">
        <v>1</v>
      </c>
      <c r="DF30" s="81"/>
      <c r="DG30" s="72">
        <f>D30*$DI$5</f>
        <v>0.008421874999999999</v>
      </c>
      <c r="DH30" s="79">
        <f>DF30-DG30</f>
        <v>-0.008421874999999999</v>
      </c>
      <c r="DI30" s="72">
        <f>DH30/$DI$5</f>
        <v>-0.0015624999999999999</v>
      </c>
      <c r="DJ30" s="163"/>
      <c r="DK30" s="83"/>
      <c r="DL30" s="72"/>
      <c r="DM30" s="79"/>
      <c r="DN30" s="72"/>
      <c r="DO30" s="72"/>
      <c r="DP30" s="72"/>
      <c r="DQ30" s="72"/>
      <c r="DR30" s="72"/>
      <c r="DS30" s="72"/>
      <c r="DT30" s="163"/>
      <c r="DU30" s="81">
        <v>0.032511574074074075</v>
      </c>
      <c r="DV30" s="72">
        <f>D30*$DX$5</f>
        <v>0.008109375</v>
      </c>
      <c r="DW30" s="79">
        <f>DU30-DV30</f>
        <v>0.024402199074074073</v>
      </c>
      <c r="DX30" s="72">
        <f>DW30/$DX$5</f>
        <v>0.004701772461285949</v>
      </c>
      <c r="DY30" s="163">
        <v>1</v>
      </c>
      <c r="DZ30" s="78">
        <v>0.03050925925925926</v>
      </c>
      <c r="EA30" s="72">
        <f>D30*$EA$5</f>
        <v>0.005421875</v>
      </c>
      <c r="EB30" s="79">
        <f>DZ30-EA30</f>
        <v>0.02508738425925926</v>
      </c>
      <c r="EC30" s="72">
        <f>EB30/$EA$5</f>
        <v>0.007229793734656847</v>
      </c>
      <c r="ED30" s="163">
        <v>1</v>
      </c>
      <c r="EE30" s="81">
        <v>0.03290509259259259</v>
      </c>
      <c r="EF30" s="72">
        <f>D30*$EI$5</f>
        <v>0.014468749999999999</v>
      </c>
      <c r="EG30" s="79">
        <f>EE30-EF30</f>
        <v>0.01843634259259259</v>
      </c>
      <c r="EH30" s="72">
        <f>EG30/$EH$5</f>
        <v>0.003999206636137221</v>
      </c>
      <c r="EI30" s="163">
        <v>2</v>
      </c>
      <c r="EJ30" s="81">
        <v>0.028125</v>
      </c>
      <c r="EK30" s="72">
        <f>D30*$EM$5</f>
        <v>0.0062656249999999995</v>
      </c>
      <c r="EL30" s="79">
        <f>EJ30-EK30</f>
        <v>0.021859375</v>
      </c>
      <c r="EM30" s="72">
        <f>EL30/$EM$5</f>
        <v>0.005451215710723193</v>
      </c>
      <c r="EN30" s="163">
        <v>1</v>
      </c>
      <c r="EO30" s="81">
        <v>0.040428240740740744</v>
      </c>
      <c r="EP30" s="72">
        <f>D30*$ER$5</f>
        <v>0.0018906249999999997</v>
      </c>
      <c r="EQ30" s="79">
        <f>EO30-EP30</f>
        <v>0.038537615740740744</v>
      </c>
      <c r="ER30" s="72">
        <f>EQ30/$ER$5</f>
        <v>0.03184926920722376</v>
      </c>
      <c r="ES30" s="163">
        <v>1</v>
      </c>
      <c r="ET30" s="81">
        <v>0.015671296296296298</v>
      </c>
      <c r="EU30" s="72">
        <f>D30*$EU$5</f>
        <v>0.0035156249999999997</v>
      </c>
      <c r="EV30" s="83">
        <f>ET30-EU30</f>
        <v>0.012155671296296298</v>
      </c>
      <c r="EW30" s="72">
        <f>EV30/$EU$5</f>
        <v>0.005402520576131688</v>
      </c>
      <c r="EX30" s="156">
        <v>1</v>
      </c>
      <c r="EY30" s="81">
        <v>0.03383101851851852</v>
      </c>
      <c r="EZ30" s="72">
        <f>D30*$EZ$5</f>
        <v>0.006734374999999999</v>
      </c>
      <c r="FA30" s="79">
        <f>EY30-EZ30</f>
        <v>0.027096643518518516</v>
      </c>
      <c r="FB30" s="72">
        <f>FA30/$EZ$5</f>
        <v>0.006286924250236315</v>
      </c>
      <c r="FC30" s="156">
        <v>1</v>
      </c>
      <c r="FD30" s="81">
        <v>0.024201388888888887</v>
      </c>
      <c r="FE30" s="72">
        <f>D30*$FE$5</f>
        <v>0.0062031249999999994</v>
      </c>
      <c r="FF30" s="79">
        <f>FD30-FE30</f>
        <v>0.017998263888888887</v>
      </c>
      <c r="FG30" s="72">
        <f>FF30/$FE$5</f>
        <v>0.004533567730198712</v>
      </c>
      <c r="FH30" s="156">
        <v>1</v>
      </c>
      <c r="FI30" s="81">
        <v>0.01947916666666667</v>
      </c>
      <c r="FJ30" s="72">
        <f>D30*$FM$5</f>
        <v>0.005140624999999999</v>
      </c>
      <c r="FK30" s="79">
        <f t="shared" si="24"/>
        <v>0.01433854166666667</v>
      </c>
      <c r="FL30" s="72">
        <f>FK30/$FM$5</f>
        <v>0.004358219351570416</v>
      </c>
      <c r="FM30" s="156">
        <v>1</v>
      </c>
      <c r="FN30" s="81">
        <v>0.031064814814814812</v>
      </c>
      <c r="FO30" s="72">
        <f>D30*$FP$5</f>
        <v>0.006671874999999999</v>
      </c>
      <c r="FP30" s="79">
        <f>FN30-FO30</f>
        <v>0.024392939814814815</v>
      </c>
      <c r="FQ30" s="72">
        <f>FP30/$FP$5</f>
        <v>0.005712632275132276</v>
      </c>
      <c r="FR30" s="180">
        <v>1</v>
      </c>
      <c r="FS30" s="81">
        <v>0.019131944444444444</v>
      </c>
      <c r="FT30" s="72">
        <f>D30*$FX$5</f>
        <v>0.00421875</v>
      </c>
      <c r="FU30" s="79">
        <f>FS30-FT30</f>
        <v>0.014913194444444444</v>
      </c>
      <c r="FV30" s="72">
        <f>FU30/$FX$5</f>
        <v>0.005523405349794238</v>
      </c>
      <c r="FW30" s="180">
        <v>1</v>
      </c>
      <c r="FX30" s="77"/>
      <c r="FY30" s="306">
        <v>3</v>
      </c>
      <c r="FZ30" s="76">
        <v>1</v>
      </c>
      <c r="GA30" s="77">
        <v>2</v>
      </c>
      <c r="GB30" s="76"/>
      <c r="GC30" s="77"/>
      <c r="GD30" s="77">
        <v>1</v>
      </c>
      <c r="GE30" s="84">
        <v>1</v>
      </c>
      <c r="GF30" s="108">
        <v>1</v>
      </c>
      <c r="GG30" s="153">
        <v>1</v>
      </c>
      <c r="GH30" s="108"/>
      <c r="GI30" s="108"/>
      <c r="GJ30" s="307">
        <v>3</v>
      </c>
      <c r="GK30" s="77">
        <v>1</v>
      </c>
      <c r="GL30" s="77">
        <v>1</v>
      </c>
      <c r="GM30" s="77">
        <v>1</v>
      </c>
      <c r="GN30" s="156">
        <v>1</v>
      </c>
      <c r="GO30" s="77">
        <v>1</v>
      </c>
      <c r="GP30" s="153">
        <v>1</v>
      </c>
      <c r="GQ30" s="152">
        <v>1</v>
      </c>
      <c r="GR30" s="314">
        <v>3</v>
      </c>
      <c r="GS30" s="163">
        <v>1</v>
      </c>
      <c r="GT30" s="163"/>
      <c r="GU30" s="72"/>
      <c r="GV30" s="163"/>
      <c r="GW30" s="163">
        <v>1</v>
      </c>
      <c r="GX30" s="163">
        <v>1</v>
      </c>
      <c r="GY30" s="163">
        <v>2</v>
      </c>
      <c r="GZ30" s="163">
        <v>1</v>
      </c>
      <c r="HA30" s="163">
        <v>1</v>
      </c>
      <c r="HB30" s="156">
        <v>1</v>
      </c>
      <c r="HC30" s="156">
        <v>1</v>
      </c>
      <c r="HD30" s="156">
        <v>1</v>
      </c>
      <c r="HE30" s="156">
        <v>1</v>
      </c>
      <c r="HF30" s="156">
        <v>1</v>
      </c>
      <c r="HG30" s="305">
        <v>27</v>
      </c>
      <c r="HH30" s="274">
        <f>FZ30+GA30+GD30+GE30+GF30+GG30+GK30+GL30+GM30+GN30+GO30+GP30+GQ30+GS30+GW30+GX30+GY30+GZ30+HA30+HB30+HC30+HD30+HE30+HF30</f>
        <v>26</v>
      </c>
      <c r="HI30" s="156"/>
      <c r="HJ30" s="175"/>
      <c r="HK30" s="95"/>
      <c r="HL30" s="156"/>
      <c r="HM30" s="108">
        <f>GP30+GO30+GN30+GL30+GK30+GJ30+GI30+GH30+GD30+GC30+GB30+GA30+FZ30+FY30</f>
        <v>15</v>
      </c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316">
        <v>1</v>
      </c>
      <c r="HY30" s="58"/>
      <c r="HZ30" s="97"/>
      <c r="IA30" s="77"/>
      <c r="IB30" s="77"/>
      <c r="IC30" s="276"/>
      <c r="ID30" s="77"/>
      <c r="IE30" s="77"/>
      <c r="IF30" s="110"/>
    </row>
    <row r="31" spans="1:240" s="40" customFormat="1" ht="26.25" customHeight="1">
      <c r="A31" s="46">
        <v>23</v>
      </c>
      <c r="B31" s="58" t="s">
        <v>33</v>
      </c>
      <c r="C31" s="58">
        <v>1956</v>
      </c>
      <c r="D31" s="88">
        <v>0.0015624999999999999</v>
      </c>
      <c r="E31" s="71"/>
      <c r="F31" s="70"/>
      <c r="G31" s="79"/>
      <c r="H31" s="75"/>
      <c r="I31" s="107"/>
      <c r="J31" s="86"/>
      <c r="K31" s="72"/>
      <c r="L31" s="87"/>
      <c r="M31" s="87"/>
      <c r="N31" s="76"/>
      <c r="O31" s="71"/>
      <c r="P31" s="72"/>
      <c r="Q31" s="72"/>
      <c r="R31" s="72"/>
      <c r="S31" s="76"/>
      <c r="T31" s="71"/>
      <c r="U31" s="75"/>
      <c r="V31" s="75"/>
      <c r="W31" s="75"/>
      <c r="X31" s="76"/>
      <c r="Y31" s="98" t="s">
        <v>35</v>
      </c>
      <c r="Z31" s="75" t="s">
        <v>35</v>
      </c>
      <c r="AA31" s="75" t="s">
        <v>35</v>
      </c>
      <c r="AB31" s="75" t="s">
        <v>35</v>
      </c>
      <c r="AC31" s="77"/>
      <c r="AD31" s="83"/>
      <c r="AE31" s="72"/>
      <c r="AF31" s="72"/>
      <c r="AG31" s="72"/>
      <c r="AH31" s="77"/>
      <c r="AI31" s="83"/>
      <c r="AJ31" s="72"/>
      <c r="AK31" s="72"/>
      <c r="AL31" s="75"/>
      <c r="AM31" s="84"/>
      <c r="AN31" s="83"/>
      <c r="AO31" s="103"/>
      <c r="AP31" s="103"/>
      <c r="AQ31" s="103"/>
      <c r="AR31" s="108"/>
      <c r="AS31" s="103"/>
      <c r="AT31" s="70"/>
      <c r="AU31" s="79"/>
      <c r="AV31" s="72"/>
      <c r="AW31" s="153"/>
      <c r="AX31" s="103"/>
      <c r="AY31" s="72"/>
      <c r="AZ31" s="79"/>
      <c r="BA31" s="72"/>
      <c r="BB31" s="108"/>
      <c r="BC31" s="83" t="s">
        <v>35</v>
      </c>
      <c r="BD31" s="72" t="s">
        <v>35</v>
      </c>
      <c r="BE31" s="79" t="s">
        <v>35</v>
      </c>
      <c r="BF31" s="72" t="s">
        <v>37</v>
      </c>
      <c r="BG31" s="108"/>
      <c r="BH31" s="83" t="s">
        <v>35</v>
      </c>
      <c r="BI31" s="72" t="s">
        <v>35</v>
      </c>
      <c r="BJ31" s="79" t="s">
        <v>35</v>
      </c>
      <c r="BK31" s="72" t="s">
        <v>37</v>
      </c>
      <c r="BL31" s="108"/>
      <c r="BM31" s="83"/>
      <c r="BN31" s="72"/>
      <c r="BO31" s="79"/>
      <c r="BP31" s="72"/>
      <c r="BQ31" s="77"/>
      <c r="BR31" s="83"/>
      <c r="BS31" s="72"/>
      <c r="BT31" s="79"/>
      <c r="BU31" s="72"/>
      <c r="BV31" s="77"/>
      <c r="BW31" s="83" t="s">
        <v>35</v>
      </c>
      <c r="BX31" s="72"/>
      <c r="BY31" s="79"/>
      <c r="BZ31" s="72"/>
      <c r="CA31" s="77"/>
      <c r="CB31" s="83"/>
      <c r="CC31" s="72"/>
      <c r="CD31" s="79"/>
      <c r="CE31" s="72"/>
      <c r="CF31" s="156"/>
      <c r="CG31" s="83"/>
      <c r="CH31" s="72"/>
      <c r="CI31" s="79"/>
      <c r="CJ31" s="72"/>
      <c r="CK31" s="77"/>
      <c r="CL31" s="83"/>
      <c r="CM31" s="72"/>
      <c r="CN31" s="79"/>
      <c r="CO31" s="72"/>
      <c r="CP31" s="153"/>
      <c r="CQ31" s="83"/>
      <c r="CR31" s="72"/>
      <c r="CS31" s="79"/>
      <c r="CT31" s="72"/>
      <c r="CU31" s="152"/>
      <c r="CV31" s="83"/>
      <c r="CW31" s="72"/>
      <c r="CX31" s="79"/>
      <c r="CY31" s="72"/>
      <c r="CZ31" s="158"/>
      <c r="DA31" s="83"/>
      <c r="DB31" s="72"/>
      <c r="DC31" s="79"/>
      <c r="DD31" s="72"/>
      <c r="DE31" s="163"/>
      <c r="DF31" s="83"/>
      <c r="DG31" s="72"/>
      <c r="DH31" s="79"/>
      <c r="DI31" s="72"/>
      <c r="DJ31" s="163"/>
      <c r="DK31" s="83"/>
      <c r="DL31" s="72"/>
      <c r="DM31" s="79"/>
      <c r="DN31" s="72"/>
      <c r="DO31" s="72"/>
      <c r="DP31" s="72"/>
      <c r="DQ31" s="72"/>
      <c r="DR31" s="72"/>
      <c r="DS31" s="72"/>
      <c r="DT31" s="163"/>
      <c r="DU31" s="72"/>
      <c r="DV31" s="72"/>
      <c r="DW31" s="72"/>
      <c r="DX31" s="72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79"/>
      <c r="EW31" s="72"/>
      <c r="EX31" s="156"/>
      <c r="EY31" s="81">
        <v>0.06634259259259259</v>
      </c>
      <c r="EZ31" s="72">
        <f>D31*$EZ$5</f>
        <v>0.006734374999999999</v>
      </c>
      <c r="FA31" s="79">
        <f>EY31-EZ31</f>
        <v>0.05960821759259259</v>
      </c>
      <c r="FB31" s="72">
        <f>FA31/$EZ$5</f>
        <v>0.013830212898513364</v>
      </c>
      <c r="FC31" s="156">
        <v>6</v>
      </c>
      <c r="FD31" s="81">
        <v>0.0358912037037037</v>
      </c>
      <c r="FE31" s="72">
        <f>D31*$FE$5</f>
        <v>0.0062031249999999994</v>
      </c>
      <c r="FF31" s="79">
        <f>FD31-FE31</f>
        <v>0.029688078703703703</v>
      </c>
      <c r="FG31" s="72">
        <f>FF31/$FE$5</f>
        <v>0.007478105466927884</v>
      </c>
      <c r="FH31" s="156">
        <v>7</v>
      </c>
      <c r="FI31" s="133"/>
      <c r="FJ31" s="72">
        <f>D31*$FO$5</f>
        <v>0.005156249999999999</v>
      </c>
      <c r="FK31" s="79">
        <f>FI31-FJ31</f>
        <v>-0.005156249999999999</v>
      </c>
      <c r="FL31" s="72">
        <f>FK31/$FO$5</f>
        <v>-0.0015624999999999999</v>
      </c>
      <c r="FM31" s="156"/>
      <c r="FN31" s="133"/>
      <c r="FO31" s="72">
        <f>D31*$FT$5</f>
        <v>0.0029687499999999996</v>
      </c>
      <c r="FP31" s="79">
        <f>FN31-FO31</f>
        <v>-0.0029687499999999996</v>
      </c>
      <c r="FQ31" s="72">
        <f>FP31/$FT$5</f>
        <v>-0.0015624999999999999</v>
      </c>
      <c r="FR31" s="180"/>
      <c r="FS31" s="83"/>
      <c r="FT31" s="103"/>
      <c r="FU31" s="83"/>
      <c r="FV31" s="103"/>
      <c r="FW31" s="180"/>
      <c r="FX31" s="77"/>
      <c r="FY31" s="77"/>
      <c r="FZ31" s="76"/>
      <c r="GA31" s="77"/>
      <c r="GB31" s="76"/>
      <c r="GC31" s="77"/>
      <c r="GD31" s="77"/>
      <c r="GE31" s="84"/>
      <c r="GF31" s="108"/>
      <c r="GG31" s="153"/>
      <c r="GH31" s="108"/>
      <c r="GI31" s="108"/>
      <c r="GJ31" s="108"/>
      <c r="GK31" s="77"/>
      <c r="GL31" s="77"/>
      <c r="GM31" s="77"/>
      <c r="GN31" s="156"/>
      <c r="GO31" s="77"/>
      <c r="GP31" s="153"/>
      <c r="GQ31" s="152"/>
      <c r="GR31" s="158"/>
      <c r="GS31" s="163"/>
      <c r="GT31" s="163"/>
      <c r="GU31" s="72"/>
      <c r="GV31" s="163"/>
      <c r="GW31" s="163"/>
      <c r="GX31" s="163"/>
      <c r="GY31" s="163"/>
      <c r="GZ31" s="163"/>
      <c r="HA31" s="163"/>
      <c r="HB31" s="156"/>
      <c r="HC31" s="156">
        <v>6</v>
      </c>
      <c r="HD31" s="156">
        <v>7</v>
      </c>
      <c r="HE31" s="156"/>
      <c r="HF31" s="156"/>
      <c r="HG31" s="241">
        <v>2</v>
      </c>
      <c r="HH31" s="180"/>
      <c r="HI31" s="156"/>
      <c r="HJ31" s="175"/>
      <c r="HK31" s="95"/>
      <c r="HL31" s="156"/>
      <c r="HM31" s="77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316"/>
      <c r="HY31" s="58"/>
      <c r="HZ31" s="97"/>
      <c r="IA31" s="77"/>
      <c r="IB31" s="77"/>
      <c r="IC31" s="276"/>
      <c r="ID31" s="77"/>
      <c r="IE31" s="77"/>
      <c r="IF31" s="110"/>
    </row>
    <row r="32" spans="1:240" s="7" customFormat="1" ht="26.25" customHeight="1" hidden="1">
      <c r="A32" s="46">
        <v>22</v>
      </c>
      <c r="B32" s="58"/>
      <c r="C32" s="58">
        <v>1955</v>
      </c>
      <c r="D32" s="69">
        <v>0.0016203703703703703</v>
      </c>
      <c r="E32" s="111"/>
      <c r="F32" s="70"/>
      <c r="G32" s="79"/>
      <c r="H32" s="75" t="s">
        <v>35</v>
      </c>
      <c r="I32" s="85"/>
      <c r="J32" s="86"/>
      <c r="K32" s="72"/>
      <c r="L32" s="87"/>
      <c r="M32" s="87"/>
      <c r="N32" s="106"/>
      <c r="O32" s="71"/>
      <c r="P32" s="72"/>
      <c r="Q32" s="72"/>
      <c r="R32" s="72"/>
      <c r="S32" s="73"/>
      <c r="T32" s="71" t="s">
        <v>35</v>
      </c>
      <c r="U32" s="75"/>
      <c r="V32" s="75"/>
      <c r="W32" s="75"/>
      <c r="X32" s="76"/>
      <c r="Y32" s="98" t="s">
        <v>35</v>
      </c>
      <c r="Z32" s="75" t="s">
        <v>35</v>
      </c>
      <c r="AA32" s="75" t="s">
        <v>35</v>
      </c>
      <c r="AB32" s="75" t="s">
        <v>35</v>
      </c>
      <c r="AC32" s="77"/>
      <c r="AD32" s="83"/>
      <c r="AE32" s="72"/>
      <c r="AF32" s="72"/>
      <c r="AG32" s="72"/>
      <c r="AH32" s="77"/>
      <c r="AI32" s="83"/>
      <c r="AJ32" s="72"/>
      <c r="AK32" s="72"/>
      <c r="AL32" s="75"/>
      <c r="AM32" s="84"/>
      <c r="AN32" s="83" t="s">
        <v>35</v>
      </c>
      <c r="AO32" s="103" t="s">
        <v>35</v>
      </c>
      <c r="AP32" s="103" t="s">
        <v>35</v>
      </c>
      <c r="AQ32" s="103" t="s">
        <v>35</v>
      </c>
      <c r="AR32" s="112"/>
      <c r="AS32" s="103"/>
      <c r="AT32" s="70"/>
      <c r="AU32" s="79"/>
      <c r="AV32" s="72"/>
      <c r="AW32" s="150"/>
      <c r="AX32" s="103"/>
      <c r="AY32" s="72" t="s">
        <v>35</v>
      </c>
      <c r="AZ32" s="79" t="s">
        <v>35</v>
      </c>
      <c r="BA32" s="72" t="s">
        <v>35</v>
      </c>
      <c r="BB32" s="62"/>
      <c r="BC32" s="100"/>
      <c r="BD32" s="72"/>
      <c r="BE32" s="79"/>
      <c r="BF32" s="72"/>
      <c r="BG32" s="62"/>
      <c r="BH32" s="100"/>
      <c r="BI32" s="72"/>
      <c r="BJ32" s="79"/>
      <c r="BK32" s="72"/>
      <c r="BL32" s="62"/>
      <c r="BM32" s="83"/>
      <c r="BN32" s="72"/>
      <c r="BO32" s="79"/>
      <c r="BP32" s="72"/>
      <c r="BQ32" s="61"/>
      <c r="BR32" s="83"/>
      <c r="BS32" s="72"/>
      <c r="BT32" s="79"/>
      <c r="BU32" s="72"/>
      <c r="BV32" s="61"/>
      <c r="BW32" s="83"/>
      <c r="BX32" s="72"/>
      <c r="BY32" s="79"/>
      <c r="BZ32" s="72"/>
      <c r="CA32" s="61"/>
      <c r="CB32" s="83"/>
      <c r="CC32" s="72"/>
      <c r="CD32" s="79"/>
      <c r="CE32" s="72"/>
      <c r="CF32" s="156"/>
      <c r="CG32" s="83"/>
      <c r="CH32" s="72"/>
      <c r="CI32" s="79"/>
      <c r="CJ32" s="72"/>
      <c r="CK32" s="61"/>
      <c r="CL32" s="83"/>
      <c r="CM32" s="72"/>
      <c r="CN32" s="79"/>
      <c r="CO32" s="72"/>
      <c r="CP32" s="150"/>
      <c r="CQ32" s="61"/>
      <c r="CR32" s="72"/>
      <c r="CS32" s="79"/>
      <c r="CT32" s="72"/>
      <c r="CU32" s="151"/>
      <c r="CV32" s="84"/>
      <c r="CW32" s="72"/>
      <c r="CX32" s="79"/>
      <c r="CY32" s="72"/>
      <c r="CZ32" s="158"/>
      <c r="DA32" s="61"/>
      <c r="DB32" s="72"/>
      <c r="DC32" s="79"/>
      <c r="DD32" s="72"/>
      <c r="DE32" s="163"/>
      <c r="DF32" s="94"/>
      <c r="DG32" s="72"/>
      <c r="DH32" s="79"/>
      <c r="DI32" s="72"/>
      <c r="DJ32" s="163"/>
      <c r="DK32" s="83"/>
      <c r="DL32" s="72"/>
      <c r="DM32" s="79"/>
      <c r="DN32" s="72"/>
      <c r="DO32" s="72"/>
      <c r="DP32" s="72"/>
      <c r="DQ32" s="72"/>
      <c r="DR32" s="72"/>
      <c r="DS32" s="72"/>
      <c r="DT32" s="163"/>
      <c r="DU32" s="72"/>
      <c r="DV32" s="72"/>
      <c r="DW32" s="72"/>
      <c r="DX32" s="72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79"/>
      <c r="EW32" s="72"/>
      <c r="EX32" s="156"/>
      <c r="EY32" s="94"/>
      <c r="EZ32" s="72"/>
      <c r="FA32" s="79"/>
      <c r="FB32" s="72"/>
      <c r="FC32" s="156"/>
      <c r="FD32" s="83"/>
      <c r="FE32" s="72"/>
      <c r="FF32" s="79"/>
      <c r="FG32" s="72"/>
      <c r="FH32" s="156"/>
      <c r="FI32" s="83"/>
      <c r="FJ32" s="72"/>
      <c r="FK32" s="79"/>
      <c r="FL32" s="72"/>
      <c r="FM32" s="156"/>
      <c r="FN32" s="83"/>
      <c r="FO32" s="72"/>
      <c r="FP32" s="79"/>
      <c r="FQ32" s="72"/>
      <c r="FR32" s="180"/>
      <c r="FS32" s="83"/>
      <c r="FT32" s="72"/>
      <c r="FU32" s="79"/>
      <c r="FV32" s="72"/>
      <c r="FW32" s="180"/>
      <c r="FX32" s="61"/>
      <c r="FY32" s="61"/>
      <c r="FZ32" s="106"/>
      <c r="GA32" s="61"/>
      <c r="GB32" s="76"/>
      <c r="GC32" s="77"/>
      <c r="GD32" s="77"/>
      <c r="GE32" s="84"/>
      <c r="GF32" s="112"/>
      <c r="GG32" s="150"/>
      <c r="GH32" s="62"/>
      <c r="GI32" s="62"/>
      <c r="GJ32" s="62"/>
      <c r="GK32" s="61"/>
      <c r="GL32" s="61"/>
      <c r="GM32" s="61"/>
      <c r="GN32" s="156"/>
      <c r="GO32" s="61"/>
      <c r="GP32" s="150"/>
      <c r="GQ32" s="151"/>
      <c r="GR32" s="158"/>
      <c r="GS32" s="163"/>
      <c r="GT32" s="163"/>
      <c r="GU32" s="72"/>
      <c r="GV32" s="163"/>
      <c r="GW32" s="163"/>
      <c r="GX32" s="163"/>
      <c r="GY32" s="163"/>
      <c r="GZ32" s="163"/>
      <c r="HA32" s="163"/>
      <c r="HB32" s="156"/>
      <c r="HC32" s="156"/>
      <c r="HD32" s="156"/>
      <c r="HE32" s="156"/>
      <c r="HF32" s="156"/>
      <c r="HG32" s="241"/>
      <c r="HH32" s="180"/>
      <c r="HI32" s="156"/>
      <c r="HJ32" s="175"/>
      <c r="HK32" s="95"/>
      <c r="HL32" s="156"/>
      <c r="HM32" s="61"/>
      <c r="HN32" s="47">
        <v>6</v>
      </c>
      <c r="HO32" s="47">
        <v>10</v>
      </c>
      <c r="HP32" s="47">
        <v>6</v>
      </c>
      <c r="HQ32" s="47">
        <v>9</v>
      </c>
      <c r="HR32" s="47">
        <v>6</v>
      </c>
      <c r="HS32" s="47">
        <v>5</v>
      </c>
      <c r="HT32" s="47">
        <v>8</v>
      </c>
      <c r="HU32" s="47">
        <v>9</v>
      </c>
      <c r="HV32" s="47"/>
      <c r="HW32" s="47"/>
      <c r="HX32" s="317"/>
      <c r="HY32" s="47"/>
      <c r="HZ32" s="101"/>
      <c r="IA32" s="61"/>
      <c r="IB32" s="61"/>
      <c r="IC32" s="276"/>
      <c r="ID32" s="61"/>
      <c r="IE32" s="61"/>
      <c r="IF32" s="68"/>
    </row>
    <row r="33" spans="1:240" s="7" customFormat="1" ht="35.25" customHeight="1">
      <c r="A33" s="46">
        <v>24</v>
      </c>
      <c r="B33" s="58" t="s">
        <v>16</v>
      </c>
      <c r="C33" s="58">
        <v>1954</v>
      </c>
      <c r="D33" s="88">
        <v>0.0021527777777777778</v>
      </c>
      <c r="E33" s="71" t="s">
        <v>35</v>
      </c>
      <c r="F33" s="70" t="s">
        <v>35</v>
      </c>
      <c r="G33" s="79" t="s">
        <v>35</v>
      </c>
      <c r="H33" s="75"/>
      <c r="I33" s="85"/>
      <c r="J33" s="86">
        <v>0.07149305555555556</v>
      </c>
      <c r="K33" s="72">
        <f>D33*$L$5</f>
        <v>0.005597222222222222</v>
      </c>
      <c r="L33" s="87">
        <f>J33-K33</f>
        <v>0.06589583333333333</v>
      </c>
      <c r="M33" s="87">
        <f>L33/$L$5</f>
        <v>0.02534455128205128</v>
      </c>
      <c r="N33" s="73">
        <v>8</v>
      </c>
      <c r="O33" s="113"/>
      <c r="P33" s="72"/>
      <c r="Q33" s="72"/>
      <c r="R33" s="72"/>
      <c r="S33" s="73"/>
      <c r="T33" s="71"/>
      <c r="U33" s="75"/>
      <c r="V33" s="75"/>
      <c r="W33" s="75"/>
      <c r="X33" s="76"/>
      <c r="Y33" s="98"/>
      <c r="Z33" s="75"/>
      <c r="AA33" s="75"/>
      <c r="AB33" s="75"/>
      <c r="AC33" s="77"/>
      <c r="AD33" s="83"/>
      <c r="AE33" s="72"/>
      <c r="AF33" s="72"/>
      <c r="AG33" s="72"/>
      <c r="AH33" s="77"/>
      <c r="AI33" s="83"/>
      <c r="AJ33" s="72"/>
      <c r="AK33" s="72"/>
      <c r="AL33" s="75"/>
      <c r="AM33" s="84"/>
      <c r="AN33" s="134"/>
      <c r="AO33" s="72">
        <f>D33*$AQ$5</f>
        <v>0.011840277777777778</v>
      </c>
      <c r="AP33" s="72">
        <f>AN33-AO33</f>
        <v>-0.011840277777777778</v>
      </c>
      <c r="AQ33" s="72">
        <f>AP33/$AQ$5</f>
        <v>-0.0021527777777777778</v>
      </c>
      <c r="AR33" s="112"/>
      <c r="AS33" s="80"/>
      <c r="AT33" s="70">
        <f>D33*$AV$5</f>
        <v>0.0065875000000000005</v>
      </c>
      <c r="AU33" s="79">
        <f>AS33-AT33</f>
        <v>-0.0065875000000000005</v>
      </c>
      <c r="AV33" s="72">
        <f>AU33/$AV$5</f>
        <v>-0.0021527777777777778</v>
      </c>
      <c r="AW33" s="150"/>
      <c r="AX33" s="80"/>
      <c r="AY33" s="72"/>
      <c r="AZ33" s="79"/>
      <c r="BA33" s="72"/>
      <c r="BB33" s="62"/>
      <c r="BC33" s="81"/>
      <c r="BD33" s="72">
        <f>D33*$BD$5</f>
        <v>0.010591666666666666</v>
      </c>
      <c r="BE33" s="79">
        <f>BC33-BD33</f>
        <v>-0.010591666666666666</v>
      </c>
      <c r="BF33" s="72">
        <f>BE33/$BD$5</f>
        <v>-0.0021527777777777778</v>
      </c>
      <c r="BG33" s="62"/>
      <c r="BH33" s="83"/>
      <c r="BI33" s="72"/>
      <c r="BJ33" s="79"/>
      <c r="BK33" s="72"/>
      <c r="BL33" s="62"/>
      <c r="BM33" s="96"/>
      <c r="BN33" s="72">
        <f>D33*$BQ$5</f>
        <v>0.010290277777777778</v>
      </c>
      <c r="BO33" s="79">
        <f>BM33-BN33</f>
        <v>-0.010290277777777778</v>
      </c>
      <c r="BP33" s="72">
        <f>BO33/$BQ$5</f>
        <v>-0.0021527777777777778</v>
      </c>
      <c r="BQ33" s="61"/>
      <c r="BR33" s="214"/>
      <c r="BS33" s="72">
        <f>D33*BV5</f>
        <v>0</v>
      </c>
      <c r="BT33" s="79">
        <f>BR33-BS33</f>
        <v>0</v>
      </c>
      <c r="BU33" s="72" t="e">
        <f>BT33/$BV$5</f>
        <v>#DIV/0!</v>
      </c>
      <c r="BV33" s="61"/>
      <c r="BW33" s="83"/>
      <c r="BX33" s="72"/>
      <c r="BY33" s="79"/>
      <c r="BZ33" s="72"/>
      <c r="CA33" s="61"/>
      <c r="CB33" s="83"/>
      <c r="CC33" s="72"/>
      <c r="CD33" s="79"/>
      <c r="CE33" s="72"/>
      <c r="CF33" s="156"/>
      <c r="CG33" s="83"/>
      <c r="CH33" s="72"/>
      <c r="CI33" s="79"/>
      <c r="CJ33" s="72"/>
      <c r="CK33" s="61"/>
      <c r="CL33" s="83"/>
      <c r="CM33" s="72"/>
      <c r="CN33" s="79"/>
      <c r="CO33" s="72"/>
      <c r="CP33" s="150"/>
      <c r="CQ33" s="83"/>
      <c r="CR33" s="72"/>
      <c r="CS33" s="79"/>
      <c r="CT33" s="72"/>
      <c r="CU33" s="151"/>
      <c r="CV33" s="83"/>
      <c r="CW33" s="72"/>
      <c r="CX33" s="79"/>
      <c r="CY33" s="72"/>
      <c r="CZ33" s="158"/>
      <c r="DA33" s="83"/>
      <c r="DB33" s="72"/>
      <c r="DC33" s="79"/>
      <c r="DD33" s="72"/>
      <c r="DE33" s="163"/>
      <c r="DF33" s="83"/>
      <c r="DG33" s="72"/>
      <c r="DH33" s="79"/>
      <c r="DI33" s="72"/>
      <c r="DJ33" s="163"/>
      <c r="DK33" s="83"/>
      <c r="DL33" s="72"/>
      <c r="DM33" s="79"/>
      <c r="DN33" s="72"/>
      <c r="DO33" s="72"/>
      <c r="DP33" s="72"/>
      <c r="DQ33" s="72"/>
      <c r="DR33" s="72"/>
      <c r="DS33" s="72"/>
      <c r="DT33" s="163"/>
      <c r="DU33" s="72"/>
      <c r="DV33" s="72"/>
      <c r="DW33" s="72"/>
      <c r="DX33" s="72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230">
        <v>0.026400462962962962</v>
      </c>
      <c r="EU33" s="72">
        <f>D33*$EV$2</f>
        <v>0.004348611111111111</v>
      </c>
      <c r="EV33" s="83">
        <f>ET33-EU33</f>
        <v>0.02205185185185185</v>
      </c>
      <c r="EW33" s="72">
        <f>EV33/$EV$2</f>
        <v>0.010916758342500915</v>
      </c>
      <c r="EX33" s="156">
        <v>5</v>
      </c>
      <c r="EY33" s="133">
        <v>0.04054398148148148</v>
      </c>
      <c r="EZ33" s="72">
        <f>D33*$EZ$4</f>
        <v>0.006910416666666666</v>
      </c>
      <c r="FA33" s="79">
        <f>EY33-EZ33</f>
        <v>0.03363356481481481</v>
      </c>
      <c r="FB33" s="72">
        <f>FA33/$EZ$4</f>
        <v>0.010477746048228914</v>
      </c>
      <c r="FC33" s="156">
        <v>4</v>
      </c>
      <c r="FD33" s="133">
        <v>0.049837962962962966</v>
      </c>
      <c r="FE33" s="72">
        <f>D33*$FE$4</f>
        <v>0.0070395833333333335</v>
      </c>
      <c r="FF33" s="79">
        <f>FD33-FE33</f>
        <v>0.04279837962962963</v>
      </c>
      <c r="FG33" s="72">
        <f>FF33/$FE$4</f>
        <v>0.013088189489183373</v>
      </c>
      <c r="FH33" s="156">
        <v>9</v>
      </c>
      <c r="FI33" s="81">
        <v>0.04386574074074074</v>
      </c>
      <c r="FJ33" s="72">
        <f>D33*$FM$5</f>
        <v>0.007082638888888889</v>
      </c>
      <c r="FK33" s="79">
        <f>FI33-FJ33</f>
        <v>0.03678310185185185</v>
      </c>
      <c r="FL33" s="72">
        <f>FK33/$FM$5</f>
        <v>0.011180274119103906</v>
      </c>
      <c r="FM33" s="156">
        <v>8</v>
      </c>
      <c r="FN33" s="81">
        <v>0.05856481481481481</v>
      </c>
      <c r="FO33" s="72">
        <f>D33*$FP$5</f>
        <v>0.00919236111111111</v>
      </c>
      <c r="FP33" s="79">
        <f>FN33-FO33</f>
        <v>0.0493724537037037</v>
      </c>
      <c r="FQ33" s="72">
        <f>FP33/$FP$5</f>
        <v>0.011562635527799464</v>
      </c>
      <c r="FR33" s="180">
        <v>7</v>
      </c>
      <c r="FS33" s="83"/>
      <c r="FT33" s="72"/>
      <c r="FU33" s="79"/>
      <c r="FV33" s="72"/>
      <c r="FW33" s="180"/>
      <c r="FX33" s="61" t="s">
        <v>35</v>
      </c>
      <c r="FY33" s="61"/>
      <c r="FZ33" s="73">
        <v>8</v>
      </c>
      <c r="GA33" s="61"/>
      <c r="GB33" s="76"/>
      <c r="GC33" s="77"/>
      <c r="GD33" s="77"/>
      <c r="GE33" s="84"/>
      <c r="GF33" s="112"/>
      <c r="GG33" s="150"/>
      <c r="GH33" s="62"/>
      <c r="GI33" s="62"/>
      <c r="GJ33" s="62"/>
      <c r="GK33" s="61"/>
      <c r="GL33" s="61"/>
      <c r="GM33" s="61"/>
      <c r="GN33" s="156"/>
      <c r="GO33" s="61"/>
      <c r="GP33" s="150"/>
      <c r="GQ33" s="151"/>
      <c r="GR33" s="158"/>
      <c r="GS33" s="163"/>
      <c r="GT33" s="163"/>
      <c r="GU33" s="72"/>
      <c r="GV33" s="163"/>
      <c r="GW33" s="163"/>
      <c r="GX33" s="163"/>
      <c r="GY33" s="163"/>
      <c r="GZ33" s="163"/>
      <c r="HA33" s="163"/>
      <c r="HB33" s="156">
        <v>5</v>
      </c>
      <c r="HC33" s="156">
        <v>4</v>
      </c>
      <c r="HD33" s="156">
        <v>9</v>
      </c>
      <c r="HE33" s="156">
        <v>8</v>
      </c>
      <c r="HF33" s="156">
        <v>7</v>
      </c>
      <c r="HG33" s="241">
        <v>5</v>
      </c>
      <c r="HH33" s="180"/>
      <c r="HI33" s="156"/>
      <c r="HJ33" s="175"/>
      <c r="HK33" s="95"/>
      <c r="HL33" s="156"/>
      <c r="HM33" s="61"/>
      <c r="HN33" s="47">
        <v>8</v>
      </c>
      <c r="HO33" s="47">
        <v>8</v>
      </c>
      <c r="HP33" s="47">
        <v>5</v>
      </c>
      <c r="HQ33" s="47">
        <v>8</v>
      </c>
      <c r="HR33" s="47">
        <v>11</v>
      </c>
      <c r="HS33" s="47"/>
      <c r="HT33" s="47"/>
      <c r="HU33" s="47"/>
      <c r="HV33" s="47"/>
      <c r="HW33" s="47"/>
      <c r="HX33" s="317"/>
      <c r="HY33" s="47"/>
      <c r="HZ33" s="101"/>
      <c r="IA33" s="61"/>
      <c r="IB33" s="61"/>
      <c r="IC33" s="276"/>
      <c r="ID33" s="61"/>
      <c r="IE33" s="61"/>
      <c r="IF33" s="68"/>
    </row>
    <row r="34" spans="1:240" s="7" customFormat="1" ht="23.25" customHeight="1">
      <c r="A34" s="46">
        <v>25</v>
      </c>
      <c r="B34" s="114" t="s">
        <v>12</v>
      </c>
      <c r="C34" s="47">
        <v>1953</v>
      </c>
      <c r="D34" s="88">
        <v>0.0022222222222222222</v>
      </c>
      <c r="E34" s="71"/>
      <c r="F34" s="70"/>
      <c r="G34" s="79"/>
      <c r="H34" s="75"/>
      <c r="I34" s="85"/>
      <c r="J34" s="86"/>
      <c r="K34" s="72"/>
      <c r="L34" s="87"/>
      <c r="M34" s="87"/>
      <c r="N34" s="73"/>
      <c r="O34" s="71"/>
      <c r="P34" s="72">
        <f>D34*$R$5</f>
        <v>0.010222222222222221</v>
      </c>
      <c r="Q34" s="72">
        <f>O34-P34</f>
        <v>-0.010222222222222221</v>
      </c>
      <c r="R34" s="72">
        <f>Q34/$R$5</f>
        <v>-0.0022222222222222222</v>
      </c>
      <c r="S34" s="73"/>
      <c r="T34" s="93"/>
      <c r="U34" s="75">
        <f>D34*$V$5</f>
        <v>0.013111111111111112</v>
      </c>
      <c r="V34" s="75">
        <f>T34-U34</f>
        <v>-0.013111111111111112</v>
      </c>
      <c r="W34" s="75">
        <f>V34/$V$5</f>
        <v>-0.0022222222222222222</v>
      </c>
      <c r="X34" s="76"/>
      <c r="Y34" s="89"/>
      <c r="Z34" s="75">
        <f>D34*$AC$5</f>
        <v>0.015555555555555555</v>
      </c>
      <c r="AA34" s="75">
        <f>Y34-Z34</f>
        <v>-0.015555555555555555</v>
      </c>
      <c r="AB34" s="75">
        <f>AA34/$AC$5</f>
        <v>-0.0022222222222222222</v>
      </c>
      <c r="AC34" s="77"/>
      <c r="AD34" s="83"/>
      <c r="AE34" s="72"/>
      <c r="AF34" s="72"/>
      <c r="AG34" s="72"/>
      <c r="AH34" s="77"/>
      <c r="AI34" s="133">
        <v>0.04195601851851852</v>
      </c>
      <c r="AJ34" s="72">
        <f>D34*$AM$5</f>
        <v>0.008888888888888889</v>
      </c>
      <c r="AK34" s="72">
        <f>AI34-AJ34</f>
        <v>0.03306712962962963</v>
      </c>
      <c r="AL34" s="75">
        <f>AK34/$AM$5</f>
        <v>0.008266782407407407</v>
      </c>
      <c r="AM34" s="84">
        <v>4</v>
      </c>
      <c r="AN34" s="83"/>
      <c r="AO34" s="72"/>
      <c r="AP34" s="72"/>
      <c r="AQ34" s="72"/>
      <c r="AR34" s="112"/>
      <c r="AS34" s="80"/>
      <c r="AT34" s="70">
        <f>D34*$AV$5</f>
        <v>0.0068000000000000005</v>
      </c>
      <c r="AU34" s="79">
        <f>AS34-AT34</f>
        <v>-0.0068000000000000005</v>
      </c>
      <c r="AV34" s="72">
        <f>AU34/$AV$5</f>
        <v>-0.0022222222222222222</v>
      </c>
      <c r="AW34" s="150"/>
      <c r="AX34" s="81"/>
      <c r="AY34" s="72"/>
      <c r="AZ34" s="79"/>
      <c r="BA34" s="72"/>
      <c r="BB34" s="62"/>
      <c r="BC34" s="80"/>
      <c r="BD34" s="72">
        <f>D34*$BG$5</f>
        <v>0.018133333333333335</v>
      </c>
      <c r="BE34" s="79">
        <f>BC34-BD34</f>
        <v>-0.018133333333333335</v>
      </c>
      <c r="BF34" s="72">
        <f>BE34/$BG$5</f>
        <v>-0.0022222222222222222</v>
      </c>
      <c r="BG34" s="62"/>
      <c r="BH34" s="80">
        <v>0.037627314814814815</v>
      </c>
      <c r="BI34" s="72">
        <f>D34*$BL$5</f>
        <v>0.008533333333333334</v>
      </c>
      <c r="BJ34" s="79">
        <f>BH34-BI34</f>
        <v>0.02909398148148148</v>
      </c>
      <c r="BK34" s="72">
        <f>BJ34/$BL$5</f>
        <v>0.007576557677469136</v>
      </c>
      <c r="BL34" s="62">
        <v>5</v>
      </c>
      <c r="BM34" s="96">
        <v>0.054062500000000006</v>
      </c>
      <c r="BN34" s="72">
        <f>D34*$BQ$5</f>
        <v>0.010622222222222222</v>
      </c>
      <c r="BO34" s="79">
        <f>BM34-BN34</f>
        <v>0.043440277777777786</v>
      </c>
      <c r="BP34" s="72">
        <f>BO34/$BQ$5</f>
        <v>0.009087924221292423</v>
      </c>
      <c r="BQ34" s="61">
        <v>4</v>
      </c>
      <c r="BR34" s="92">
        <v>0.09385416666666667</v>
      </c>
      <c r="BS34" s="72">
        <f>D34*$BS$5</f>
        <v>0.022222222222222223</v>
      </c>
      <c r="BT34" s="79">
        <f>BR34-BS34</f>
        <v>0.07163194444444444</v>
      </c>
      <c r="BU34" s="79">
        <f>BT34/$BS$5</f>
        <v>0.007163194444444444</v>
      </c>
      <c r="BV34" s="61">
        <v>3</v>
      </c>
      <c r="BW34" s="94"/>
      <c r="BX34" s="72">
        <f>D34*$CA$5</f>
        <v>0.010622222222222222</v>
      </c>
      <c r="BY34" s="79">
        <f>BW34-BX34</f>
        <v>-0.010622222222222222</v>
      </c>
      <c r="BZ34" s="72">
        <f>BY34/$CA$5</f>
        <v>-0.0022222222222222222</v>
      </c>
      <c r="CA34" s="61"/>
      <c r="CB34" s="78">
        <v>0.056979166666666664</v>
      </c>
      <c r="CC34" s="72">
        <f>D34*$CE$5</f>
        <v>0.013422222222222223</v>
      </c>
      <c r="CD34" s="79">
        <f>CB34-CC34</f>
        <v>0.04355694444444444</v>
      </c>
      <c r="CE34" s="72">
        <f>CD34/$CE$5</f>
        <v>0.00721141464311994</v>
      </c>
      <c r="CF34" s="156">
        <v>4</v>
      </c>
      <c r="CG34" s="81">
        <v>0.014201388888888888</v>
      </c>
      <c r="CH34" s="72">
        <f>D34*$CH$5</f>
        <v>0.0037777777777777775</v>
      </c>
      <c r="CI34" s="79">
        <f>CG34-CH34</f>
        <v>0.010423611111111111</v>
      </c>
      <c r="CJ34" s="72">
        <f>CI34/$CH$5</f>
        <v>0.0061315359477124185</v>
      </c>
      <c r="CK34" s="61">
        <v>3</v>
      </c>
      <c r="CL34" s="78">
        <v>0.026446759259259264</v>
      </c>
      <c r="CM34" s="72">
        <f>D34*$CO$5</f>
        <v>0.006911111111111111</v>
      </c>
      <c r="CN34" s="79">
        <f>CL34-CM34</f>
        <v>0.019535648148148153</v>
      </c>
      <c r="CO34" s="72">
        <f>CN34/$CO$5</f>
        <v>0.0062815588900797924</v>
      </c>
      <c r="CP34" s="150">
        <v>4</v>
      </c>
      <c r="CQ34" s="225">
        <v>0.01752314814814815</v>
      </c>
      <c r="CR34" s="72">
        <f>D34*$CT$2</f>
        <v>0.007555555555555555</v>
      </c>
      <c r="CS34" s="79">
        <f>CQ34-CR34</f>
        <v>0.009967592592592594</v>
      </c>
      <c r="CT34" s="72">
        <f>CS34/$CT$2</f>
        <v>0.0029316448801742926</v>
      </c>
      <c r="CU34" s="151">
        <v>2</v>
      </c>
      <c r="CV34" s="78">
        <v>0.0344212962962963</v>
      </c>
      <c r="CW34" s="72">
        <f>D34*$CY$5</f>
        <v>0.01011111111111111</v>
      </c>
      <c r="CX34" s="79">
        <f>CV34-CW34</f>
        <v>0.024310185185185185</v>
      </c>
      <c r="CY34" s="72">
        <f>CX34/$CY$5</f>
        <v>0.005342897842897843</v>
      </c>
      <c r="CZ34" s="158">
        <v>4</v>
      </c>
      <c r="DA34" s="230">
        <v>0.06362268518518518</v>
      </c>
      <c r="DB34" s="72">
        <f>D34*$DD$5</f>
        <v>0.011466666666666667</v>
      </c>
      <c r="DC34" s="79">
        <f>DA34-DB34</f>
        <v>0.05215601851851852</v>
      </c>
      <c r="DD34" s="72">
        <f>DC34/$DD$5</f>
        <v>0.010107755526844673</v>
      </c>
      <c r="DE34" s="163">
        <v>2</v>
      </c>
      <c r="DF34" s="81">
        <v>0.04515046296296296</v>
      </c>
      <c r="DG34" s="72">
        <f>D34*$DI$5</f>
        <v>0.011977777777777776</v>
      </c>
      <c r="DH34" s="79">
        <f>DF34-DG34</f>
        <v>0.03317268518518519</v>
      </c>
      <c r="DI34" s="72">
        <f>DH34/$DI$5</f>
        <v>0.006154487047344191</v>
      </c>
      <c r="DJ34" s="163">
        <v>1</v>
      </c>
      <c r="DK34" s="83"/>
      <c r="DL34" s="72"/>
      <c r="DM34" s="79"/>
      <c r="DN34" s="72"/>
      <c r="DO34" s="72"/>
      <c r="DP34" s="72"/>
      <c r="DQ34" s="72"/>
      <c r="DR34" s="72"/>
      <c r="DS34" s="72"/>
      <c r="DT34" s="163"/>
      <c r="DU34" s="81">
        <v>0.05033564814814815</v>
      </c>
      <c r="DV34" s="72">
        <f>D34*$DX$5</f>
        <v>0.011533333333333335</v>
      </c>
      <c r="DW34" s="79">
        <f>DU34-DV34</f>
        <v>0.03880231481481482</v>
      </c>
      <c r="DX34" s="72">
        <f>DW34/$DX$5</f>
        <v>0.007476361235995147</v>
      </c>
      <c r="DY34" s="163">
        <v>2</v>
      </c>
      <c r="DZ34" s="78">
        <v>0.05454861111111111</v>
      </c>
      <c r="EA34" s="72">
        <f>D34*$EA$5</f>
        <v>0.007711111111111111</v>
      </c>
      <c r="EB34" s="79">
        <f>DZ34-EA34</f>
        <v>0.0468375</v>
      </c>
      <c r="EC34" s="72">
        <f>EB34/$EA$5</f>
        <v>0.013497838616714697</v>
      </c>
      <c r="ED34" s="163">
        <v>6</v>
      </c>
      <c r="EE34" s="81">
        <v>0.03597222222222222</v>
      </c>
      <c r="EF34" s="72">
        <f>D34*$EI$5</f>
        <v>0.020577777777777778</v>
      </c>
      <c r="EG34" s="79">
        <f>EE34-EF34</f>
        <v>0.01539444444444444</v>
      </c>
      <c r="EH34" s="72">
        <f>EG34/$EH$5</f>
        <v>0.0033393588816582297</v>
      </c>
      <c r="EI34" s="163">
        <v>1</v>
      </c>
      <c r="EJ34" s="163"/>
      <c r="EK34" s="163"/>
      <c r="EL34" s="163"/>
      <c r="EM34" s="163"/>
      <c r="EN34" s="163"/>
      <c r="EO34" s="81">
        <v>0.042465277777777775</v>
      </c>
      <c r="EP34" s="72">
        <f>D34*$ER$5</f>
        <v>0.0026888888888888887</v>
      </c>
      <c r="EQ34" s="79">
        <f>EO34-EP34</f>
        <v>0.03977638888888889</v>
      </c>
      <c r="ER34" s="72">
        <f>EQ34/$ER$5</f>
        <v>0.03287304866850321</v>
      </c>
      <c r="ES34" s="163">
        <v>2</v>
      </c>
      <c r="ET34" s="163"/>
      <c r="EU34" s="163"/>
      <c r="EV34" s="79"/>
      <c r="EW34" s="72"/>
      <c r="EX34" s="156"/>
      <c r="EY34" s="133" t="s">
        <v>32</v>
      </c>
      <c r="EZ34" s="72">
        <f>D34*$FE$5</f>
        <v>0.008822222222222223</v>
      </c>
      <c r="FA34" s="79" t="e">
        <f>EY34-EZ34</f>
        <v>#VALUE!</v>
      </c>
      <c r="FB34" s="72"/>
      <c r="FC34" s="156">
        <v>8</v>
      </c>
      <c r="FD34" s="133">
        <v>0.022962962962962966</v>
      </c>
      <c r="FE34" s="72">
        <f>D34*$FE$4</f>
        <v>0.007266666666666667</v>
      </c>
      <c r="FF34" s="79">
        <f>FD34-FE34</f>
        <v>0.0156962962962963</v>
      </c>
      <c r="FG34" s="72">
        <f>FF34/$FE$4</f>
        <v>0.004800090610488164</v>
      </c>
      <c r="FH34" s="156">
        <v>2</v>
      </c>
      <c r="FI34" s="81">
        <v>0.02693287037037037</v>
      </c>
      <c r="FJ34" s="72">
        <f>D34*$FM$5</f>
        <v>0.007311111111111111</v>
      </c>
      <c r="FK34" s="79">
        <f>FI34-FJ34</f>
        <v>0.01962175925925926</v>
      </c>
      <c r="FL34" s="72">
        <f>FK34/$FM$5</f>
        <v>0.0059640605651243945</v>
      </c>
      <c r="FM34" s="156">
        <v>2</v>
      </c>
      <c r="FN34" s="81">
        <v>0.03467592592592592</v>
      </c>
      <c r="FO34" s="72">
        <f>D34*$FP$5</f>
        <v>0.009488888888888889</v>
      </c>
      <c r="FP34" s="79">
        <f>FN34-FO34</f>
        <v>0.025187037037037036</v>
      </c>
      <c r="FQ34" s="72">
        <f>FP34/$FP$5</f>
        <v>0.005898603521554341</v>
      </c>
      <c r="FR34" s="180">
        <v>2</v>
      </c>
      <c r="FS34" s="83"/>
      <c r="FT34" s="72"/>
      <c r="FU34" s="79"/>
      <c r="FV34" s="72"/>
      <c r="FW34" s="180"/>
      <c r="FX34" s="61">
        <v>3</v>
      </c>
      <c r="FY34" s="61"/>
      <c r="FZ34" s="73"/>
      <c r="GA34" s="61"/>
      <c r="GB34" s="76"/>
      <c r="GC34" s="77"/>
      <c r="GD34" s="77"/>
      <c r="GE34" s="84">
        <v>4</v>
      </c>
      <c r="GF34" s="112"/>
      <c r="GG34" s="150"/>
      <c r="GH34" s="62"/>
      <c r="GI34" s="62"/>
      <c r="GJ34" s="62">
        <v>5</v>
      </c>
      <c r="GK34" s="61">
        <v>4</v>
      </c>
      <c r="GL34" s="61">
        <v>3</v>
      </c>
      <c r="GM34" s="61"/>
      <c r="GN34" s="156">
        <v>4</v>
      </c>
      <c r="GO34" s="61">
        <v>3</v>
      </c>
      <c r="GP34" s="150">
        <v>4</v>
      </c>
      <c r="GQ34" s="151">
        <v>2</v>
      </c>
      <c r="GR34" s="158">
        <v>4</v>
      </c>
      <c r="GS34" s="163">
        <v>2</v>
      </c>
      <c r="GT34" s="163">
        <v>1</v>
      </c>
      <c r="GU34" s="72"/>
      <c r="GV34" s="163"/>
      <c r="GW34" s="163">
        <v>2</v>
      </c>
      <c r="GX34" s="163">
        <v>6</v>
      </c>
      <c r="GY34" s="163">
        <v>1</v>
      </c>
      <c r="GZ34" s="163"/>
      <c r="HA34" s="163">
        <v>2</v>
      </c>
      <c r="HB34" s="156"/>
      <c r="HC34" s="156">
        <v>8</v>
      </c>
      <c r="HD34" s="156">
        <v>2</v>
      </c>
      <c r="HE34" s="156">
        <v>2</v>
      </c>
      <c r="HF34" s="156">
        <v>2</v>
      </c>
      <c r="HG34" s="241">
        <v>19</v>
      </c>
      <c r="HH34" s="274"/>
      <c r="HI34" s="156"/>
      <c r="HJ34" s="175"/>
      <c r="HK34" s="95"/>
      <c r="HL34" s="156"/>
      <c r="HM34" s="62">
        <f>GR34+GQ34+GP34+GO34+GN34+GM34+GL34+GJ34+GI34+GH34+GG34+GF34+GD34+FZ34</f>
        <v>25</v>
      </c>
      <c r="HN34" s="47">
        <v>11</v>
      </c>
      <c r="HO34" s="47">
        <v>7</v>
      </c>
      <c r="HP34" s="47">
        <v>2</v>
      </c>
      <c r="HQ34" s="47">
        <v>1</v>
      </c>
      <c r="HR34" s="47">
        <v>6</v>
      </c>
      <c r="HS34" s="47">
        <v>1</v>
      </c>
      <c r="HT34" s="47">
        <v>6</v>
      </c>
      <c r="HU34" s="47">
        <v>2</v>
      </c>
      <c r="HV34" s="47">
        <v>3</v>
      </c>
      <c r="HW34" s="47">
        <v>5</v>
      </c>
      <c r="HX34" s="317"/>
      <c r="HY34" s="47"/>
      <c r="HZ34" s="97"/>
      <c r="IA34" s="61"/>
      <c r="IB34" s="61"/>
      <c r="IC34" s="276"/>
      <c r="ID34" s="61"/>
      <c r="IE34" s="61"/>
      <c r="IF34" s="68"/>
    </row>
    <row r="35" spans="1:235" s="7" customFormat="1" ht="33.75" customHeight="1" hidden="1" thickBot="1">
      <c r="A35" s="46">
        <v>24</v>
      </c>
      <c r="B35" s="115" t="s">
        <v>39</v>
      </c>
      <c r="C35" s="116">
        <v>1967</v>
      </c>
      <c r="D35" s="117">
        <v>0.0010763888888888889</v>
      </c>
      <c r="E35" s="118" t="s">
        <v>35</v>
      </c>
      <c r="F35" s="70" t="s">
        <v>35</v>
      </c>
      <c r="G35" s="79"/>
      <c r="H35" s="19"/>
      <c r="I35" s="119" t="s">
        <v>35</v>
      </c>
      <c r="J35" s="86"/>
      <c r="K35" s="72"/>
      <c r="L35" s="87"/>
      <c r="M35" s="87"/>
      <c r="N35" s="120"/>
      <c r="O35" s="121"/>
      <c r="P35" s="72"/>
      <c r="Q35" s="122"/>
      <c r="R35" s="72"/>
      <c r="S35" s="120"/>
      <c r="T35" s="71" t="s">
        <v>35</v>
      </c>
      <c r="U35" s="75" t="s">
        <v>35</v>
      </c>
      <c r="V35" s="75" t="s">
        <v>35</v>
      </c>
      <c r="W35" s="75" t="s">
        <v>35</v>
      </c>
      <c r="X35" s="123" t="s">
        <v>35</v>
      </c>
      <c r="Y35" s="98" t="s">
        <v>35</v>
      </c>
      <c r="Z35" s="75" t="s">
        <v>35</v>
      </c>
      <c r="AA35" s="75" t="s">
        <v>35</v>
      </c>
      <c r="AB35" s="75" t="s">
        <v>35</v>
      </c>
      <c r="AC35" s="77" t="s">
        <v>35</v>
      </c>
      <c r="AD35" s="83"/>
      <c r="AE35" s="72"/>
      <c r="AF35" s="72"/>
      <c r="AG35" s="72"/>
      <c r="AH35" s="77"/>
      <c r="AI35" s="83" t="s">
        <v>35</v>
      </c>
      <c r="AJ35" s="72"/>
      <c r="AK35" s="72"/>
      <c r="AL35" s="75"/>
      <c r="AM35" s="84" t="s">
        <v>35</v>
      </c>
      <c r="AN35" s="83"/>
      <c r="AO35" s="72"/>
      <c r="AP35" s="72"/>
      <c r="AQ35" s="72"/>
      <c r="AR35" s="112"/>
      <c r="AS35" s="103" t="s">
        <v>35</v>
      </c>
      <c r="AT35" s="70" t="s">
        <v>35</v>
      </c>
      <c r="AU35" s="79" t="s">
        <v>35</v>
      </c>
      <c r="AV35" s="75" t="s">
        <v>35</v>
      </c>
      <c r="AW35" s="150" t="s">
        <v>35</v>
      </c>
      <c r="AX35" s="83" t="s">
        <v>35</v>
      </c>
      <c r="AY35" s="72" t="s">
        <v>35</v>
      </c>
      <c r="AZ35" s="79" t="s">
        <v>35</v>
      </c>
      <c r="BA35" s="72" t="s">
        <v>35</v>
      </c>
      <c r="BB35" s="62"/>
      <c r="BC35" s="90" t="s">
        <v>35</v>
      </c>
      <c r="BD35" s="72" t="s">
        <v>37</v>
      </c>
      <c r="BE35" s="79" t="s">
        <v>35</v>
      </c>
      <c r="BF35" s="72" t="s">
        <v>35</v>
      </c>
      <c r="BG35" s="62" t="s">
        <v>35</v>
      </c>
      <c r="BH35" s="83" t="s">
        <v>35</v>
      </c>
      <c r="BI35" s="72" t="s">
        <v>35</v>
      </c>
      <c r="BJ35" s="79" t="s">
        <v>35</v>
      </c>
      <c r="BK35" s="72" t="s">
        <v>35</v>
      </c>
      <c r="BL35" s="61" t="s">
        <v>35</v>
      </c>
      <c r="BM35" s="83" t="s">
        <v>35</v>
      </c>
      <c r="BN35" s="72" t="s">
        <v>35</v>
      </c>
      <c r="BO35" s="79" t="s">
        <v>35</v>
      </c>
      <c r="BP35" s="72" t="s">
        <v>35</v>
      </c>
      <c r="BQ35" s="61" t="s">
        <v>35</v>
      </c>
      <c r="BR35" s="83" t="s">
        <v>35</v>
      </c>
      <c r="BS35" s="72" t="s">
        <v>35</v>
      </c>
      <c r="BT35" s="79" t="s">
        <v>35</v>
      </c>
      <c r="BU35" s="72" t="s">
        <v>35</v>
      </c>
      <c r="BV35" s="61" t="s">
        <v>35</v>
      </c>
      <c r="BW35" s="83" t="s">
        <v>35</v>
      </c>
      <c r="BX35" s="72" t="s">
        <v>35</v>
      </c>
      <c r="BY35" s="79" t="s">
        <v>35</v>
      </c>
      <c r="BZ35" s="72" t="s">
        <v>35</v>
      </c>
      <c r="CA35" s="150" t="s">
        <v>35</v>
      </c>
      <c r="CB35" s="100"/>
      <c r="CC35" s="72"/>
      <c r="CD35" s="79"/>
      <c r="CE35" s="72"/>
      <c r="CF35" s="61"/>
      <c r="CG35" s="83" t="s">
        <v>35</v>
      </c>
      <c r="CH35" s="72" t="s">
        <v>35</v>
      </c>
      <c r="CI35" s="79" t="s">
        <v>35</v>
      </c>
      <c r="CJ35" s="72" t="s">
        <v>35</v>
      </c>
      <c r="CK35" s="61"/>
      <c r="CL35" s="83" t="s">
        <v>35</v>
      </c>
      <c r="CM35" s="72" t="s">
        <v>35</v>
      </c>
      <c r="CN35" s="79" t="s">
        <v>35</v>
      </c>
      <c r="CO35" s="72" t="s">
        <v>35</v>
      </c>
      <c r="CP35" s="61" t="s">
        <v>35</v>
      </c>
      <c r="CQ35" s="104">
        <v>0.03243055555555556</v>
      </c>
      <c r="CR35" s="72" t="e">
        <f>D35*#REF!</f>
        <v>#REF!</v>
      </c>
      <c r="CS35" s="79" t="e">
        <f>CQ35-CR35</f>
        <v>#REF!</v>
      </c>
      <c r="CT35" s="72" t="e">
        <f>CS35/#REF!</f>
        <v>#REF!</v>
      </c>
      <c r="CU35" s="79"/>
      <c r="CV35" s="72"/>
      <c r="CW35" s="72"/>
      <c r="CX35" s="72"/>
      <c r="CY35" s="72"/>
      <c r="CZ35" s="165"/>
      <c r="DA35" s="72"/>
      <c r="DB35" s="72"/>
      <c r="DC35" s="72"/>
      <c r="DD35" s="72"/>
      <c r="DE35" s="164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164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165"/>
      <c r="EY35" s="72"/>
      <c r="EZ35" s="72"/>
      <c r="FA35" s="72"/>
      <c r="FB35" s="72"/>
      <c r="FC35" s="165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177"/>
      <c r="FO35" s="177"/>
      <c r="FP35" s="177"/>
      <c r="FQ35" s="177"/>
      <c r="FR35" s="177"/>
      <c r="FS35" s="119" t="s">
        <v>35</v>
      </c>
      <c r="FT35" s="120"/>
      <c r="FU35" s="242"/>
      <c r="FV35" s="243" t="s">
        <v>35</v>
      </c>
      <c r="FW35" s="244" t="s">
        <v>35</v>
      </c>
      <c r="FX35" s="244"/>
      <c r="FY35" s="246"/>
      <c r="FZ35" s="247" t="s">
        <v>35</v>
      </c>
      <c r="GA35" s="248"/>
      <c r="GB35" s="248" t="s">
        <v>35</v>
      </c>
      <c r="GC35" s="249" t="s">
        <v>35</v>
      </c>
      <c r="GD35" s="249" t="s">
        <v>35</v>
      </c>
      <c r="GE35" s="249" t="s">
        <v>35</v>
      </c>
      <c r="GF35" s="245" t="s">
        <v>35</v>
      </c>
      <c r="GG35" s="249"/>
      <c r="GH35" s="249" t="s">
        <v>35</v>
      </c>
      <c r="GI35" s="249"/>
      <c r="GJ35" s="249"/>
      <c r="GK35" s="249"/>
      <c r="GL35" s="249"/>
      <c r="GM35" s="249"/>
      <c r="GN35" s="249" t="s">
        <v>35</v>
      </c>
      <c r="GO35" s="173"/>
      <c r="GP35" s="124"/>
      <c r="GQ35" s="176"/>
      <c r="GR35" s="268" t="s">
        <v>35</v>
      </c>
      <c r="GS35" s="300"/>
      <c r="GT35" s="300"/>
      <c r="GU35" s="300"/>
      <c r="GV35" s="300"/>
      <c r="GW35" s="300"/>
      <c r="GX35" s="300"/>
      <c r="GY35" s="300"/>
      <c r="GZ35" s="300"/>
      <c r="HA35" s="300"/>
      <c r="HB35" s="300"/>
      <c r="HC35" s="300"/>
      <c r="HD35" s="300"/>
      <c r="HE35" s="300"/>
      <c r="HF35" s="269" t="s">
        <v>35</v>
      </c>
      <c r="HG35" s="84" t="s">
        <v>35</v>
      </c>
      <c r="HH35" s="126">
        <v>6</v>
      </c>
      <c r="HI35" s="116">
        <v>14</v>
      </c>
      <c r="HJ35" s="116">
        <v>9</v>
      </c>
      <c r="HK35" s="116">
        <v>8</v>
      </c>
      <c r="HL35" s="116">
        <v>11</v>
      </c>
      <c r="HM35" s="116">
        <v>8</v>
      </c>
      <c r="HN35" s="116">
        <v>10</v>
      </c>
      <c r="HO35" s="116">
        <v>8</v>
      </c>
      <c r="HP35" s="116">
        <v>8</v>
      </c>
      <c r="HQ35" s="116">
        <v>7</v>
      </c>
      <c r="HR35" s="116">
        <v>9</v>
      </c>
      <c r="HS35" s="116">
        <v>11</v>
      </c>
      <c r="HT35" s="116"/>
      <c r="HU35" s="125">
        <f>HH35+HI35+HJ35+HK35+HL35+HM35+HN35+HO35+HP35+HQ35+HR35+HS35+HT35</f>
        <v>109</v>
      </c>
      <c r="HV35" s="126"/>
      <c r="HW35" s="127">
        <v>60</v>
      </c>
      <c r="HX35" s="128">
        <f>HW35/9</f>
        <v>6.666666666666667</v>
      </c>
      <c r="HY35" s="126"/>
      <c r="HZ35" s="126"/>
      <c r="IA35" s="68"/>
    </row>
    <row r="36" spans="60:215" ht="20.25">
      <c r="BH36" s="24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9"/>
      <c r="HG36" s="170"/>
    </row>
    <row r="37" spans="5:215" ht="20.25">
      <c r="E37" t="s">
        <v>51</v>
      </c>
      <c r="F37"/>
      <c r="G37" t="s">
        <v>45</v>
      </c>
      <c r="H37"/>
      <c r="I37" t="s">
        <v>46</v>
      </c>
      <c r="J37"/>
      <c r="K37" t="s">
        <v>47</v>
      </c>
      <c r="L37"/>
      <c r="M37" t="s">
        <v>48</v>
      </c>
      <c r="N37"/>
      <c r="O37" t="s">
        <v>49</v>
      </c>
      <c r="P37"/>
      <c r="Q37" t="s">
        <v>50</v>
      </c>
      <c r="AD37" s="7"/>
      <c r="BH37" s="24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9"/>
      <c r="HG37" s="170"/>
    </row>
    <row r="38" spans="60:215" ht="20.25">
      <c r="BH38" s="24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9"/>
      <c r="HG38" s="170"/>
    </row>
    <row r="39" ht="20.25">
      <c r="BH39" s="24"/>
    </row>
    <row r="68" spans="4:5" ht="20.25">
      <c r="D68" s="20"/>
      <c r="E68" s="20"/>
    </row>
    <row r="69" spans="4:5" ht="20.25">
      <c r="D69" s="20"/>
      <c r="E69" s="20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2015-09-11T12:53:00Z</cp:lastPrinted>
  <dcterms:created xsi:type="dcterms:W3CDTF">1996-10-08T23:32:33Z</dcterms:created>
  <dcterms:modified xsi:type="dcterms:W3CDTF">2020-12-25T15:59:17Z</dcterms:modified>
  <cp:category/>
  <cp:version/>
  <cp:contentType/>
  <cp:contentStatus/>
</cp:coreProperties>
</file>