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725" windowWidth="9720" windowHeight="7320" activeTab="0"/>
  </bookViews>
  <sheets>
    <sheet name="Лист1" sheetId="1" r:id="rId1"/>
    <sheet name="Лист2" sheetId="2" r:id="rId2"/>
    <sheet name="Лист3" sheetId="3" r:id="rId3"/>
  </sheets>
  <definedNames>
    <definedName name="_xlfn.RANK.EQ" hidden="1">#NAME?</definedName>
  </definedNames>
  <calcPr fullCalcOnLoad="1"/>
</workbook>
</file>

<file path=xl/sharedStrings.xml><?xml version="1.0" encoding="utf-8"?>
<sst xmlns="http://schemas.openxmlformats.org/spreadsheetml/2006/main" count="302" uniqueCount="108">
  <si>
    <t>Ф.И.</t>
  </si>
  <si>
    <t>Г.Р.</t>
  </si>
  <si>
    <t>Ярков В.</t>
  </si>
  <si>
    <t>Шибанов В.</t>
  </si>
  <si>
    <t>Васильев Ю.</t>
  </si>
  <si>
    <t>Нохрин А.</t>
  </si>
  <si>
    <t>Кобелев Л.</t>
  </si>
  <si>
    <t>Лиханов В.</t>
  </si>
  <si>
    <t>Черепахин Г.</t>
  </si>
  <si>
    <t>рез-ат</t>
  </si>
  <si>
    <t>на1км</t>
  </si>
  <si>
    <t xml:space="preserve">Фора  </t>
  </si>
  <si>
    <t>место</t>
  </si>
  <si>
    <t>фора</t>
  </si>
  <si>
    <t>Ефимов В.</t>
  </si>
  <si>
    <t>Жуков С.</t>
  </si>
  <si>
    <t>Ведин А.</t>
  </si>
  <si>
    <t>Фатеев М.</t>
  </si>
  <si>
    <t>Краснов С.</t>
  </si>
  <si>
    <t>Рез-ат с форой</t>
  </si>
  <si>
    <t>средняя скорость</t>
  </si>
  <si>
    <t>Верилов А.</t>
  </si>
  <si>
    <t>Лозицкий А.</t>
  </si>
  <si>
    <t>Фора</t>
  </si>
  <si>
    <t>результат с форой</t>
  </si>
  <si>
    <t>Средняя скорость</t>
  </si>
  <si>
    <t>Пятков С.</t>
  </si>
  <si>
    <t>Ярков А</t>
  </si>
  <si>
    <t>Конышев В.</t>
  </si>
  <si>
    <t>рез-ат c форой</t>
  </si>
  <si>
    <t>Ефимов А.</t>
  </si>
  <si>
    <t>среднее</t>
  </si>
  <si>
    <t>Кол-во стартов</t>
  </si>
  <si>
    <t xml:space="preserve">Сумма мест </t>
  </si>
  <si>
    <t>Место в сезоне</t>
  </si>
  <si>
    <t>Скоков С.</t>
  </si>
  <si>
    <t>Квитов Е.</t>
  </si>
  <si>
    <t>70/60</t>
  </si>
  <si>
    <t>Сумма мест 7стартов</t>
  </si>
  <si>
    <t>МЕСТО</t>
  </si>
  <si>
    <t>Майровский В.</t>
  </si>
  <si>
    <t>Климов А.</t>
  </si>
  <si>
    <t>снят</t>
  </si>
  <si>
    <t>Мамяшев  В.</t>
  </si>
  <si>
    <t xml:space="preserve"> </t>
  </si>
  <si>
    <t>Юхно Н.</t>
  </si>
  <si>
    <t>Дубровин И.</t>
  </si>
  <si>
    <t>50-54-3сек</t>
  </si>
  <si>
    <t>55-59-4сек</t>
  </si>
  <si>
    <t>60-64-5сек</t>
  </si>
  <si>
    <t>80-10сек</t>
  </si>
  <si>
    <t>70-79-8сек</t>
  </si>
  <si>
    <t>Машунин А.</t>
  </si>
  <si>
    <t>Верилов В.</t>
  </si>
  <si>
    <t>Кондрашов Ю</t>
  </si>
  <si>
    <t>65-69-6с ек</t>
  </si>
  <si>
    <t>35-49 -2сек</t>
  </si>
  <si>
    <t>03.05  Андреевский</t>
  </si>
  <si>
    <t>Калашников В.</t>
  </si>
  <si>
    <t>Логинов А</t>
  </si>
  <si>
    <t>Проворов Н.</t>
  </si>
  <si>
    <t>Кубок Ветеранов  2020г. Мужчины.</t>
  </si>
  <si>
    <t>Кабанов Э.</t>
  </si>
  <si>
    <t>9.05 Андревский</t>
  </si>
  <si>
    <t>10.05  п.Андреевский</t>
  </si>
  <si>
    <t>16.05. п. Андреевский</t>
  </si>
  <si>
    <t>17.05. п. Андреевский</t>
  </si>
  <si>
    <t xml:space="preserve">23.05 Криводаново </t>
  </si>
  <si>
    <t>24.05  Криводаново</t>
  </si>
  <si>
    <t xml:space="preserve">          6 июня п. Винзили</t>
  </si>
  <si>
    <t>7 июня Винзили</t>
  </si>
  <si>
    <t xml:space="preserve">          13.06   Винзили</t>
  </si>
  <si>
    <t>14.06. Винзили</t>
  </si>
  <si>
    <t>Правдухин А.</t>
  </si>
  <si>
    <t>Костров В.</t>
  </si>
  <si>
    <t>Иноземцев Д.</t>
  </si>
  <si>
    <t>Квитов Н.</t>
  </si>
  <si>
    <t>20.06.Парк Гагарина</t>
  </si>
  <si>
    <t>Зуев К.</t>
  </si>
  <si>
    <t>21.06. Пруд Леснлй</t>
  </si>
  <si>
    <t>27.06.  Криводаново</t>
  </si>
  <si>
    <t>Мятович С.</t>
  </si>
  <si>
    <t>28 июня Ялут. Тракт  карьер у ж.д.</t>
  </si>
  <si>
    <t>Васильев Б.</t>
  </si>
  <si>
    <t>5 июля Муллаши</t>
  </si>
  <si>
    <t>10.07 слет</t>
  </si>
  <si>
    <t>Облецов Н.</t>
  </si>
  <si>
    <t>11.07 .слет</t>
  </si>
  <si>
    <t>12.07.слёт</t>
  </si>
  <si>
    <t>Желонкин C/</t>
  </si>
  <si>
    <t>19.07 Муллаши</t>
  </si>
  <si>
    <t>25 июля  Ялуторовский тракт</t>
  </si>
  <si>
    <t>26 июля  Винзили</t>
  </si>
  <si>
    <t>Обруч А.</t>
  </si>
  <si>
    <t>2 августа п. Андреевский</t>
  </si>
  <si>
    <t>16 августа Муллаши 3км</t>
  </si>
  <si>
    <t>22 августа Андреевский</t>
  </si>
  <si>
    <t>cнят</t>
  </si>
  <si>
    <t>23 августа Андреевский</t>
  </si>
  <si>
    <t>30 августа  3км Муллаши</t>
  </si>
  <si>
    <t>5 сентября  Криводаново</t>
  </si>
  <si>
    <t>6 сентября  Винзили</t>
  </si>
  <si>
    <t>10.10 Кубок Петровича</t>
  </si>
  <si>
    <t>09.10 Кубок Петровича</t>
  </si>
  <si>
    <t>11 октября Кубок Петровича</t>
  </si>
  <si>
    <t>17 октября Муллаши 8км</t>
  </si>
  <si>
    <t>18 октября п. Андреевский</t>
  </si>
  <si>
    <t>Сумма мест 24стартов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</si>
</sst>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400]h:mm:ss\ AM/PM"/>
    <numFmt numFmtId="189" formatCode="[$-409]h:mm\ AM/PM;@"/>
    <numFmt numFmtId="190" formatCode="h:mm;@"/>
    <numFmt numFmtId="191" formatCode="[$-FC19]d\ mmmm\ yyyy\ &quot;г.&quot;"/>
    <numFmt numFmtId="192" formatCode="0.0"/>
    <numFmt numFmtId="193" formatCode="0.00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Arial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000396251678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1" xfId="0" applyFont="1" applyFill="1" applyBorder="1" applyAlignment="1">
      <alignment/>
    </xf>
    <xf numFmtId="0" fontId="4" fillId="0" borderId="14" xfId="0" applyFont="1" applyBorder="1" applyAlignment="1">
      <alignment/>
    </xf>
    <xf numFmtId="0" fontId="0" fillId="0" borderId="0" xfId="0" applyAlignment="1">
      <alignment horizontal="center"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1" xfId="0" applyFont="1" applyBorder="1" applyAlignment="1">
      <alignment horizontal="center"/>
    </xf>
    <xf numFmtId="0" fontId="3" fillId="0" borderId="0" xfId="0" applyFont="1" applyFill="1" applyAlignment="1">
      <alignment/>
    </xf>
    <xf numFmtId="0" fontId="5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188" fontId="4" fillId="0" borderId="11" xfId="0" applyNumberFormat="1" applyFont="1" applyBorder="1" applyAlignment="1">
      <alignment horizontal="center"/>
    </xf>
    <xf numFmtId="188" fontId="4" fillId="0" borderId="11" xfId="0" applyNumberFormat="1" applyFont="1" applyBorder="1" applyAlignment="1">
      <alignment/>
    </xf>
    <xf numFmtId="188" fontId="4" fillId="0" borderId="11" xfId="0" applyNumberFormat="1" applyFont="1" applyFill="1" applyBorder="1" applyAlignment="1">
      <alignment horizontal="center"/>
    </xf>
    <xf numFmtId="188" fontId="4" fillId="0" borderId="11" xfId="0" applyNumberFormat="1" applyFont="1" applyFill="1" applyBorder="1" applyAlignment="1">
      <alignment/>
    </xf>
    <xf numFmtId="188" fontId="4" fillId="0" borderId="11" xfId="0" applyNumberFormat="1" applyFont="1" applyBorder="1" applyAlignment="1">
      <alignment horizontal="right"/>
    </xf>
    <xf numFmtId="188" fontId="4" fillId="0" borderId="11" xfId="0" applyNumberFormat="1" applyFont="1" applyBorder="1" applyAlignment="1">
      <alignment/>
    </xf>
    <xf numFmtId="188" fontId="4" fillId="0" borderId="11" xfId="0" applyNumberFormat="1" applyFont="1" applyBorder="1" applyAlignment="1">
      <alignment horizontal="left"/>
    </xf>
    <xf numFmtId="0" fontId="4" fillId="0" borderId="11" xfId="0" applyFont="1" applyBorder="1" applyAlignment="1">
      <alignment wrapText="1"/>
    </xf>
    <xf numFmtId="0" fontId="4" fillId="0" borderId="15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2" fontId="4" fillId="33" borderId="11" xfId="0" applyNumberFormat="1" applyFont="1" applyFill="1" applyBorder="1" applyAlignment="1">
      <alignment/>
    </xf>
    <xf numFmtId="188" fontId="4" fillId="33" borderId="11" xfId="0" applyNumberFormat="1" applyFont="1" applyFill="1" applyBorder="1" applyAlignment="1">
      <alignment horizontal="center"/>
    </xf>
    <xf numFmtId="188" fontId="4" fillId="34" borderId="11" xfId="0" applyNumberFormat="1" applyFont="1" applyFill="1" applyBorder="1" applyAlignment="1">
      <alignment horizontal="center"/>
    </xf>
    <xf numFmtId="0" fontId="4" fillId="0" borderId="12" xfId="0" applyFont="1" applyBorder="1" applyAlignment="1">
      <alignment wrapText="1"/>
    </xf>
    <xf numFmtId="0" fontId="4" fillId="0" borderId="13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4" fillId="0" borderId="11" xfId="0" applyFont="1" applyFill="1" applyBorder="1" applyAlignment="1">
      <alignment wrapText="1"/>
    </xf>
    <xf numFmtId="0" fontId="4" fillId="33" borderId="11" xfId="0" applyFont="1" applyFill="1" applyBorder="1" applyAlignment="1">
      <alignment/>
    </xf>
    <xf numFmtId="0" fontId="4" fillId="34" borderId="11" xfId="0" applyFont="1" applyFill="1" applyBorder="1" applyAlignment="1">
      <alignment/>
    </xf>
    <xf numFmtId="188" fontId="4" fillId="35" borderId="11" xfId="0" applyNumberFormat="1" applyFont="1" applyFill="1" applyBorder="1" applyAlignment="1">
      <alignment horizontal="center"/>
    </xf>
    <xf numFmtId="2" fontId="4" fillId="35" borderId="11" xfId="0" applyNumberFormat="1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6" fillId="0" borderId="11" xfId="0" applyFont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" fontId="5" fillId="0" borderId="11" xfId="0" applyNumberFormat="1" applyFont="1" applyFill="1" applyBorder="1" applyAlignment="1">
      <alignment horizontal="center"/>
    </xf>
    <xf numFmtId="1" fontId="4" fillId="0" borderId="11" xfId="0" applyNumberFormat="1" applyFont="1" applyBorder="1" applyAlignment="1">
      <alignment/>
    </xf>
    <xf numFmtId="1" fontId="5" fillId="0" borderId="0" xfId="0" applyNumberFormat="1" applyFont="1" applyAlignment="1">
      <alignment horizontal="center"/>
    </xf>
    <xf numFmtId="0" fontId="3" fillId="0" borderId="11" xfId="0" applyFont="1" applyBorder="1" applyAlignment="1">
      <alignment/>
    </xf>
    <xf numFmtId="2" fontId="4" fillId="35" borderId="13" xfId="0" applyNumberFormat="1" applyFont="1" applyFill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4" fillId="0" borderId="16" xfId="0" applyFont="1" applyBorder="1" applyAlignment="1">
      <alignment/>
    </xf>
    <xf numFmtId="188" fontId="4" fillId="0" borderId="14" xfId="0" applyNumberFormat="1" applyFont="1" applyFill="1" applyBorder="1" applyAlignment="1">
      <alignment horizontal="center"/>
    </xf>
    <xf numFmtId="188" fontId="4" fillId="0" borderId="14" xfId="0" applyNumberFormat="1" applyFont="1" applyBorder="1" applyAlignment="1">
      <alignment/>
    </xf>
    <xf numFmtId="0" fontId="5" fillId="0" borderId="14" xfId="0" applyFont="1" applyBorder="1" applyAlignment="1">
      <alignment horizontal="center"/>
    </xf>
    <xf numFmtId="1" fontId="5" fillId="0" borderId="14" xfId="0" applyNumberFormat="1" applyFont="1" applyBorder="1" applyAlignment="1">
      <alignment horizontal="center"/>
    </xf>
    <xf numFmtId="188" fontId="4" fillId="0" borderId="14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4" fillId="0" borderId="0" xfId="0" applyFont="1" applyFill="1" applyAlignment="1">
      <alignment/>
    </xf>
    <xf numFmtId="192" fontId="4" fillId="0" borderId="11" xfId="0" applyNumberFormat="1" applyFont="1" applyFill="1" applyBorder="1" applyAlignment="1">
      <alignment/>
    </xf>
    <xf numFmtId="188" fontId="4" fillId="36" borderId="11" xfId="0" applyNumberFormat="1" applyFont="1" applyFill="1" applyBorder="1" applyAlignment="1">
      <alignment horizontal="center"/>
    </xf>
    <xf numFmtId="0" fontId="4" fillId="0" borderId="13" xfId="0" applyFont="1" applyBorder="1" applyAlignment="1">
      <alignment wrapText="1"/>
    </xf>
    <xf numFmtId="0" fontId="4" fillId="0" borderId="18" xfId="0" applyFont="1" applyBorder="1" applyAlignment="1">
      <alignment/>
    </xf>
    <xf numFmtId="1" fontId="5" fillId="0" borderId="12" xfId="0" applyNumberFormat="1" applyFont="1" applyBorder="1" applyAlignment="1">
      <alignment horizontal="center"/>
    </xf>
    <xf numFmtId="2" fontId="4" fillId="37" borderId="11" xfId="0" applyNumberFormat="1" applyFont="1" applyFill="1" applyBorder="1" applyAlignment="1">
      <alignment/>
    </xf>
    <xf numFmtId="188" fontId="4" fillId="37" borderId="11" xfId="0" applyNumberFormat="1" applyFont="1" applyFill="1" applyBorder="1" applyAlignment="1">
      <alignment horizontal="center"/>
    </xf>
    <xf numFmtId="188" fontId="4" fillId="0" borderId="13" xfId="0" applyNumberFormat="1" applyFont="1" applyBorder="1" applyAlignment="1">
      <alignment/>
    </xf>
    <xf numFmtId="188" fontId="4" fillId="0" borderId="17" xfId="0" applyNumberFormat="1" applyFont="1" applyBorder="1" applyAlignment="1">
      <alignment/>
    </xf>
    <xf numFmtId="2" fontId="4" fillId="0" borderId="13" xfId="0" applyNumberFormat="1" applyFont="1" applyFill="1" applyBorder="1" applyAlignment="1">
      <alignment/>
    </xf>
    <xf numFmtId="2" fontId="4" fillId="33" borderId="13" xfId="0" applyNumberFormat="1" applyFont="1" applyFill="1" applyBorder="1" applyAlignment="1">
      <alignment/>
    </xf>
    <xf numFmtId="188" fontId="4" fillId="0" borderId="13" xfId="0" applyNumberFormat="1" applyFont="1" applyBorder="1" applyAlignment="1">
      <alignment horizontal="center"/>
    </xf>
    <xf numFmtId="0" fontId="4" fillId="0" borderId="14" xfId="0" applyFont="1" applyFill="1" applyBorder="1" applyAlignment="1">
      <alignment/>
    </xf>
    <xf numFmtId="0" fontId="4" fillId="38" borderId="0" xfId="0" applyFont="1" applyFill="1" applyAlignment="1">
      <alignment/>
    </xf>
    <xf numFmtId="0" fontId="51" fillId="38" borderId="11" xfId="0" applyFont="1" applyFill="1" applyBorder="1" applyAlignment="1">
      <alignment/>
    </xf>
    <xf numFmtId="0" fontId="4" fillId="0" borderId="19" xfId="0" applyFont="1" applyBorder="1" applyAlignment="1">
      <alignment/>
    </xf>
    <xf numFmtId="2" fontId="4" fillId="33" borderId="20" xfId="0" applyNumberFormat="1" applyFont="1" applyFill="1" applyBorder="1" applyAlignment="1">
      <alignment/>
    </xf>
    <xf numFmtId="0" fontId="4" fillId="0" borderId="21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21" xfId="0" applyFont="1" applyBorder="1" applyAlignment="1">
      <alignment horizontal="center"/>
    </xf>
    <xf numFmtId="188" fontId="4" fillId="38" borderId="11" xfId="0" applyNumberFormat="1" applyFont="1" applyFill="1" applyBorder="1" applyAlignment="1">
      <alignment/>
    </xf>
    <xf numFmtId="188" fontId="4" fillId="38" borderId="19" xfId="0" applyNumberFormat="1" applyFont="1" applyFill="1" applyBorder="1" applyAlignment="1">
      <alignment horizontal="center"/>
    </xf>
    <xf numFmtId="188" fontId="4" fillId="38" borderId="13" xfId="0" applyNumberFormat="1" applyFont="1" applyFill="1" applyBorder="1" applyAlignment="1">
      <alignment horizontal="center"/>
    </xf>
    <xf numFmtId="188" fontId="4" fillId="0" borderId="13" xfId="0" applyNumberFormat="1" applyFont="1" applyFill="1" applyBorder="1" applyAlignment="1">
      <alignment horizontal="center"/>
    </xf>
    <xf numFmtId="188" fontId="4" fillId="0" borderId="17" xfId="0" applyNumberFormat="1" applyFont="1" applyFill="1" applyBorder="1" applyAlignment="1">
      <alignment horizontal="center"/>
    </xf>
    <xf numFmtId="0" fontId="4" fillId="33" borderId="22" xfId="0" applyFont="1" applyFill="1" applyBorder="1" applyAlignment="1">
      <alignment/>
    </xf>
    <xf numFmtId="0" fontId="5" fillId="0" borderId="21" xfId="0" applyFont="1" applyFill="1" applyBorder="1" applyAlignment="1">
      <alignment horizontal="center"/>
    </xf>
    <xf numFmtId="188" fontId="4" fillId="38" borderId="23" xfId="0" applyNumberFormat="1" applyFont="1" applyFill="1" applyBorder="1" applyAlignment="1">
      <alignment horizontal="center"/>
    </xf>
    <xf numFmtId="0" fontId="5" fillId="0" borderId="24" xfId="0" applyFont="1" applyBorder="1" applyAlignment="1">
      <alignment horizontal="center"/>
    </xf>
    <xf numFmtId="188" fontId="4" fillId="33" borderId="15" xfId="0" applyNumberFormat="1" applyFont="1" applyFill="1" applyBorder="1" applyAlignment="1">
      <alignment horizontal="center"/>
    </xf>
    <xf numFmtId="188" fontId="4" fillId="0" borderId="19" xfId="0" applyNumberFormat="1" applyFont="1" applyBorder="1" applyAlignment="1">
      <alignment horizontal="left"/>
    </xf>
    <xf numFmtId="188" fontId="4" fillId="38" borderId="19" xfId="0" applyNumberFormat="1" applyFont="1" applyFill="1" applyBorder="1" applyAlignment="1">
      <alignment horizontal="left"/>
    </xf>
    <xf numFmtId="0" fontId="4" fillId="0" borderId="19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4" fillId="39" borderId="22" xfId="0" applyFont="1" applyFill="1" applyBorder="1" applyAlignment="1">
      <alignment/>
    </xf>
    <xf numFmtId="188" fontId="4" fillId="7" borderId="15" xfId="0" applyNumberFormat="1" applyFont="1" applyFill="1" applyBorder="1" applyAlignment="1">
      <alignment horizontal="center"/>
    </xf>
    <xf numFmtId="188" fontId="4" fillId="38" borderId="15" xfId="0" applyNumberFormat="1" applyFont="1" applyFill="1" applyBorder="1" applyAlignment="1">
      <alignment horizontal="center"/>
    </xf>
    <xf numFmtId="188" fontId="4" fillId="15" borderId="11" xfId="0" applyNumberFormat="1" applyFont="1" applyFill="1" applyBorder="1" applyAlignment="1">
      <alignment horizontal="center"/>
    </xf>
    <xf numFmtId="2" fontId="4" fillId="39" borderId="11" xfId="0" applyNumberFormat="1" applyFont="1" applyFill="1" applyBorder="1" applyAlignment="1">
      <alignment/>
    </xf>
    <xf numFmtId="188" fontId="4" fillId="39" borderId="11" xfId="0" applyNumberFormat="1" applyFont="1" applyFill="1" applyBorder="1" applyAlignment="1">
      <alignment horizontal="center"/>
    </xf>
    <xf numFmtId="188" fontId="4" fillId="13" borderId="11" xfId="0" applyNumberFormat="1" applyFont="1" applyFill="1" applyBorder="1" applyAlignment="1">
      <alignment horizontal="center"/>
    </xf>
    <xf numFmtId="188" fontId="4" fillId="40" borderId="11" xfId="0" applyNumberFormat="1" applyFont="1" applyFill="1" applyBorder="1" applyAlignment="1">
      <alignment horizontal="center"/>
    </xf>
    <xf numFmtId="188" fontId="4" fillId="38" borderId="11" xfId="0" applyNumberFormat="1" applyFont="1" applyFill="1" applyBorder="1" applyAlignment="1">
      <alignment horizontal="center"/>
    </xf>
    <xf numFmtId="2" fontId="4" fillId="40" borderId="11" xfId="0" applyNumberFormat="1" applyFont="1" applyFill="1" applyBorder="1" applyAlignment="1">
      <alignment/>
    </xf>
    <xf numFmtId="2" fontId="4" fillId="13" borderId="11" xfId="0" applyNumberFormat="1" applyFont="1" applyFill="1" applyBorder="1" applyAlignment="1">
      <alignment/>
    </xf>
    <xf numFmtId="188" fontId="4" fillId="38" borderId="14" xfId="0" applyNumberFormat="1" applyFont="1" applyFill="1" applyBorder="1" applyAlignment="1">
      <alignment horizontal="center"/>
    </xf>
    <xf numFmtId="0" fontId="0" fillId="41" borderId="0" xfId="0" applyFill="1" applyAlignment="1">
      <alignment/>
    </xf>
    <xf numFmtId="192" fontId="5" fillId="13" borderId="14" xfId="0" applyNumberFormat="1" applyFont="1" applyFill="1" applyBorder="1" applyAlignment="1">
      <alignment horizontal="center"/>
    </xf>
    <xf numFmtId="0" fontId="4" fillId="40" borderId="15" xfId="0" applyFont="1" applyFill="1" applyBorder="1" applyAlignment="1">
      <alignment/>
    </xf>
    <xf numFmtId="2" fontId="4" fillId="38" borderId="11" xfId="0" applyNumberFormat="1" applyFont="1" applyFill="1" applyBorder="1" applyAlignment="1">
      <alignment/>
    </xf>
    <xf numFmtId="0" fontId="8" fillId="0" borderId="11" xfId="0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42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4" fillId="43" borderId="11" xfId="0" applyFont="1" applyFill="1" applyBorder="1" applyAlignment="1">
      <alignment/>
    </xf>
    <xf numFmtId="1" fontId="4" fillId="0" borderId="11" xfId="0" applyNumberFormat="1" applyFont="1" applyFill="1" applyBorder="1" applyAlignment="1">
      <alignment horizontal="center"/>
    </xf>
    <xf numFmtId="1" fontId="4" fillId="0" borderId="11" xfId="0" applyNumberFormat="1" applyFont="1" applyFill="1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Font="1" applyBorder="1" applyAlignment="1">
      <alignment wrapText="1"/>
    </xf>
    <xf numFmtId="2" fontId="4" fillId="0" borderId="11" xfId="0" applyNumberFormat="1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0" fontId="3" fillId="0" borderId="11" xfId="0" applyFont="1" applyFill="1" applyBorder="1" applyAlignment="1">
      <alignment/>
    </xf>
    <xf numFmtId="2" fontId="4" fillId="0" borderId="11" xfId="0" applyNumberFormat="1" applyFont="1" applyBorder="1" applyAlignment="1">
      <alignment/>
    </xf>
    <xf numFmtId="0" fontId="8" fillId="0" borderId="11" xfId="0" applyFont="1" applyBorder="1" applyAlignment="1">
      <alignment/>
    </xf>
    <xf numFmtId="2" fontId="4" fillId="41" borderId="20" xfId="0" applyNumberFormat="1" applyFont="1" applyFill="1" applyBorder="1" applyAlignment="1">
      <alignment/>
    </xf>
    <xf numFmtId="188" fontId="4" fillId="41" borderId="19" xfId="0" applyNumberFormat="1" applyFont="1" applyFill="1" applyBorder="1" applyAlignment="1">
      <alignment horizontal="center"/>
    </xf>
    <xf numFmtId="188" fontId="4" fillId="40" borderId="19" xfId="0" applyNumberFormat="1" applyFont="1" applyFill="1" applyBorder="1" applyAlignment="1">
      <alignment horizontal="center"/>
    </xf>
    <xf numFmtId="188" fontId="4" fillId="38" borderId="19" xfId="0" applyNumberFormat="1" applyFont="1" applyFill="1" applyBorder="1" applyAlignment="1">
      <alignment horizontal="center"/>
    </xf>
    <xf numFmtId="2" fontId="4" fillId="3" borderId="22" xfId="0" applyNumberFormat="1" applyFont="1" applyFill="1" applyBorder="1" applyAlignment="1">
      <alignment/>
    </xf>
    <xf numFmtId="188" fontId="4" fillId="3" borderId="23" xfId="0" applyNumberFormat="1" applyFont="1" applyFill="1" applyBorder="1" applyAlignment="1">
      <alignment horizontal="center"/>
    </xf>
    <xf numFmtId="188" fontId="4" fillId="41" borderId="19" xfId="0" applyNumberFormat="1" applyFont="1" applyFill="1" applyBorder="1" applyAlignment="1">
      <alignment horizontal="left"/>
    </xf>
    <xf numFmtId="188" fontId="4" fillId="40" borderId="25" xfId="0" applyNumberFormat="1" applyFont="1" applyFill="1" applyBorder="1" applyAlignment="1">
      <alignment horizontal="left"/>
    </xf>
    <xf numFmtId="188" fontId="4" fillId="19" borderId="14" xfId="0" applyNumberFormat="1" applyFont="1" applyFill="1" applyBorder="1" applyAlignment="1">
      <alignment/>
    </xf>
    <xf numFmtId="188" fontId="4" fillId="16" borderId="11" xfId="0" applyNumberFormat="1" applyFont="1" applyFill="1" applyBorder="1" applyAlignment="1">
      <alignment horizontal="center"/>
    </xf>
    <xf numFmtId="0" fontId="0" fillId="13" borderId="0" xfId="0" applyFill="1" applyAlignment="1">
      <alignment/>
    </xf>
    <xf numFmtId="2" fontId="4" fillId="16" borderId="11" xfId="0" applyNumberFormat="1" applyFont="1" applyFill="1" applyBorder="1" applyAlignment="1">
      <alignment/>
    </xf>
    <xf numFmtId="49" fontId="6" fillId="40" borderId="14" xfId="0" applyNumberFormat="1" applyFont="1" applyFill="1" applyBorder="1" applyAlignment="1">
      <alignment wrapText="1"/>
    </xf>
    <xf numFmtId="1" fontId="3" fillId="0" borderId="11" xfId="0" applyNumberFormat="1" applyFont="1" applyBorder="1" applyAlignment="1">
      <alignment/>
    </xf>
    <xf numFmtId="0" fontId="0" fillId="40" borderId="11" xfId="0" applyFill="1" applyBorder="1" applyAlignment="1">
      <alignment/>
    </xf>
    <xf numFmtId="0" fontId="7" fillId="0" borderId="11" xfId="0" applyFont="1" applyBorder="1" applyAlignment="1">
      <alignment horizontal="center"/>
    </xf>
    <xf numFmtId="0" fontId="3" fillId="0" borderId="26" xfId="0" applyFont="1" applyBorder="1" applyAlignment="1">
      <alignment/>
    </xf>
    <xf numFmtId="0" fontId="0" fillId="0" borderId="26" xfId="0" applyFont="1" applyBorder="1" applyAlignment="1">
      <alignment wrapText="1"/>
    </xf>
    <xf numFmtId="0" fontId="4" fillId="0" borderId="27" xfId="0" applyFont="1" applyBorder="1" applyAlignment="1">
      <alignment/>
    </xf>
    <xf numFmtId="0" fontId="0" fillId="0" borderId="27" xfId="0" applyBorder="1" applyAlignment="1">
      <alignment/>
    </xf>
    <xf numFmtId="188" fontId="4" fillId="33" borderId="28" xfId="0" applyNumberFormat="1" applyFont="1" applyFill="1" applyBorder="1" applyAlignment="1">
      <alignment horizontal="center"/>
    </xf>
    <xf numFmtId="188" fontId="4" fillId="0" borderId="27" xfId="0" applyNumberFormat="1" applyFont="1" applyBorder="1" applyAlignment="1">
      <alignment/>
    </xf>
    <xf numFmtId="188" fontId="4" fillId="38" borderId="27" xfId="0" applyNumberFormat="1" applyFont="1" applyFill="1" applyBorder="1" applyAlignment="1">
      <alignment/>
    </xf>
    <xf numFmtId="0" fontId="6" fillId="0" borderId="27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" fillId="0" borderId="27" xfId="0" applyFont="1" applyBorder="1" applyAlignment="1">
      <alignment horizontal="center"/>
    </xf>
    <xf numFmtId="188" fontId="4" fillId="38" borderId="25" xfId="0" applyNumberFormat="1" applyFont="1" applyFill="1" applyBorder="1" applyAlignment="1">
      <alignment horizontal="left"/>
    </xf>
    <xf numFmtId="0" fontId="5" fillId="38" borderId="13" xfId="0" applyFont="1" applyFill="1" applyBorder="1" applyAlignment="1">
      <alignment horizontal="center"/>
    </xf>
    <xf numFmtId="0" fontId="5" fillId="38" borderId="11" xfId="0" applyFont="1" applyFill="1" applyBorder="1" applyAlignment="1">
      <alignment horizontal="center"/>
    </xf>
    <xf numFmtId="0" fontId="6" fillId="0" borderId="29" xfId="0" applyFont="1" applyBorder="1" applyAlignment="1">
      <alignment/>
    </xf>
    <xf numFmtId="1" fontId="6" fillId="0" borderId="27" xfId="0" applyNumberFormat="1" applyFont="1" applyBorder="1" applyAlignment="1">
      <alignment horizontal="center"/>
    </xf>
    <xf numFmtId="0" fontId="5" fillId="41" borderId="22" xfId="0" applyFont="1" applyFill="1" applyBorder="1" applyAlignment="1">
      <alignment/>
    </xf>
    <xf numFmtId="188" fontId="4" fillId="13" borderId="19" xfId="0" applyNumberFormat="1" applyFont="1" applyFill="1" applyBorder="1" applyAlignment="1">
      <alignment horizontal="center"/>
    </xf>
    <xf numFmtId="16" fontId="7" fillId="0" borderId="30" xfId="0" applyNumberFormat="1" applyFont="1" applyFill="1" applyBorder="1" applyAlignment="1">
      <alignment wrapText="1"/>
    </xf>
    <xf numFmtId="0" fontId="4" fillId="0" borderId="18" xfId="0" applyFont="1" applyFill="1" applyBorder="1" applyAlignment="1">
      <alignment/>
    </xf>
    <xf numFmtId="0" fontId="4" fillId="38" borderId="22" xfId="0" applyFont="1" applyFill="1" applyBorder="1" applyAlignment="1">
      <alignment/>
    </xf>
    <xf numFmtId="0" fontId="6" fillId="0" borderId="21" xfId="0" applyFont="1" applyFill="1" applyBorder="1" applyAlignment="1">
      <alignment horizontal="center"/>
    </xf>
    <xf numFmtId="0" fontId="4" fillId="10" borderId="11" xfId="0" applyFont="1" applyFill="1" applyBorder="1" applyAlignment="1">
      <alignment/>
    </xf>
    <xf numFmtId="0" fontId="5" fillId="0" borderId="11" xfId="0" applyFont="1" applyFill="1" applyBorder="1" applyAlignment="1">
      <alignment wrapText="1"/>
    </xf>
    <xf numFmtId="188" fontId="4" fillId="10" borderId="11" xfId="0" applyNumberFormat="1" applyFont="1" applyFill="1" applyBorder="1" applyAlignment="1">
      <alignment horizontal="center"/>
    </xf>
    <xf numFmtId="0" fontId="3" fillId="38" borderId="26" xfId="0" applyFont="1" applyFill="1" applyBorder="1" applyAlignment="1">
      <alignment/>
    </xf>
    <xf numFmtId="0" fontId="5" fillId="38" borderId="26" xfId="0" applyFont="1" applyFill="1" applyBorder="1" applyAlignment="1">
      <alignment/>
    </xf>
    <xf numFmtId="16" fontId="4" fillId="0" borderId="11" xfId="0" applyNumberFormat="1" applyFont="1" applyFill="1" applyBorder="1" applyAlignment="1">
      <alignment horizontal="right" wrapText="1"/>
    </xf>
    <xf numFmtId="188" fontId="4" fillId="40" borderId="11" xfId="0" applyNumberFormat="1" applyFont="1" applyFill="1" applyBorder="1" applyAlignment="1">
      <alignment/>
    </xf>
    <xf numFmtId="188" fontId="4" fillId="17" borderId="11" xfId="0" applyNumberFormat="1" applyFont="1" applyFill="1" applyBorder="1" applyAlignment="1">
      <alignment horizontal="center"/>
    </xf>
    <xf numFmtId="2" fontId="4" fillId="17" borderId="11" xfId="0" applyNumberFormat="1" applyFont="1" applyFill="1" applyBorder="1" applyAlignment="1">
      <alignment horizontal="center"/>
    </xf>
    <xf numFmtId="188" fontId="4" fillId="19" borderId="11" xfId="0" applyNumberFormat="1" applyFont="1" applyFill="1" applyBorder="1" applyAlignment="1">
      <alignment horizontal="center"/>
    </xf>
    <xf numFmtId="2" fontId="4" fillId="19" borderId="11" xfId="0" applyNumberFormat="1" applyFont="1" applyFill="1" applyBorder="1" applyAlignment="1">
      <alignment/>
    </xf>
    <xf numFmtId="0" fontId="0" fillId="38" borderId="0" xfId="0" applyFill="1" applyAlignment="1">
      <alignment/>
    </xf>
    <xf numFmtId="16" fontId="4" fillId="0" borderId="13" xfId="0" applyNumberFormat="1" applyFont="1" applyFill="1" applyBorder="1" applyAlignment="1">
      <alignment wrapText="1"/>
    </xf>
    <xf numFmtId="0" fontId="0" fillId="12" borderId="0" xfId="0" applyFill="1" applyAlignment="1">
      <alignment/>
    </xf>
    <xf numFmtId="188" fontId="4" fillId="12" borderId="11" xfId="0" applyNumberFormat="1" applyFont="1" applyFill="1" applyBorder="1" applyAlignment="1">
      <alignment horizontal="center"/>
    </xf>
    <xf numFmtId="0" fontId="4" fillId="39" borderId="15" xfId="0" applyFont="1" applyFill="1" applyBorder="1" applyAlignment="1">
      <alignment/>
    </xf>
    <xf numFmtId="188" fontId="4" fillId="41" borderId="11" xfId="0" applyNumberFormat="1" applyFont="1" applyFill="1" applyBorder="1" applyAlignment="1">
      <alignment horizontal="center"/>
    </xf>
    <xf numFmtId="0" fontId="4" fillId="41" borderId="15" xfId="0" applyFont="1" applyFill="1" applyBorder="1" applyAlignment="1">
      <alignment/>
    </xf>
    <xf numFmtId="1" fontId="4" fillId="38" borderId="11" xfId="0" applyNumberFormat="1" applyFont="1" applyFill="1" applyBorder="1" applyAlignment="1">
      <alignment wrapText="1"/>
    </xf>
    <xf numFmtId="1" fontId="9" fillId="0" borderId="0" xfId="0" applyNumberFormat="1" applyFont="1" applyAlignment="1">
      <alignment horizontal="center"/>
    </xf>
    <xf numFmtId="0" fontId="3" fillId="0" borderId="14" xfId="0" applyFont="1" applyBorder="1" applyAlignment="1">
      <alignment/>
    </xf>
    <xf numFmtId="0" fontId="6" fillId="0" borderId="11" xfId="0" applyFont="1" applyFill="1" applyBorder="1" applyAlignment="1">
      <alignment horizontal="center"/>
    </xf>
    <xf numFmtId="192" fontId="4" fillId="44" borderId="22" xfId="0" applyNumberFormat="1" applyFont="1" applyFill="1" applyBorder="1" applyAlignment="1">
      <alignment/>
    </xf>
    <xf numFmtId="192" fontId="7" fillId="0" borderId="30" xfId="0" applyNumberFormat="1" applyFont="1" applyFill="1" applyBorder="1" applyAlignment="1">
      <alignment wrapText="1"/>
    </xf>
    <xf numFmtId="192" fontId="5" fillId="19" borderId="22" xfId="0" applyNumberFormat="1" applyFont="1" applyFill="1" applyBorder="1" applyAlignment="1">
      <alignment/>
    </xf>
    <xf numFmtId="0" fontId="8" fillId="38" borderId="0" xfId="0" applyFont="1" applyFill="1" applyAlignment="1">
      <alignment/>
    </xf>
    <xf numFmtId="188" fontId="4" fillId="38" borderId="11" xfId="0" applyNumberFormat="1" applyFont="1" applyFill="1" applyBorder="1" applyAlignment="1">
      <alignment horizontal="center"/>
    </xf>
    <xf numFmtId="188" fontId="4" fillId="0" borderId="11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6" fillId="41" borderId="0" xfId="0" applyFont="1" applyFill="1" applyAlignment="1">
      <alignment/>
    </xf>
    <xf numFmtId="188" fontId="4" fillId="11" borderId="11" xfId="0" applyNumberFormat="1" applyFont="1" applyFill="1" applyBorder="1" applyAlignment="1">
      <alignment horizontal="center"/>
    </xf>
    <xf numFmtId="2" fontId="4" fillId="11" borderId="11" xfId="0" applyNumberFormat="1" applyFont="1" applyFill="1" applyBorder="1" applyAlignment="1">
      <alignment/>
    </xf>
    <xf numFmtId="0" fontId="0" fillId="0" borderId="11" xfId="0" applyFont="1" applyBorder="1" applyAlignment="1">
      <alignment horizontal="center"/>
    </xf>
    <xf numFmtId="188" fontId="4" fillId="0" borderId="11" xfId="0" applyNumberFormat="1" applyFont="1" applyFill="1" applyBorder="1" applyAlignment="1">
      <alignment horizontal="center"/>
    </xf>
    <xf numFmtId="2" fontId="4" fillId="15" borderId="13" xfId="0" applyNumberFormat="1" applyFont="1" applyFill="1" applyBorder="1" applyAlignment="1">
      <alignment/>
    </xf>
    <xf numFmtId="0" fontId="4" fillId="0" borderId="31" xfId="0" applyFont="1" applyFill="1" applyBorder="1" applyAlignment="1">
      <alignment/>
    </xf>
    <xf numFmtId="188" fontId="4" fillId="9" borderId="19" xfId="0" applyNumberFormat="1" applyFont="1" applyFill="1" applyBorder="1" applyAlignment="1">
      <alignment horizontal="center"/>
    </xf>
    <xf numFmtId="188" fontId="4" fillId="40" borderId="19" xfId="0" applyNumberFormat="1" applyFont="1" applyFill="1" applyBorder="1" applyAlignment="1">
      <alignment horizontal="left"/>
    </xf>
    <xf numFmtId="188" fontId="4" fillId="19" borderId="19" xfId="0" applyNumberFormat="1" applyFont="1" applyFill="1" applyBorder="1" applyAlignment="1">
      <alignment horizontal="center"/>
    </xf>
    <xf numFmtId="188" fontId="4" fillId="44" borderId="19" xfId="0" applyNumberFormat="1" applyFont="1" applyFill="1" applyBorder="1" applyAlignment="1">
      <alignment horizontal="center"/>
    </xf>
    <xf numFmtId="188" fontId="4" fillId="19" borderId="15" xfId="0" applyNumberFormat="1" applyFont="1" applyFill="1" applyBorder="1" applyAlignment="1">
      <alignment horizontal="center"/>
    </xf>
    <xf numFmtId="0" fontId="4" fillId="19" borderId="11" xfId="0" applyFont="1" applyFill="1" applyBorder="1" applyAlignment="1">
      <alignment/>
    </xf>
    <xf numFmtId="0" fontId="4" fillId="0" borderId="11" xfId="0" applyFont="1" applyFill="1" applyBorder="1" applyAlignment="1">
      <alignment wrapText="1"/>
    </xf>
    <xf numFmtId="0" fontId="4" fillId="44" borderId="11" xfId="0" applyFont="1" applyFill="1" applyBorder="1" applyAlignment="1">
      <alignment/>
    </xf>
    <xf numFmtId="188" fontId="4" fillId="44" borderId="11" xfId="0" applyNumberFormat="1" applyFont="1" applyFill="1" applyBorder="1" applyAlignment="1">
      <alignment horizontal="center"/>
    </xf>
    <xf numFmtId="0" fontId="4" fillId="44" borderId="11" xfId="0" applyFont="1" applyFill="1" applyBorder="1" applyAlignment="1">
      <alignment/>
    </xf>
    <xf numFmtId="0" fontId="4" fillId="9" borderId="11" xfId="0" applyFont="1" applyFill="1" applyBorder="1" applyAlignment="1">
      <alignment/>
    </xf>
    <xf numFmtId="188" fontId="4" fillId="9" borderId="11" xfId="0" applyNumberFormat="1" applyFont="1" applyFill="1" applyBorder="1" applyAlignment="1">
      <alignment horizontal="center"/>
    </xf>
    <xf numFmtId="0" fontId="10" fillId="38" borderId="0" xfId="0" applyFont="1" applyFill="1" applyAlignment="1">
      <alignment/>
    </xf>
    <xf numFmtId="0" fontId="6" fillId="0" borderId="11" xfId="0" applyFont="1" applyBorder="1" applyAlignment="1">
      <alignment horizontal="center"/>
    </xf>
    <xf numFmtId="2" fontId="4" fillId="44" borderId="11" xfId="0" applyNumberFormat="1" applyFont="1" applyFill="1" applyBorder="1" applyAlignment="1">
      <alignment/>
    </xf>
    <xf numFmtId="1" fontId="4" fillId="0" borderId="32" xfId="0" applyNumberFormat="1" applyFont="1" applyBorder="1" applyAlignment="1">
      <alignment horizontal="center"/>
    </xf>
    <xf numFmtId="0" fontId="0" fillId="19" borderId="0" xfId="0" applyFill="1" applyAlignment="1">
      <alignment/>
    </xf>
    <xf numFmtId="2" fontId="6" fillId="19" borderId="0" xfId="0" applyNumberFormat="1" applyFont="1" applyFill="1" applyAlignment="1">
      <alignment/>
    </xf>
    <xf numFmtId="0" fontId="0" fillId="38" borderId="0" xfId="0" applyFont="1" applyFill="1" applyAlignment="1">
      <alignment/>
    </xf>
    <xf numFmtId="2" fontId="0" fillId="45" borderId="0" xfId="0" applyNumberFormat="1" applyFill="1" applyAlignment="1">
      <alignment/>
    </xf>
    <xf numFmtId="188" fontId="4" fillId="45" borderId="11" xfId="0" applyNumberFormat="1" applyFont="1" applyFill="1" applyBorder="1" applyAlignment="1">
      <alignment horizontal="center"/>
    </xf>
    <xf numFmtId="188" fontId="4" fillId="46" borderId="11" xfId="0" applyNumberFormat="1" applyFont="1" applyFill="1" applyBorder="1" applyAlignment="1">
      <alignment horizontal="center"/>
    </xf>
    <xf numFmtId="16" fontId="4" fillId="0" borderId="11" xfId="0" applyNumberFormat="1" applyFont="1" applyFill="1" applyBorder="1" applyAlignment="1">
      <alignment wrapText="1"/>
    </xf>
    <xf numFmtId="0" fontId="6" fillId="38" borderId="0" xfId="0" applyFont="1" applyFill="1" applyAlignment="1">
      <alignment/>
    </xf>
    <xf numFmtId="188" fontId="4" fillId="47" borderId="11" xfId="0" applyNumberFormat="1" applyFont="1" applyFill="1" applyBorder="1" applyAlignment="1">
      <alignment horizontal="center"/>
    </xf>
    <xf numFmtId="188" fontId="4" fillId="47" borderId="13" xfId="0" applyNumberFormat="1" applyFont="1" applyFill="1" applyBorder="1" applyAlignment="1">
      <alignment horizontal="center"/>
    </xf>
    <xf numFmtId="188" fontId="4" fillId="48" borderId="11" xfId="0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2" fontId="4" fillId="9" borderId="13" xfId="0" applyNumberFormat="1" applyFont="1" applyFill="1" applyBorder="1" applyAlignment="1">
      <alignment/>
    </xf>
    <xf numFmtId="0" fontId="5" fillId="49" borderId="0" xfId="0" applyFont="1" applyFill="1" applyAlignment="1">
      <alignment horizontal="center"/>
    </xf>
    <xf numFmtId="188" fontId="4" fillId="49" borderId="11" xfId="0" applyNumberFormat="1" applyFont="1" applyFill="1" applyBorder="1" applyAlignment="1">
      <alignment horizontal="center"/>
    </xf>
    <xf numFmtId="188" fontId="4" fillId="38" borderId="17" xfId="0" applyNumberFormat="1" applyFont="1" applyFill="1" applyBorder="1" applyAlignment="1">
      <alignment/>
    </xf>
    <xf numFmtId="0" fontId="6" fillId="38" borderId="13" xfId="0" applyFont="1" applyFill="1" applyBorder="1" applyAlignment="1">
      <alignment horizontal="center"/>
    </xf>
    <xf numFmtId="188" fontId="4" fillId="9" borderId="11" xfId="0" applyNumberFormat="1" applyFont="1" applyFill="1" applyBorder="1" applyAlignment="1">
      <alignment horizontal="center"/>
    </xf>
    <xf numFmtId="0" fontId="7" fillId="38" borderId="11" xfId="0" applyFont="1" applyFill="1" applyBorder="1" applyAlignment="1">
      <alignment horizontal="center"/>
    </xf>
    <xf numFmtId="1" fontId="7" fillId="38" borderId="11" xfId="0" applyNumberFormat="1" applyFont="1" applyFill="1" applyBorder="1" applyAlignment="1">
      <alignment horizontal="center"/>
    </xf>
    <xf numFmtId="0" fontId="7" fillId="38" borderId="14" xfId="0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5" fillId="38" borderId="0" xfId="0" applyFont="1" applyFill="1" applyAlignment="1">
      <alignment horizontal="center"/>
    </xf>
    <xf numFmtId="2" fontId="4" fillId="39" borderId="13" xfId="0" applyNumberFormat="1" applyFont="1" applyFill="1" applyBorder="1" applyAlignment="1">
      <alignment/>
    </xf>
    <xf numFmtId="2" fontId="4" fillId="48" borderId="13" xfId="0" applyNumberFormat="1" applyFont="1" applyFill="1" applyBorder="1" applyAlignment="1">
      <alignment/>
    </xf>
    <xf numFmtId="2" fontId="4" fillId="38" borderId="13" xfId="0" applyNumberFormat="1" applyFont="1" applyFill="1" applyBorder="1" applyAlignment="1">
      <alignment/>
    </xf>
    <xf numFmtId="0" fontId="5" fillId="38" borderId="22" xfId="0" applyFont="1" applyFill="1" applyBorder="1" applyAlignment="1">
      <alignment/>
    </xf>
    <xf numFmtId="188" fontId="4" fillId="38" borderId="15" xfId="0" applyNumberFormat="1" applyFont="1" applyFill="1" applyBorder="1" applyAlignment="1">
      <alignment horizontal="center"/>
    </xf>
    <xf numFmtId="2" fontId="5" fillId="38" borderId="11" xfId="0" applyNumberFormat="1" applyFont="1" applyFill="1" applyBorder="1" applyAlignment="1">
      <alignment horizontal="right"/>
    </xf>
    <xf numFmtId="192" fontId="4" fillId="10" borderId="11" xfId="0" applyNumberFormat="1" applyFont="1" applyFill="1" applyBorder="1" applyAlignment="1">
      <alignment/>
    </xf>
    <xf numFmtId="188" fontId="5" fillId="0" borderId="11" xfId="0" applyNumberFormat="1" applyFont="1" applyBorder="1" applyAlignment="1">
      <alignment/>
    </xf>
    <xf numFmtId="0" fontId="8" fillId="0" borderId="0" xfId="0" applyFont="1" applyAlignment="1">
      <alignment/>
    </xf>
    <xf numFmtId="0" fontId="0" fillId="11" borderId="0" xfId="0" applyFill="1" applyAlignment="1">
      <alignment/>
    </xf>
    <xf numFmtId="188" fontId="4" fillId="50" borderId="11" xfId="0" applyNumberFormat="1" applyFont="1" applyFill="1" applyBorder="1" applyAlignment="1">
      <alignment horizontal="center"/>
    </xf>
    <xf numFmtId="188" fontId="11" fillId="0" borderId="11" xfId="0" applyNumberFormat="1" applyFont="1" applyBorder="1" applyAlignment="1">
      <alignment/>
    </xf>
    <xf numFmtId="0" fontId="4" fillId="39" borderId="18" xfId="0" applyFont="1" applyFill="1" applyBorder="1" applyAlignment="1">
      <alignment/>
    </xf>
    <xf numFmtId="0" fontId="6" fillId="51" borderId="32" xfId="0" applyFont="1" applyFill="1" applyBorder="1" applyAlignment="1">
      <alignment/>
    </xf>
    <xf numFmtId="188" fontId="4" fillId="51" borderId="14" xfId="0" applyNumberFormat="1" applyFont="1" applyFill="1" applyBorder="1" applyAlignment="1">
      <alignment horizontal="center"/>
    </xf>
    <xf numFmtId="0" fontId="4" fillId="9" borderId="15" xfId="0" applyFont="1" applyFill="1" applyBorder="1" applyAlignment="1">
      <alignment/>
    </xf>
    <xf numFmtId="2" fontId="4" fillId="12" borderId="11" xfId="0" applyNumberFormat="1" applyFont="1" applyFill="1" applyBorder="1" applyAlignment="1">
      <alignment/>
    </xf>
    <xf numFmtId="0" fontId="4" fillId="38" borderId="11" xfId="0" applyFont="1" applyFill="1" applyBorder="1" applyAlignment="1">
      <alignment/>
    </xf>
    <xf numFmtId="0" fontId="0" fillId="5" borderId="0" xfId="0" applyFill="1" applyAlignment="1">
      <alignment/>
    </xf>
    <xf numFmtId="0" fontId="0" fillId="50" borderId="0" xfId="0" applyFill="1" applyAlignment="1">
      <alignment/>
    </xf>
    <xf numFmtId="0" fontId="0" fillId="16" borderId="0" xfId="0" applyFill="1" applyAlignment="1">
      <alignment/>
    </xf>
    <xf numFmtId="2" fontId="4" fillId="12" borderId="13" xfId="0" applyNumberFormat="1" applyFont="1" applyFill="1" applyBorder="1" applyAlignment="1">
      <alignment/>
    </xf>
    <xf numFmtId="0" fontId="5" fillId="38" borderId="24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7" fillId="0" borderId="21" xfId="0" applyFont="1" applyBorder="1" applyAlignment="1">
      <alignment horizontal="center" vertical="center"/>
    </xf>
    <xf numFmtId="1" fontId="7" fillId="0" borderId="11" xfId="0" applyNumberFormat="1" applyFont="1" applyBorder="1" applyAlignment="1">
      <alignment horizontal="center" vertical="center"/>
    </xf>
    <xf numFmtId="1" fontId="7" fillId="0" borderId="11" xfId="0" applyNumberFormat="1" applyFont="1" applyFill="1" applyBorder="1" applyAlignment="1">
      <alignment horizontal="center" vertical="center"/>
    </xf>
    <xf numFmtId="1" fontId="7" fillId="52" borderId="11" xfId="0" applyNumberFormat="1" applyFont="1" applyFill="1" applyBorder="1" applyAlignment="1">
      <alignment horizontal="center" vertical="center"/>
    </xf>
    <xf numFmtId="1" fontId="7" fillId="0" borderId="14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0" fillId="40" borderId="0" xfId="0" applyFill="1" applyAlignment="1">
      <alignment/>
    </xf>
    <xf numFmtId="1" fontId="7" fillId="40" borderId="33" xfId="0" applyNumberFormat="1" applyFont="1" applyFill="1" applyBorder="1" applyAlignment="1">
      <alignment/>
    </xf>
    <xf numFmtId="0" fontId="8" fillId="40" borderId="34" xfId="0" applyFont="1" applyFill="1" applyBorder="1" applyAlignment="1">
      <alignment wrapText="1"/>
    </xf>
    <xf numFmtId="1" fontId="7" fillId="40" borderId="35" xfId="0" applyNumberFormat="1" applyFont="1" applyFill="1" applyBorder="1" applyAlignment="1">
      <alignment/>
    </xf>
    <xf numFmtId="0" fontId="8" fillId="40" borderId="36" xfId="0" applyFont="1" applyFill="1" applyBorder="1" applyAlignment="1">
      <alignment wrapText="1"/>
    </xf>
    <xf numFmtId="0" fontId="8" fillId="40" borderId="36" xfId="0" applyFont="1" applyFill="1" applyBorder="1" applyAlignment="1">
      <alignment/>
    </xf>
    <xf numFmtId="1" fontId="7" fillId="40" borderId="37" xfId="0" applyNumberFormat="1" applyFont="1" applyFill="1" applyBorder="1" applyAlignment="1">
      <alignment/>
    </xf>
    <xf numFmtId="0" fontId="0" fillId="40" borderId="38" xfId="0" applyFont="1" applyFill="1" applyBorder="1" applyAlignment="1">
      <alignment/>
    </xf>
    <xf numFmtId="1" fontId="12" fillId="0" borderId="11" xfId="0" applyNumberFormat="1" applyFont="1" applyBorder="1" applyAlignment="1">
      <alignment horizontal="center" vertical="center"/>
    </xf>
    <xf numFmtId="1" fontId="7" fillId="40" borderId="39" xfId="0" applyNumberFormat="1" applyFont="1" applyFill="1" applyBorder="1" applyAlignment="1">
      <alignment/>
    </xf>
    <xf numFmtId="1" fontId="7" fillId="40" borderId="22" xfId="0" applyNumberFormat="1" applyFont="1" applyFill="1" applyBorder="1" applyAlignment="1">
      <alignment/>
    </xf>
    <xf numFmtId="0" fontId="0" fillId="40" borderId="40" xfId="0" applyFont="1" applyFill="1" applyBorder="1" applyAlignment="1">
      <alignment/>
    </xf>
    <xf numFmtId="0" fontId="0" fillId="40" borderId="26" xfId="0" applyFont="1" applyFill="1" applyBorder="1" applyAlignment="1">
      <alignment/>
    </xf>
    <xf numFmtId="1" fontId="7" fillId="40" borderId="11" xfId="0" applyNumberFormat="1" applyFont="1" applyFill="1" applyBorder="1" applyAlignment="1">
      <alignment/>
    </xf>
    <xf numFmtId="1" fontId="7" fillId="40" borderId="15" xfId="0" applyNumberFormat="1" applyFont="1" applyFill="1" applyBorder="1" applyAlignment="1">
      <alignment/>
    </xf>
    <xf numFmtId="0" fontId="3" fillId="40" borderId="26" xfId="0" applyFont="1" applyFill="1" applyBorder="1" applyAlignment="1">
      <alignment/>
    </xf>
    <xf numFmtId="1" fontId="7" fillId="40" borderId="11" xfId="0" applyNumberFormat="1" applyFont="1" applyFill="1" applyBorder="1" applyAlignment="1">
      <alignment horizontal="center"/>
    </xf>
    <xf numFmtId="0" fontId="8" fillId="40" borderId="11" xfId="0" applyFont="1" applyFill="1" applyBorder="1" applyAlignment="1">
      <alignment/>
    </xf>
    <xf numFmtId="49" fontId="8" fillId="38" borderId="11" xfId="0" applyNumberFormat="1" applyFont="1" applyFill="1" applyBorder="1" applyAlignment="1">
      <alignment wrapText="1"/>
    </xf>
    <xf numFmtId="0" fontId="6" fillId="0" borderId="11" xfId="0" applyFont="1" applyBorder="1" applyAlignment="1">
      <alignment wrapText="1"/>
    </xf>
    <xf numFmtId="0" fontId="9" fillId="0" borderId="11" xfId="0" applyFont="1" applyBorder="1" applyAlignment="1">
      <alignment horizontal="center"/>
    </xf>
    <xf numFmtId="1" fontId="9" fillId="0" borderId="11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0" fontId="4" fillId="38" borderId="11" xfId="0" applyFont="1" applyFill="1" applyBorder="1" applyAlignment="1">
      <alignment/>
    </xf>
    <xf numFmtId="188" fontId="4" fillId="38" borderId="14" xfId="0" applyNumberFormat="1" applyFont="1" applyFill="1" applyBorder="1" applyAlignment="1">
      <alignment/>
    </xf>
    <xf numFmtId="188" fontId="4" fillId="39" borderId="19" xfId="0" applyNumberFormat="1" applyFont="1" applyFill="1" applyBorder="1" applyAlignment="1">
      <alignment horizontal="left"/>
    </xf>
    <xf numFmtId="188" fontId="4" fillId="40" borderId="11" xfId="0" applyNumberFormat="1" applyFont="1" applyFill="1" applyBorder="1" applyAlignment="1">
      <alignment horizontal="center"/>
    </xf>
    <xf numFmtId="0" fontId="4" fillId="38" borderId="11" xfId="0" applyFont="1" applyFill="1" applyBorder="1" applyAlignment="1">
      <alignment/>
    </xf>
    <xf numFmtId="188" fontId="4" fillId="17" borderId="11" xfId="0" applyNumberFormat="1" applyFont="1" applyFill="1" applyBorder="1" applyAlignment="1">
      <alignment horizontal="center"/>
    </xf>
    <xf numFmtId="2" fontId="4" fillId="18" borderId="11" xfId="0" applyNumberFormat="1" applyFont="1" applyFill="1" applyBorder="1" applyAlignment="1">
      <alignment/>
    </xf>
    <xf numFmtId="2" fontId="4" fillId="46" borderId="11" xfId="0" applyNumberFormat="1" applyFont="1" applyFill="1" applyBorder="1" applyAlignment="1">
      <alignment/>
    </xf>
    <xf numFmtId="2" fontId="4" fillId="17" borderId="11" xfId="0" applyNumberFormat="1" applyFont="1" applyFill="1" applyBorder="1" applyAlignment="1">
      <alignment/>
    </xf>
    <xf numFmtId="188" fontId="4" fillId="47" borderId="11" xfId="0" applyNumberFormat="1" applyFont="1" applyFill="1" applyBorder="1" applyAlignment="1">
      <alignment/>
    </xf>
    <xf numFmtId="188" fontId="4" fillId="18" borderId="11" xfId="0" applyNumberFormat="1" applyFont="1" applyFill="1" applyBorder="1" applyAlignment="1">
      <alignment horizontal="center"/>
    </xf>
    <xf numFmtId="0" fontId="0" fillId="46" borderId="0" xfId="0" applyFill="1" applyAlignment="1">
      <alignment/>
    </xf>
    <xf numFmtId="188" fontId="4" fillId="37" borderId="11" xfId="0" applyNumberFormat="1" applyFont="1" applyFill="1" applyBorder="1" applyAlignment="1">
      <alignment horizontal="center"/>
    </xf>
    <xf numFmtId="1" fontId="4" fillId="0" borderId="17" xfId="0" applyNumberFormat="1" applyFont="1" applyBorder="1" applyAlignment="1">
      <alignment horizontal="center"/>
    </xf>
    <xf numFmtId="1" fontId="5" fillId="0" borderId="13" xfId="0" applyNumberFormat="1" applyFont="1" applyBorder="1" applyAlignment="1">
      <alignment horizontal="center"/>
    </xf>
    <xf numFmtId="1" fontId="5" fillId="0" borderId="13" xfId="0" applyNumberFormat="1" applyFont="1" applyFill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0" fontId="6" fillId="0" borderId="29" xfId="0" applyFont="1" applyBorder="1" applyAlignment="1">
      <alignment horizontal="center"/>
    </xf>
    <xf numFmtId="2" fontId="4" fillId="44" borderId="13" xfId="0" applyNumberFormat="1" applyFont="1" applyFill="1" applyBorder="1" applyAlignment="1">
      <alignment/>
    </xf>
    <xf numFmtId="1" fontId="7" fillId="0" borderId="17" xfId="0" applyNumberFormat="1" applyFont="1" applyBorder="1" applyAlignment="1">
      <alignment horizontal="center"/>
    </xf>
    <xf numFmtId="0" fontId="4" fillId="53" borderId="11" xfId="0" applyFont="1" applyFill="1" applyBorder="1" applyAlignment="1">
      <alignment horizontal="center"/>
    </xf>
    <xf numFmtId="1" fontId="13" fillId="0" borderId="11" xfId="0" applyNumberFormat="1" applyFont="1" applyBorder="1" applyAlignment="1">
      <alignment horizontal="center"/>
    </xf>
    <xf numFmtId="188" fontId="3" fillId="0" borderId="0" xfId="0" applyNumberFormat="1" applyFont="1" applyAlignment="1">
      <alignment/>
    </xf>
    <xf numFmtId="1" fontId="4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3" fillId="0" borderId="0" xfId="0" applyFont="1" applyFill="1" applyAlignment="1">
      <alignment horizontal="center"/>
    </xf>
    <xf numFmtId="1" fontId="3" fillId="0" borderId="0" xfId="0" applyNumberFormat="1" applyFont="1" applyFill="1" applyAlignment="1">
      <alignment horizontal="center"/>
    </xf>
    <xf numFmtId="1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188" fontId="4" fillId="9" borderId="19" xfId="0" applyNumberFormat="1" applyFont="1" applyFill="1" applyBorder="1" applyAlignment="1">
      <alignment horizontal="center"/>
    </xf>
    <xf numFmtId="188" fontId="4" fillId="40" borderId="14" xfId="0" applyNumberFormat="1" applyFont="1" applyFill="1" applyBorder="1" applyAlignment="1">
      <alignment horizontal="center"/>
    </xf>
    <xf numFmtId="0" fontId="4" fillId="38" borderId="22" xfId="0" applyFont="1" applyFill="1" applyBorder="1" applyAlignment="1">
      <alignment/>
    </xf>
    <xf numFmtId="192" fontId="5" fillId="38" borderId="22" xfId="0" applyNumberFormat="1" applyFont="1" applyFill="1" applyBorder="1" applyAlignment="1">
      <alignment/>
    </xf>
    <xf numFmtId="188" fontId="4" fillId="33" borderId="15" xfId="0" applyNumberFormat="1" applyFont="1" applyFill="1" applyBorder="1" applyAlignment="1">
      <alignment horizontal="center"/>
    </xf>
    <xf numFmtId="188" fontId="4" fillId="40" borderId="14" xfId="0" applyNumberFormat="1" applyFont="1" applyFill="1" applyBorder="1" applyAlignment="1">
      <alignment/>
    </xf>
    <xf numFmtId="188" fontId="4" fillId="12" borderId="11" xfId="0" applyNumberFormat="1" applyFont="1" applyFill="1" applyBorder="1" applyAlignment="1">
      <alignment horizontal="center"/>
    </xf>
    <xf numFmtId="188" fontId="4" fillId="9" borderId="23" xfId="0" applyNumberFormat="1" applyFont="1" applyFill="1" applyBorder="1" applyAlignment="1">
      <alignment horizontal="center"/>
    </xf>
    <xf numFmtId="0" fontId="6" fillId="0" borderId="31" xfId="0" applyFont="1" applyBorder="1" applyAlignment="1">
      <alignment/>
    </xf>
    <xf numFmtId="0" fontId="6" fillId="0" borderId="41" xfId="0" applyFont="1" applyBorder="1" applyAlignment="1">
      <alignment/>
    </xf>
    <xf numFmtId="188" fontId="4" fillId="50" borderId="11" xfId="0" applyNumberFormat="1" applyFont="1" applyFill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0" fillId="15" borderId="0" xfId="0" applyFill="1" applyAlignment="1">
      <alignment/>
    </xf>
    <xf numFmtId="0" fontId="5" fillId="17" borderId="13" xfId="0" applyFont="1" applyFill="1" applyBorder="1" applyAlignment="1">
      <alignment horizontal="center"/>
    </xf>
    <xf numFmtId="0" fontId="0" fillId="17" borderId="0" xfId="0" applyFill="1" applyAlignment="1">
      <alignment/>
    </xf>
    <xf numFmtId="0" fontId="12" fillId="0" borderId="29" xfId="0" applyFont="1" applyBorder="1" applyAlignment="1">
      <alignment horizontal="center"/>
    </xf>
    <xf numFmtId="0" fontId="12" fillId="0" borderId="41" xfId="0" applyFont="1" applyBorder="1" applyAlignment="1">
      <alignment horizontal="center"/>
    </xf>
    <xf numFmtId="1" fontId="5" fillId="0" borderId="17" xfId="0" applyNumberFormat="1" applyFont="1" applyBorder="1" applyAlignment="1">
      <alignment horizontal="center"/>
    </xf>
    <xf numFmtId="188" fontId="4" fillId="44" borderId="11" xfId="0" applyNumberFormat="1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2" fontId="4" fillId="40" borderId="13" xfId="0" applyNumberFormat="1" applyFont="1" applyFill="1" applyBorder="1" applyAlignment="1">
      <alignment/>
    </xf>
    <xf numFmtId="2" fontId="4" fillId="8" borderId="13" xfId="0" applyNumberFormat="1" applyFont="1" applyFill="1" applyBorder="1" applyAlignment="1">
      <alignment/>
    </xf>
    <xf numFmtId="188" fontId="4" fillId="8" borderId="11" xfId="0" applyNumberFormat="1" applyFont="1" applyFill="1" applyBorder="1" applyAlignment="1">
      <alignment horizontal="center"/>
    </xf>
    <xf numFmtId="188" fontId="4" fillId="8" borderId="11" xfId="0" applyNumberFormat="1" applyFont="1" applyFill="1" applyBorder="1" applyAlignment="1">
      <alignment horizontal="center"/>
    </xf>
    <xf numFmtId="2" fontId="4" fillId="41" borderId="13" xfId="0" applyNumberFormat="1" applyFont="1" applyFill="1" applyBorder="1" applyAlignment="1">
      <alignment/>
    </xf>
    <xf numFmtId="0" fontId="52" fillId="38" borderId="0" xfId="0" applyFont="1" applyFill="1" applyAlignment="1">
      <alignment/>
    </xf>
    <xf numFmtId="0" fontId="0" fillId="53" borderId="0" xfId="0" applyFill="1" applyAlignment="1">
      <alignment/>
    </xf>
    <xf numFmtId="0" fontId="4" fillId="38" borderId="11" xfId="0" applyFont="1" applyFill="1" applyBorder="1" applyAlignment="1">
      <alignment wrapText="1"/>
    </xf>
    <xf numFmtId="188" fontId="53" fillId="53" borderId="13" xfId="0" applyNumberFormat="1" applyFont="1" applyFill="1" applyBorder="1" applyAlignment="1">
      <alignment/>
    </xf>
    <xf numFmtId="188" fontId="4" fillId="51" borderId="11" xfId="0" applyNumberFormat="1" applyFont="1" applyFill="1" applyBorder="1" applyAlignment="1">
      <alignment horizontal="center"/>
    </xf>
    <xf numFmtId="0" fontId="6" fillId="38" borderId="0" xfId="0" applyFont="1" applyFill="1" applyAlignment="1">
      <alignment/>
    </xf>
    <xf numFmtId="0" fontId="5" fillId="11" borderId="0" xfId="0" applyFont="1" applyFill="1" applyAlignment="1">
      <alignment horizontal="center"/>
    </xf>
    <xf numFmtId="188" fontId="4" fillId="48" borderId="11" xfId="0" applyNumberFormat="1" applyFont="1" applyFill="1" applyBorder="1" applyAlignment="1">
      <alignment horizontal="center"/>
    </xf>
    <xf numFmtId="0" fontId="5" fillId="51" borderId="0" xfId="0" applyFont="1" applyFill="1" applyAlignment="1">
      <alignment horizontal="center"/>
    </xf>
    <xf numFmtId="0" fontId="5" fillId="46" borderId="0" xfId="0" applyFont="1" applyFill="1" applyAlignment="1">
      <alignment horizontal="center"/>
    </xf>
    <xf numFmtId="188" fontId="53" fillId="54" borderId="11" xfId="0" applyNumberFormat="1" applyFont="1" applyFill="1" applyBorder="1" applyAlignment="1">
      <alignment horizontal="center"/>
    </xf>
    <xf numFmtId="188" fontId="53" fillId="54" borderId="11" xfId="0" applyNumberFormat="1" applyFont="1" applyFill="1" applyBorder="1" applyAlignment="1">
      <alignment/>
    </xf>
    <xf numFmtId="1" fontId="5" fillId="38" borderId="17" xfId="0" applyNumberFormat="1" applyFont="1" applyFill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38" borderId="21" xfId="0" applyFont="1" applyFill="1" applyBorder="1" applyAlignment="1">
      <alignment horizontal="center"/>
    </xf>
    <xf numFmtId="0" fontId="7" fillId="38" borderId="13" xfId="0" applyFont="1" applyFill="1" applyBorder="1" applyAlignment="1">
      <alignment horizontal="center"/>
    </xf>
    <xf numFmtId="188" fontId="8" fillId="0" borderId="11" xfId="0" applyNumberFormat="1" applyFont="1" applyBorder="1" applyAlignment="1">
      <alignment/>
    </xf>
    <xf numFmtId="0" fontId="7" fillId="0" borderId="27" xfId="0" applyFont="1" applyBorder="1" applyAlignment="1">
      <alignment horizontal="center"/>
    </xf>
    <xf numFmtId="188" fontId="4" fillId="41" borderId="19" xfId="0" applyNumberFormat="1" applyFont="1" applyFill="1" applyBorder="1" applyAlignment="1">
      <alignment horizontal="left"/>
    </xf>
    <xf numFmtId="188" fontId="4" fillId="51" borderId="14" xfId="0" applyNumberFormat="1" applyFont="1" applyFill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188" fontId="4" fillId="0" borderId="17" xfId="0" applyNumberFormat="1" applyFont="1" applyBorder="1" applyAlignment="1">
      <alignment/>
    </xf>
    <xf numFmtId="0" fontId="3" fillId="0" borderId="13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29" xfId="0" applyFont="1" applyBorder="1" applyAlignment="1">
      <alignment horizontal="center"/>
    </xf>
    <xf numFmtId="0" fontId="3" fillId="0" borderId="13" xfId="0" applyFont="1" applyBorder="1" applyAlignment="1">
      <alignment/>
    </xf>
    <xf numFmtId="188" fontId="4" fillId="0" borderId="17" xfId="0" applyNumberFormat="1" applyFont="1" applyBorder="1" applyAlignment="1">
      <alignment horizontal="center"/>
    </xf>
    <xf numFmtId="188" fontId="4" fillId="0" borderId="29" xfId="0" applyNumberFormat="1" applyFont="1" applyBorder="1" applyAlignment="1">
      <alignment/>
    </xf>
    <xf numFmtId="188" fontId="4" fillId="10" borderId="15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31" xfId="0" applyFont="1" applyBorder="1" applyAlignment="1">
      <alignment/>
    </xf>
    <xf numFmtId="188" fontId="4" fillId="3" borderId="42" xfId="0" applyNumberFormat="1" applyFont="1" applyFill="1" applyBorder="1" applyAlignment="1">
      <alignment horizontal="center"/>
    </xf>
    <xf numFmtId="188" fontId="4" fillId="0" borderId="14" xfId="0" applyNumberFormat="1" applyFont="1" applyBorder="1" applyAlignment="1">
      <alignment horizontal="right"/>
    </xf>
    <xf numFmtId="188" fontId="4" fillId="0" borderId="14" xfId="0" applyNumberFormat="1" applyFont="1" applyBorder="1" applyAlignment="1">
      <alignment/>
    </xf>
    <xf numFmtId="188" fontId="11" fillId="0" borderId="14" xfId="0" applyNumberFormat="1" applyFont="1" applyBorder="1" applyAlignment="1">
      <alignment/>
    </xf>
    <xf numFmtId="188" fontId="4" fillId="0" borderId="14" xfId="0" applyNumberFormat="1" applyFont="1" applyBorder="1" applyAlignment="1">
      <alignment horizontal="left"/>
    </xf>
    <xf numFmtId="0" fontId="6" fillId="0" borderId="31" xfId="0" applyFont="1" applyBorder="1" applyAlignment="1">
      <alignment horizontal="center"/>
    </xf>
    <xf numFmtId="188" fontId="4" fillId="33" borderId="43" xfId="0" applyNumberFormat="1" applyFont="1" applyFill="1" applyBorder="1" applyAlignment="1">
      <alignment horizontal="center"/>
    </xf>
    <xf numFmtId="188" fontId="4" fillId="0" borderId="31" xfId="0" applyNumberFormat="1" applyFont="1" applyBorder="1" applyAlignment="1">
      <alignment/>
    </xf>
    <xf numFmtId="188" fontId="4" fillId="38" borderId="31" xfId="0" applyNumberFormat="1" applyFont="1" applyFill="1" applyBorder="1" applyAlignment="1">
      <alignment/>
    </xf>
    <xf numFmtId="188" fontId="4" fillId="0" borderId="41" xfId="0" applyNumberFormat="1" applyFont="1" applyBorder="1" applyAlignment="1">
      <alignment/>
    </xf>
    <xf numFmtId="188" fontId="4" fillId="40" borderId="14" xfId="0" applyNumberFormat="1" applyFont="1" applyFill="1" applyBorder="1" applyAlignment="1">
      <alignment horizontal="center"/>
    </xf>
    <xf numFmtId="188" fontId="4" fillId="0" borderId="14" xfId="0" applyNumberFormat="1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4" xfId="0" applyFont="1" applyBorder="1" applyAlignment="1">
      <alignment horizontal="center"/>
    </xf>
    <xf numFmtId="188" fontId="4" fillId="33" borderId="44" xfId="0" applyNumberFormat="1" applyFont="1" applyFill="1" applyBorder="1" applyAlignment="1">
      <alignment horizontal="center"/>
    </xf>
    <xf numFmtId="188" fontId="4" fillId="9" borderId="14" xfId="0" applyNumberFormat="1" applyFont="1" applyFill="1" applyBorder="1" applyAlignment="1">
      <alignment horizontal="center"/>
    </xf>
    <xf numFmtId="188" fontId="4" fillId="34" borderId="14" xfId="0" applyNumberFormat="1" applyFont="1" applyFill="1" applyBorder="1" applyAlignment="1">
      <alignment horizontal="center"/>
    </xf>
    <xf numFmtId="188" fontId="4" fillId="35" borderId="14" xfId="0" applyNumberFormat="1" applyFont="1" applyFill="1" applyBorder="1" applyAlignment="1">
      <alignment horizontal="center"/>
    </xf>
    <xf numFmtId="1" fontId="6" fillId="0" borderId="31" xfId="0" applyNumberFormat="1" applyFont="1" applyBorder="1" applyAlignment="1">
      <alignment horizontal="center"/>
    </xf>
    <xf numFmtId="188" fontId="4" fillId="19" borderId="14" xfId="0" applyNumberFormat="1" applyFont="1" applyFill="1" applyBorder="1" applyAlignment="1">
      <alignment horizontal="center"/>
    </xf>
    <xf numFmtId="188" fontId="4" fillId="13" borderId="14" xfId="0" applyNumberFormat="1" applyFont="1" applyFill="1" applyBorder="1" applyAlignment="1">
      <alignment horizontal="center"/>
    </xf>
    <xf numFmtId="188" fontId="4" fillId="41" borderId="14" xfId="0" applyNumberFormat="1" applyFont="1" applyFill="1" applyBorder="1" applyAlignment="1">
      <alignment horizontal="center"/>
    </xf>
    <xf numFmtId="188" fontId="4" fillId="18" borderId="14" xfId="0" applyNumberFormat="1" applyFont="1" applyFill="1" applyBorder="1" applyAlignment="1">
      <alignment horizontal="center"/>
    </xf>
    <xf numFmtId="188" fontId="4" fillId="50" borderId="14" xfId="0" applyNumberFormat="1" applyFont="1" applyFill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41" xfId="0" applyFont="1" applyBorder="1" applyAlignment="1">
      <alignment/>
    </xf>
    <xf numFmtId="188" fontId="4" fillId="48" borderId="14" xfId="0" applyNumberFormat="1" applyFont="1" applyFill="1" applyBorder="1" applyAlignment="1">
      <alignment horizontal="center"/>
    </xf>
    <xf numFmtId="0" fontId="0" fillId="0" borderId="31" xfId="0" applyBorder="1" applyAlignment="1">
      <alignment/>
    </xf>
    <xf numFmtId="0" fontId="0" fillId="0" borderId="11" xfId="0" applyBorder="1" applyAlignment="1">
      <alignment horizontal="center"/>
    </xf>
    <xf numFmtId="0" fontId="5" fillId="0" borderId="11" xfId="0" applyFont="1" applyBorder="1" applyAlignment="1">
      <alignment/>
    </xf>
    <xf numFmtId="0" fontId="6" fillId="38" borderId="27" xfId="0" applyFont="1" applyFill="1" applyBorder="1" applyAlignment="1">
      <alignment horizontal="center"/>
    </xf>
    <xf numFmtId="0" fontId="6" fillId="38" borderId="31" xfId="0" applyFont="1" applyFill="1" applyBorder="1" applyAlignment="1">
      <alignment horizontal="center"/>
    </xf>
    <xf numFmtId="0" fontId="5" fillId="53" borderId="11" xfId="0" applyFont="1" applyFill="1" applyBorder="1" applyAlignment="1">
      <alignment horizontal="center"/>
    </xf>
    <xf numFmtId="0" fontId="5" fillId="53" borderId="13" xfId="0" applyFont="1" applyFill="1" applyBorder="1" applyAlignment="1">
      <alignment horizontal="center"/>
    </xf>
    <xf numFmtId="0" fontId="5" fillId="53" borderId="21" xfId="0" applyFont="1" applyFill="1" applyBorder="1" applyAlignment="1">
      <alignment horizontal="center"/>
    </xf>
    <xf numFmtId="1" fontId="5" fillId="38" borderId="11" xfId="0" applyNumberFormat="1" applyFont="1" applyFill="1" applyBorder="1" applyAlignment="1">
      <alignment horizontal="center"/>
    </xf>
    <xf numFmtId="0" fontId="0" fillId="38" borderId="11" xfId="0" applyFill="1" applyBorder="1" applyAlignment="1">
      <alignment horizontal="center"/>
    </xf>
    <xf numFmtId="1" fontId="5" fillId="53" borderId="13" xfId="0" applyNumberFormat="1" applyFont="1" applyFill="1" applyBorder="1" applyAlignment="1">
      <alignment horizontal="center"/>
    </xf>
    <xf numFmtId="0" fontId="7" fillId="53" borderId="21" xfId="0" applyFont="1" applyFill="1" applyBorder="1" applyAlignment="1">
      <alignment horizontal="center"/>
    </xf>
    <xf numFmtId="1" fontId="5" fillId="53" borderId="11" xfId="0" applyNumberFormat="1" applyFont="1" applyFill="1" applyBorder="1" applyAlignment="1">
      <alignment horizontal="center"/>
    </xf>
    <xf numFmtId="1" fontId="7" fillId="53" borderId="11" xfId="0" applyNumberFormat="1" applyFont="1" applyFill="1" applyBorder="1" applyAlignment="1">
      <alignment horizontal="center" vertical="center"/>
    </xf>
    <xf numFmtId="0" fontId="5" fillId="53" borderId="21" xfId="0" applyFont="1" applyFill="1" applyBorder="1" applyAlignment="1">
      <alignment horizontal="center"/>
    </xf>
    <xf numFmtId="0" fontId="5" fillId="53" borderId="14" xfId="0" applyFont="1" applyFill="1" applyBorder="1" applyAlignment="1">
      <alignment horizontal="center"/>
    </xf>
    <xf numFmtId="0" fontId="5" fillId="53" borderId="24" xfId="0" applyFont="1" applyFill="1" applyBorder="1" applyAlignment="1">
      <alignment horizontal="center"/>
    </xf>
    <xf numFmtId="1" fontId="7" fillId="53" borderId="14" xfId="0" applyNumberFormat="1" applyFont="1" applyFill="1" applyBorder="1" applyAlignment="1">
      <alignment horizontal="center" vertical="center"/>
    </xf>
    <xf numFmtId="0" fontId="7" fillId="53" borderId="11" xfId="0" applyFont="1" applyFill="1" applyBorder="1" applyAlignment="1">
      <alignment horizontal="center"/>
    </xf>
    <xf numFmtId="0" fontId="7" fillId="53" borderId="11" xfId="0" applyFont="1" applyFill="1" applyBorder="1" applyAlignment="1">
      <alignment horizontal="center" vertical="center"/>
    </xf>
    <xf numFmtId="0" fontId="6" fillId="53" borderId="11" xfId="0" applyFont="1" applyFill="1" applyBorder="1" applyAlignment="1">
      <alignment horizontal="center"/>
    </xf>
    <xf numFmtId="0" fontId="5" fillId="53" borderId="27" xfId="0" applyFont="1" applyFill="1" applyBorder="1" applyAlignment="1">
      <alignment horizontal="center"/>
    </xf>
    <xf numFmtId="1" fontId="5" fillId="38" borderId="11" xfId="0" applyNumberFormat="1" applyFont="1" applyFill="1" applyBorder="1" applyAlignment="1">
      <alignment horizontal="center"/>
    </xf>
    <xf numFmtId="1" fontId="5" fillId="38" borderId="14" xfId="0" applyNumberFormat="1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Z73"/>
  <sheetViews>
    <sheetView tabSelected="1" view="pageBreakPreview" zoomScale="70" zoomScaleNormal="55" zoomScaleSheetLayoutView="70" zoomScalePageLayoutView="0" workbookViewId="0" topLeftCell="A1">
      <pane xSplit="4" topLeftCell="P1" activePane="topRight" state="frozen"/>
      <selection pane="topLeft" activeCell="A1" sqref="A1:IV42"/>
      <selection pane="topRight" activeCell="D39" sqref="D39"/>
    </sheetView>
  </sheetViews>
  <sheetFormatPr defaultColWidth="9.140625" defaultRowHeight="12.75"/>
  <cols>
    <col min="1" max="1" width="4.421875" style="0" customWidth="1"/>
    <col min="2" max="2" width="16.57421875" style="0" customWidth="1"/>
    <col min="3" max="3" width="7.28125" style="0" customWidth="1"/>
    <col min="4" max="4" width="17.00390625" style="0" customWidth="1"/>
    <col min="5" max="5" width="10.57421875" style="0" customWidth="1"/>
    <col min="6" max="6" width="9.8515625" style="0" customWidth="1"/>
    <col min="7" max="7" width="9.57421875" style="0" customWidth="1"/>
    <col min="8" max="8" width="10.57421875" style="0" customWidth="1"/>
    <col min="9" max="9" width="8.421875" style="0" customWidth="1"/>
    <col min="10" max="10" width="11.00390625" style="0" customWidth="1"/>
    <col min="11" max="11" width="10.28125" style="0" customWidth="1"/>
    <col min="12" max="12" width="12.00390625" style="0" customWidth="1"/>
    <col min="13" max="14" width="11.00390625" style="0" customWidth="1"/>
    <col min="15" max="15" width="10.421875" style="0" customWidth="1"/>
    <col min="16" max="16" width="10.7109375" style="0" customWidth="1"/>
    <col min="17" max="17" width="10.140625" style="0" customWidth="1"/>
    <col min="18" max="18" width="10.00390625" style="0" customWidth="1"/>
    <col min="19" max="19" width="7.421875" style="0" customWidth="1"/>
    <col min="20" max="20" width="11.28125" style="38" customWidth="1"/>
    <col min="21" max="21" width="11.140625" style="38" customWidth="1"/>
    <col min="22" max="22" width="11.00390625" style="38" customWidth="1"/>
    <col min="23" max="23" width="9.7109375" style="38" customWidth="1"/>
    <col min="24" max="24" width="7.7109375" style="38" customWidth="1"/>
    <col min="25" max="25" width="10.00390625" style="0" customWidth="1"/>
    <col min="26" max="26" width="9.8515625" style="0" customWidth="1"/>
    <col min="27" max="27" width="10.140625" style="0" customWidth="1"/>
    <col min="28" max="28" width="11.140625" style="0" customWidth="1"/>
    <col min="29" max="29" width="7.28125" style="0" customWidth="1"/>
    <col min="30" max="30" width="10.57421875" style="0" customWidth="1"/>
    <col min="31" max="32" width="10.140625" style="0" customWidth="1"/>
    <col min="33" max="33" width="11.28125" style="0" customWidth="1"/>
    <col min="34" max="34" width="7.57421875" style="0" customWidth="1"/>
    <col min="35" max="35" width="10.7109375" style="0" customWidth="1"/>
    <col min="36" max="36" width="10.421875" style="0" customWidth="1"/>
    <col min="37" max="37" width="10.00390625" style="0" customWidth="1"/>
    <col min="38" max="38" width="10.57421875" style="0" customWidth="1"/>
    <col min="39" max="39" width="7.7109375" style="0" customWidth="1"/>
    <col min="40" max="40" width="11.57421875" style="0" customWidth="1"/>
    <col min="41" max="42" width="10.00390625" style="0" customWidth="1"/>
    <col min="43" max="43" width="11.421875" style="0" customWidth="1"/>
    <col min="44" max="44" width="9.140625" style="0" customWidth="1"/>
    <col min="45" max="45" width="11.28125" style="0" customWidth="1"/>
    <col min="46" max="46" width="9.7109375" style="0" customWidth="1"/>
    <col min="47" max="47" width="10.57421875" style="0" customWidth="1"/>
    <col min="48" max="48" width="10.421875" style="0" customWidth="1"/>
    <col min="49" max="49" width="7.421875" style="0" customWidth="1"/>
    <col min="50" max="50" width="11.421875" style="0" customWidth="1"/>
    <col min="51" max="51" width="10.00390625" style="0" customWidth="1"/>
    <col min="52" max="52" width="10.140625" style="0" customWidth="1"/>
    <col min="53" max="53" width="10.7109375" style="0" customWidth="1"/>
    <col min="54" max="54" width="7.421875" style="13" customWidth="1"/>
    <col min="55" max="55" width="11.7109375" style="0" customWidth="1"/>
    <col min="56" max="56" width="10.8515625" style="0" customWidth="1"/>
    <col min="57" max="57" width="11.421875" style="0" customWidth="1"/>
    <col min="58" max="58" width="10.421875" style="0" customWidth="1"/>
    <col min="59" max="59" width="7.421875" style="50" customWidth="1"/>
    <col min="60" max="60" width="12.00390625" style="0" customWidth="1"/>
    <col min="61" max="62" width="10.140625" style="0" customWidth="1"/>
    <col min="63" max="63" width="10.421875" style="0" customWidth="1"/>
    <col min="64" max="64" width="7.57421875" style="0" customWidth="1"/>
    <col min="65" max="65" width="9.7109375" style="0" customWidth="1"/>
    <col min="66" max="66" width="9.8515625" style="0" customWidth="1"/>
    <col min="67" max="67" width="10.7109375" style="0" customWidth="1"/>
    <col min="68" max="68" width="10.140625" style="0" customWidth="1"/>
    <col min="69" max="69" width="7.8515625" style="0" customWidth="1"/>
    <col min="70" max="71" width="9.00390625" style="0" customWidth="1"/>
    <col min="72" max="72" width="9.57421875" style="0" customWidth="1"/>
    <col min="73" max="73" width="9.28125" style="0" customWidth="1"/>
    <col min="74" max="74" width="7.8515625" style="0" customWidth="1"/>
    <col min="75" max="75" width="9.57421875" style="0" customWidth="1"/>
    <col min="76" max="76" width="9.00390625" style="0" customWidth="1"/>
    <col min="77" max="77" width="9.28125" style="0" customWidth="1"/>
    <col min="78" max="78" width="9.7109375" style="0" customWidth="1"/>
    <col min="79" max="79" width="7.8515625" style="0" customWidth="1"/>
    <col min="80" max="80" width="10.8515625" style="0" customWidth="1"/>
    <col min="81" max="81" width="10.00390625" style="0" customWidth="1"/>
    <col min="82" max="82" width="11.00390625" style="0" customWidth="1"/>
    <col min="83" max="83" width="9.28125" style="0" customWidth="1"/>
    <col min="84" max="84" width="7.8515625" style="0" customWidth="1"/>
    <col min="85" max="85" width="9.421875" style="0" customWidth="1"/>
    <col min="86" max="87" width="9.57421875" style="0" customWidth="1"/>
    <col min="88" max="88" width="9.421875" style="0" customWidth="1"/>
    <col min="89" max="89" width="7.8515625" style="0" customWidth="1"/>
    <col min="90" max="90" width="9.421875" style="0" customWidth="1"/>
    <col min="91" max="91" width="9.7109375" style="0" customWidth="1"/>
    <col min="92" max="92" width="9.28125" style="0" customWidth="1"/>
    <col min="93" max="93" width="9.421875" style="0" customWidth="1"/>
    <col min="94" max="94" width="7.8515625" style="0" customWidth="1"/>
    <col min="95" max="95" width="9.57421875" style="0" customWidth="1"/>
    <col min="96" max="97" width="10.00390625" style="0" customWidth="1"/>
    <col min="98" max="98" width="9.00390625" style="0" customWidth="1"/>
    <col min="99" max="99" width="7.8515625" style="0" customWidth="1"/>
    <col min="100" max="100" width="9.57421875" style="0" customWidth="1"/>
    <col min="101" max="101" width="10.00390625" style="0" customWidth="1"/>
    <col min="102" max="102" width="9.00390625" style="0" customWidth="1"/>
    <col min="103" max="103" width="10.00390625" style="0" customWidth="1"/>
    <col min="104" max="104" width="8.57421875" style="0" customWidth="1"/>
    <col min="105" max="105" width="9.00390625" style="0" customWidth="1"/>
    <col min="106" max="106" width="10.00390625" style="0" customWidth="1"/>
    <col min="107" max="108" width="9.28125" style="0" customWidth="1"/>
    <col min="109" max="148" width="9.140625" style="0" customWidth="1"/>
    <col min="149" max="149" width="9.00390625" style="0" customWidth="1"/>
    <col min="150" max="151" width="8.8515625" style="0" customWidth="1"/>
    <col min="152" max="152" width="9.140625" style="0" customWidth="1"/>
    <col min="153" max="153" width="8.7109375" style="0" customWidth="1"/>
    <col min="154" max="154" width="7.8515625" style="0" customWidth="1"/>
    <col min="155" max="155" width="9.00390625" style="0" customWidth="1"/>
    <col min="156" max="156" width="8.57421875" style="0" customWidth="1"/>
    <col min="157" max="157" width="11.00390625" style="0" customWidth="1"/>
    <col min="158" max="158" width="9.00390625" style="0" customWidth="1"/>
    <col min="159" max="159" width="7.28125" style="0" customWidth="1"/>
    <col min="160" max="160" width="10.8515625" style="0" customWidth="1"/>
    <col min="161" max="161" width="10.421875" style="0" customWidth="1"/>
    <col min="162" max="162" width="9.7109375" style="0" customWidth="1"/>
    <col min="163" max="163" width="9.28125" style="0" customWidth="1"/>
    <col min="164" max="164" width="5.7109375" style="0" customWidth="1"/>
    <col min="165" max="165" width="10.140625" style="0" customWidth="1"/>
    <col min="166" max="166" width="9.28125" style="0" customWidth="1"/>
    <col min="167" max="167" width="12.8515625" style="0" customWidth="1"/>
    <col min="168" max="168" width="9.28125" style="0" customWidth="1"/>
    <col min="169" max="169" width="6.00390625" style="0" customWidth="1"/>
    <col min="170" max="170" width="9.7109375" style="0" customWidth="1"/>
    <col min="171" max="171" width="10.421875" style="0" customWidth="1"/>
    <col min="172" max="172" width="10.7109375" style="0" customWidth="1"/>
    <col min="173" max="173" width="10.8515625" style="0" customWidth="1"/>
    <col min="174" max="174" width="12.28125" style="0" customWidth="1"/>
    <col min="175" max="175" width="7.8515625" style="274" customWidth="1"/>
    <col min="176" max="176" width="6.8515625" style="274" customWidth="1"/>
    <col min="177" max="177" width="7.8515625" style="274" customWidth="1"/>
    <col min="178" max="178" width="5.421875" style="274" customWidth="1"/>
    <col min="179" max="179" width="6.8515625" style="274" customWidth="1"/>
    <col min="180" max="180" width="6.28125" style="274" customWidth="1"/>
    <col min="181" max="181" width="6.140625" style="274" customWidth="1"/>
    <col min="182" max="182" width="4.8515625" style="274" customWidth="1"/>
    <col min="183" max="183" width="6.140625" style="274" customWidth="1"/>
    <col min="184" max="185" width="6.421875" style="274" customWidth="1"/>
    <col min="186" max="186" width="6.140625" style="274" customWidth="1"/>
    <col min="187" max="187" width="6.28125" style="274" customWidth="1"/>
    <col min="188" max="188" width="6.00390625" style="274" customWidth="1"/>
    <col min="189" max="193" width="6.28125" style="274" customWidth="1"/>
    <col min="194" max="208" width="5.421875" style="274" customWidth="1"/>
    <col min="209" max="209" width="8.57421875" style="179" customWidth="1"/>
    <col min="210" max="210" width="12.7109375" style="179" customWidth="1"/>
    <col min="211" max="211" width="7.28125" style="0" hidden="1" customWidth="1"/>
    <col min="212" max="227" width="9.140625" style="0" hidden="1" customWidth="1"/>
    <col min="228" max="228" width="6.28125" style="0" hidden="1" customWidth="1"/>
    <col min="229" max="229" width="7.8515625" style="0" hidden="1" customWidth="1"/>
    <col min="230" max="230" width="10.140625" style="0" hidden="1" customWidth="1"/>
    <col min="231" max="231" width="9.140625" style="0" hidden="1" customWidth="1"/>
    <col min="232" max="232" width="9.140625" style="0" customWidth="1"/>
  </cols>
  <sheetData>
    <row r="1" spans="6:13" ht="34.5" customHeight="1" thickBot="1">
      <c r="F1" s="15" t="s">
        <v>61</v>
      </c>
      <c r="G1" s="5"/>
      <c r="H1" s="3"/>
      <c r="I1" s="4"/>
      <c r="J1" s="4"/>
      <c r="K1" s="4"/>
      <c r="L1" s="4"/>
      <c r="M1" s="4"/>
    </row>
    <row r="2" spans="5:174" ht="21" customHeight="1" thickBot="1">
      <c r="E2" s="3">
        <v>1</v>
      </c>
      <c r="F2" s="4"/>
      <c r="G2" s="14"/>
      <c r="H2" s="3"/>
      <c r="I2" s="4"/>
      <c r="J2" s="4"/>
      <c r="K2" s="3">
        <v>2</v>
      </c>
      <c r="L2" s="4"/>
      <c r="M2" s="4"/>
      <c r="O2" s="3">
        <v>3</v>
      </c>
      <c r="T2" s="64">
        <v>4</v>
      </c>
      <c r="Y2" s="3">
        <v>5</v>
      </c>
      <c r="AD2" s="3">
        <v>6</v>
      </c>
      <c r="AI2" s="3">
        <v>7</v>
      </c>
      <c r="AM2" s="220">
        <v>2.94</v>
      </c>
      <c r="AN2" s="3">
        <v>8</v>
      </c>
      <c r="AO2" s="193"/>
      <c r="AP2" s="193" t="s">
        <v>44</v>
      </c>
      <c r="AQ2" s="216"/>
      <c r="AR2" s="179">
        <v>6.36</v>
      </c>
      <c r="AS2" s="3">
        <v>9</v>
      </c>
      <c r="AU2" s="37"/>
      <c r="AV2" s="3"/>
      <c r="AX2" s="251">
        <v>10</v>
      </c>
      <c r="AZ2" s="196">
        <v>4.9</v>
      </c>
      <c r="BA2" s="112">
        <v>4.4</v>
      </c>
      <c r="BC2" s="3">
        <v>11</v>
      </c>
      <c r="BE2" s="252">
        <v>2.25</v>
      </c>
      <c r="BF2" s="179">
        <v>2.36</v>
      </c>
      <c r="BH2">
        <v>12</v>
      </c>
      <c r="BK2" s="220">
        <v>2.4</v>
      </c>
      <c r="BL2">
        <v>2.3</v>
      </c>
      <c r="BM2" s="196">
        <v>13</v>
      </c>
      <c r="BN2" s="222" t="s">
        <v>44</v>
      </c>
      <c r="BO2" s="223">
        <v>6.6</v>
      </c>
      <c r="BP2" s="181">
        <v>4.3</v>
      </c>
      <c r="BQ2" s="2">
        <v>7</v>
      </c>
      <c r="BR2" s="358">
        <v>14</v>
      </c>
      <c r="BT2" s="196">
        <v>7.3</v>
      </c>
      <c r="BU2" s="140" t="s">
        <v>44</v>
      </c>
      <c r="BV2" s="197">
        <v>6.1</v>
      </c>
      <c r="BW2" s="196">
        <v>15</v>
      </c>
      <c r="BZ2" s="227"/>
      <c r="CA2" s="196"/>
      <c r="CB2">
        <v>16</v>
      </c>
      <c r="CC2" s="256">
        <v>3.1</v>
      </c>
      <c r="CD2" s="179"/>
      <c r="CE2" s="227"/>
      <c r="CF2" s="193">
        <v>2.2</v>
      </c>
      <c r="CG2">
        <v>17</v>
      </c>
      <c r="CH2">
        <v>2.2</v>
      </c>
      <c r="CI2" s="140">
        <v>2.06</v>
      </c>
      <c r="CJ2" s="309">
        <v>1.7</v>
      </c>
      <c r="CL2">
        <v>18</v>
      </c>
      <c r="CM2" s="112">
        <v>3.11</v>
      </c>
      <c r="CN2" s="263">
        <v>7.6</v>
      </c>
      <c r="CO2" s="262">
        <v>6.29</v>
      </c>
      <c r="CP2" s="261">
        <v>5.5</v>
      </c>
      <c r="CQ2">
        <v>19</v>
      </c>
      <c r="CS2" s="340">
        <v>4.64</v>
      </c>
      <c r="CT2" s="342">
        <v>5.68</v>
      </c>
      <c r="CV2" s="37">
        <v>20</v>
      </c>
      <c r="DA2">
        <v>21</v>
      </c>
      <c r="DB2" s="231">
        <v>2.1</v>
      </c>
      <c r="DF2">
        <v>22</v>
      </c>
      <c r="DK2">
        <v>23</v>
      </c>
      <c r="DP2">
        <v>24</v>
      </c>
      <c r="DU2">
        <v>25</v>
      </c>
      <c r="DZ2">
        <v>26</v>
      </c>
      <c r="EE2">
        <v>27</v>
      </c>
      <c r="EJ2">
        <v>28</v>
      </c>
      <c r="EL2" s="353"/>
      <c r="EO2" s="354">
        <v>29</v>
      </c>
      <c r="ET2" s="2">
        <v>30</v>
      </c>
      <c r="EU2" s="3">
        <v>2.56</v>
      </c>
      <c r="EX2" s="233">
        <v>2.9</v>
      </c>
      <c r="EY2" s="2">
        <v>31</v>
      </c>
      <c r="EZ2" s="3">
        <v>3.8</v>
      </c>
      <c r="FB2" s="358">
        <v>5.02</v>
      </c>
      <c r="FC2" s="233">
        <v>7.18</v>
      </c>
      <c r="FD2" s="242">
        <v>32</v>
      </c>
      <c r="FE2" s="361">
        <v>4.89</v>
      </c>
      <c r="FF2" s="362">
        <v>5.55</v>
      </c>
      <c r="FG2" s="242"/>
      <c r="FH2" s="359">
        <v>7.16</v>
      </c>
      <c r="FI2" s="242">
        <v>33</v>
      </c>
      <c r="FJ2" s="242"/>
      <c r="FK2" s="242"/>
      <c r="FL2" s="242"/>
      <c r="FM2" s="242"/>
      <c r="FN2" s="242">
        <v>34</v>
      </c>
      <c r="FO2" s="242"/>
      <c r="FP2" s="242"/>
      <c r="FQ2" s="242"/>
      <c r="FR2" s="242"/>
    </row>
    <row r="3" spans="1:232" ht="97.5" customHeight="1" thickBot="1">
      <c r="A3" s="12"/>
      <c r="B3" s="16" t="s">
        <v>0</v>
      </c>
      <c r="C3" s="16" t="s">
        <v>1</v>
      </c>
      <c r="D3" s="36" t="s">
        <v>11</v>
      </c>
      <c r="E3" s="164" t="s">
        <v>57</v>
      </c>
      <c r="F3" s="298">
        <v>7</v>
      </c>
      <c r="G3" s="134">
        <v>7.25</v>
      </c>
      <c r="H3" s="91">
        <v>1.76</v>
      </c>
      <c r="I3" s="130">
        <v>5.21</v>
      </c>
      <c r="J3" s="164" t="s">
        <v>63</v>
      </c>
      <c r="K3" s="330"/>
      <c r="L3" s="91">
        <v>7.9</v>
      </c>
      <c r="M3" s="100">
        <v>2.6</v>
      </c>
      <c r="N3" s="130">
        <v>5.6</v>
      </c>
      <c r="O3" s="164" t="s">
        <v>64</v>
      </c>
      <c r="P3" s="162">
        <v>3.1</v>
      </c>
      <c r="Q3" s="331"/>
      <c r="R3" s="246">
        <v>1.3</v>
      </c>
      <c r="S3" s="81">
        <v>4.6</v>
      </c>
      <c r="T3" s="191" t="s">
        <v>65</v>
      </c>
      <c r="U3" s="192">
        <v>5.9</v>
      </c>
      <c r="V3" s="190">
        <v>2.4</v>
      </c>
      <c r="W3" s="166"/>
      <c r="X3" s="81">
        <v>8</v>
      </c>
      <c r="Y3" s="191" t="s">
        <v>66</v>
      </c>
      <c r="Z3" s="168">
        <v>4.4</v>
      </c>
      <c r="AA3" s="209">
        <v>5.1</v>
      </c>
      <c r="AB3" s="31">
        <v>7</v>
      </c>
      <c r="AC3" s="248">
        <v>2.8</v>
      </c>
      <c r="AD3" s="169" t="s">
        <v>67</v>
      </c>
      <c r="AE3" s="169">
        <v>3.4</v>
      </c>
      <c r="AF3" s="40">
        <v>6.75</v>
      </c>
      <c r="AG3" s="211">
        <v>3.24</v>
      </c>
      <c r="AH3" s="249">
        <v>4.56</v>
      </c>
      <c r="AI3" s="210" t="s">
        <v>68</v>
      </c>
      <c r="AJ3" s="214">
        <v>6.26</v>
      </c>
      <c r="AK3" s="213"/>
      <c r="AL3" s="31">
        <v>2.51</v>
      </c>
      <c r="AM3" s="104">
        <v>4</v>
      </c>
      <c r="AN3" s="173" t="s">
        <v>69</v>
      </c>
      <c r="AO3" s="302"/>
      <c r="AP3" s="65">
        <v>2.68</v>
      </c>
      <c r="AQ3" s="41">
        <v>7.74</v>
      </c>
      <c r="AR3" s="109">
        <v>5.5</v>
      </c>
      <c r="AS3" s="173" t="s">
        <v>70</v>
      </c>
      <c r="AT3" s="30">
        <v>3.06</v>
      </c>
      <c r="AU3" s="109">
        <v>5.61</v>
      </c>
      <c r="AV3" s="110">
        <v>7.9</v>
      </c>
      <c r="AW3" s="104">
        <v>3.06</v>
      </c>
      <c r="AX3" s="173" t="s">
        <v>71</v>
      </c>
      <c r="AY3" s="44">
        <v>3.06</v>
      </c>
      <c r="AZ3" s="43">
        <v>13.69</v>
      </c>
      <c r="BA3" s="178">
        <v>6.4</v>
      </c>
      <c r="BB3" s="176">
        <v>6.66</v>
      </c>
      <c r="BC3" s="180" t="s">
        <v>72</v>
      </c>
      <c r="BD3" s="44">
        <v>8.16</v>
      </c>
      <c r="BE3" s="104">
        <v>2.04</v>
      </c>
      <c r="BF3" s="218">
        <v>4.92</v>
      </c>
      <c r="BG3" s="113">
        <v>3.2</v>
      </c>
      <c r="BH3" s="180" t="s">
        <v>77</v>
      </c>
      <c r="BI3" s="114">
        <v>5.34</v>
      </c>
      <c r="BJ3" s="305">
        <v>2.6</v>
      </c>
      <c r="BK3" s="141">
        <v>3.84</v>
      </c>
      <c r="BL3" s="218">
        <v>2.48</v>
      </c>
      <c r="BM3" s="180" t="s">
        <v>79</v>
      </c>
      <c r="BN3" s="44">
        <v>4.78</v>
      </c>
      <c r="BO3" s="43">
        <v>2.5</v>
      </c>
      <c r="BP3" s="221">
        <v>6.18</v>
      </c>
      <c r="BQ3" s="306">
        <v>5.1</v>
      </c>
      <c r="BR3" s="180" t="s">
        <v>80</v>
      </c>
      <c r="BS3" s="183">
        <v>10</v>
      </c>
      <c r="BT3" s="199">
        <v>5.8</v>
      </c>
      <c r="BU3" s="32">
        <v>2.3</v>
      </c>
      <c r="BV3" s="178">
        <v>6.1</v>
      </c>
      <c r="BW3" s="180" t="s">
        <v>82</v>
      </c>
      <c r="BX3" s="185">
        <v>7.77</v>
      </c>
      <c r="BY3" s="141">
        <v>2.78</v>
      </c>
      <c r="BZ3" s="32">
        <v>7.5</v>
      </c>
      <c r="CA3" s="70">
        <v>4.78</v>
      </c>
      <c r="CB3" s="226" t="s">
        <v>84</v>
      </c>
      <c r="CC3" s="255">
        <v>2.4</v>
      </c>
      <c r="CD3" s="304">
        <v>9.18</v>
      </c>
      <c r="CE3" s="32">
        <v>6.04</v>
      </c>
      <c r="CF3" s="70">
        <v>3.47</v>
      </c>
      <c r="CG3" s="180" t="s">
        <v>85</v>
      </c>
      <c r="CH3" s="258">
        <v>1.96</v>
      </c>
      <c r="CI3" s="109">
        <v>2.05</v>
      </c>
      <c r="CJ3" s="259">
        <v>3.31</v>
      </c>
      <c r="CK3" s="52">
        <v>2.73</v>
      </c>
      <c r="CL3" s="180" t="s">
        <v>87</v>
      </c>
      <c r="CM3" s="74"/>
      <c r="CN3" s="52">
        <v>5.34</v>
      </c>
      <c r="CO3" s="75">
        <v>6.98</v>
      </c>
      <c r="CP3" s="202">
        <v>5.2</v>
      </c>
      <c r="CQ3" s="180" t="s">
        <v>88</v>
      </c>
      <c r="CR3" s="74">
        <v>2.52</v>
      </c>
      <c r="CS3" s="52">
        <v>3.5</v>
      </c>
      <c r="CT3" s="75">
        <v>3.57</v>
      </c>
      <c r="CU3" s="104">
        <v>3.3</v>
      </c>
      <c r="CV3" s="180" t="s">
        <v>90</v>
      </c>
      <c r="CW3" s="74">
        <v>4.55</v>
      </c>
      <c r="CX3" s="264"/>
      <c r="CY3" s="75">
        <v>2.43</v>
      </c>
      <c r="CZ3" s="104">
        <v>6.9</v>
      </c>
      <c r="DA3" s="180" t="s">
        <v>91</v>
      </c>
      <c r="DB3" s="232">
        <v>5.16</v>
      </c>
      <c r="DC3" s="316">
        <v>2.41</v>
      </c>
      <c r="DD3" s="75">
        <v>8.27</v>
      </c>
      <c r="DE3" s="104">
        <v>3.5</v>
      </c>
      <c r="DF3" s="180" t="s">
        <v>92</v>
      </c>
      <c r="DG3" s="232">
        <v>5.39</v>
      </c>
      <c r="DH3" s="316">
        <v>2.22</v>
      </c>
      <c r="DI3" s="75">
        <v>11.1</v>
      </c>
      <c r="DJ3" s="104">
        <v>8.36</v>
      </c>
      <c r="DK3" s="245" t="s">
        <v>94</v>
      </c>
      <c r="DL3" s="245">
        <v>2</v>
      </c>
      <c r="DM3" s="245"/>
      <c r="DN3" s="349">
        <v>3.7</v>
      </c>
      <c r="DO3" s="348">
        <v>4.3</v>
      </c>
      <c r="DP3" s="180" t="s">
        <v>95</v>
      </c>
      <c r="DQ3" s="245"/>
      <c r="DR3" s="245">
        <v>2.2</v>
      </c>
      <c r="DS3" s="352">
        <v>4.1</v>
      </c>
      <c r="DT3" s="348">
        <v>4.5</v>
      </c>
      <c r="DU3" s="180" t="s">
        <v>96</v>
      </c>
      <c r="DV3" s="245"/>
      <c r="DW3" s="245">
        <v>2.72</v>
      </c>
      <c r="DX3" s="352">
        <v>5.19</v>
      </c>
      <c r="DY3" s="348">
        <v>8.35</v>
      </c>
      <c r="DZ3" s="180" t="s">
        <v>98</v>
      </c>
      <c r="EA3" s="245"/>
      <c r="EB3" s="245">
        <v>3.47</v>
      </c>
      <c r="EC3" s="352">
        <v>6.61</v>
      </c>
      <c r="ED3" s="348">
        <v>9.83</v>
      </c>
      <c r="EE3" s="180" t="s">
        <v>99</v>
      </c>
      <c r="EF3" s="245"/>
      <c r="EG3" s="245">
        <v>2.23</v>
      </c>
      <c r="EH3" s="352">
        <v>4.61</v>
      </c>
      <c r="EI3" s="348">
        <v>9.26</v>
      </c>
      <c r="EJ3" s="180" t="s">
        <v>100</v>
      </c>
      <c r="EK3" s="245">
        <v>4.01</v>
      </c>
      <c r="EL3" s="243">
        <v>4.25</v>
      </c>
      <c r="EM3" s="352">
        <v>6.62</v>
      </c>
      <c r="EN3" s="348">
        <v>10.78</v>
      </c>
      <c r="EO3" s="180" t="s">
        <v>101</v>
      </c>
      <c r="EP3" s="245">
        <v>3.53</v>
      </c>
      <c r="EQ3" s="243">
        <v>4.05</v>
      </c>
      <c r="ER3" s="352">
        <v>6.31</v>
      </c>
      <c r="ES3" s="348">
        <v>10.3</v>
      </c>
      <c r="ET3" s="180" t="s">
        <v>103</v>
      </c>
      <c r="EU3" s="232">
        <v>2.1</v>
      </c>
      <c r="EV3" s="316">
        <v>2.36</v>
      </c>
      <c r="EW3" s="75">
        <v>2.38</v>
      </c>
      <c r="EX3" s="104">
        <v>2.63</v>
      </c>
      <c r="EY3" s="180" t="s">
        <v>102</v>
      </c>
      <c r="EZ3" s="232">
        <v>3.54</v>
      </c>
      <c r="FA3" s="316">
        <v>5.52</v>
      </c>
      <c r="FB3" s="75">
        <v>6.36</v>
      </c>
      <c r="FC3" s="104">
        <v>10.01</v>
      </c>
      <c r="FD3" s="180" t="s">
        <v>104</v>
      </c>
      <c r="FE3" s="232">
        <v>3.66</v>
      </c>
      <c r="FF3" s="244">
        <v>6.15</v>
      </c>
      <c r="FG3" s="243">
        <v>5.05</v>
      </c>
      <c r="FH3" s="115">
        <v>9.87</v>
      </c>
      <c r="FI3" s="180" t="s">
        <v>105</v>
      </c>
      <c r="FJ3" s="232">
        <v>3.29</v>
      </c>
      <c r="FK3" s="244">
        <v>3</v>
      </c>
      <c r="FL3" s="243">
        <v>5.63</v>
      </c>
      <c r="FM3" s="245"/>
      <c r="FN3" s="180" t="s">
        <v>106</v>
      </c>
      <c r="FO3" s="232">
        <v>4.27</v>
      </c>
      <c r="FP3" s="244">
        <v>8.74</v>
      </c>
      <c r="FQ3" s="245"/>
      <c r="FR3" s="245"/>
      <c r="FS3" s="290">
        <v>1</v>
      </c>
      <c r="FT3" s="275">
        <v>2</v>
      </c>
      <c r="FU3" s="277">
        <v>3</v>
      </c>
      <c r="FV3" s="277">
        <v>4</v>
      </c>
      <c r="FW3" s="277">
        <v>5</v>
      </c>
      <c r="FX3" s="280">
        <v>6</v>
      </c>
      <c r="FY3" s="283">
        <v>7</v>
      </c>
      <c r="FZ3" s="284">
        <v>8</v>
      </c>
      <c r="GA3" s="284">
        <v>9</v>
      </c>
      <c r="GB3" s="284">
        <v>10</v>
      </c>
      <c r="GC3" s="284">
        <v>11</v>
      </c>
      <c r="GD3" s="287">
        <v>12</v>
      </c>
      <c r="GE3" s="288">
        <v>13</v>
      </c>
      <c r="GF3" s="287">
        <v>14</v>
      </c>
      <c r="GG3" s="287">
        <v>15</v>
      </c>
      <c r="GH3" s="287">
        <v>16</v>
      </c>
      <c r="GI3" s="287">
        <v>17</v>
      </c>
      <c r="GJ3" s="287">
        <v>18</v>
      </c>
      <c r="GK3" s="287">
        <v>19</v>
      </c>
      <c r="GL3" s="287">
        <v>20</v>
      </c>
      <c r="GM3" s="287">
        <v>21</v>
      </c>
      <c r="GN3" s="287">
        <v>22</v>
      </c>
      <c r="GO3" s="287">
        <v>23</v>
      </c>
      <c r="GP3" s="287">
        <v>24</v>
      </c>
      <c r="GQ3" s="287">
        <v>25</v>
      </c>
      <c r="GR3" s="287">
        <v>26</v>
      </c>
      <c r="GS3" s="287">
        <v>27</v>
      </c>
      <c r="GT3" s="287">
        <v>28</v>
      </c>
      <c r="GU3" s="287">
        <v>29</v>
      </c>
      <c r="GV3" s="287">
        <v>30</v>
      </c>
      <c r="GW3" s="287">
        <v>31</v>
      </c>
      <c r="GX3" s="287">
        <v>32</v>
      </c>
      <c r="GY3" s="287">
        <v>33</v>
      </c>
      <c r="GZ3" s="287">
        <v>34</v>
      </c>
      <c r="HA3" s="186" t="s">
        <v>32</v>
      </c>
      <c r="HB3" s="292" t="s">
        <v>107</v>
      </c>
      <c r="HC3" s="21"/>
      <c r="HD3" s="121">
        <v>1</v>
      </c>
      <c r="HE3" s="122">
        <v>2</v>
      </c>
      <c r="HF3" s="122">
        <v>3</v>
      </c>
      <c r="HG3" s="122">
        <v>4</v>
      </c>
      <c r="HH3" s="122">
        <v>5</v>
      </c>
      <c r="HI3" s="49">
        <v>6</v>
      </c>
      <c r="HJ3" s="49">
        <v>7</v>
      </c>
      <c r="HK3" s="49">
        <v>8</v>
      </c>
      <c r="HL3" s="49">
        <v>9</v>
      </c>
      <c r="HM3" s="49">
        <v>10</v>
      </c>
      <c r="HN3" s="49">
        <v>11</v>
      </c>
      <c r="HO3" s="49">
        <v>12</v>
      </c>
      <c r="HP3" s="49">
        <v>13</v>
      </c>
      <c r="HQ3" s="123" t="s">
        <v>33</v>
      </c>
      <c r="HR3" s="29" t="s">
        <v>34</v>
      </c>
      <c r="HS3" s="21"/>
      <c r="HT3" s="124"/>
      <c r="HU3" s="21"/>
      <c r="HV3" s="142" t="s">
        <v>38</v>
      </c>
      <c r="HW3" s="144" t="s">
        <v>39</v>
      </c>
      <c r="HX3" s="293" t="s">
        <v>34</v>
      </c>
    </row>
    <row r="4" spans="1:232" s="2" customFormat="1" ht="63.75" customHeight="1" thickBot="1">
      <c r="A4" s="8"/>
      <c r="B4" s="7"/>
      <c r="C4" s="7"/>
      <c r="D4" s="9" t="s">
        <v>10</v>
      </c>
      <c r="E4" s="55" t="s">
        <v>9</v>
      </c>
      <c r="F4" s="35" t="s">
        <v>23</v>
      </c>
      <c r="G4" s="6" t="s">
        <v>19</v>
      </c>
      <c r="H4" s="29" t="s">
        <v>25</v>
      </c>
      <c r="I4" s="82" t="s">
        <v>12</v>
      </c>
      <c r="J4" s="80" t="s">
        <v>9</v>
      </c>
      <c r="K4" s="6" t="s">
        <v>23</v>
      </c>
      <c r="L4" s="6" t="s">
        <v>24</v>
      </c>
      <c r="M4" s="6" t="s">
        <v>20</v>
      </c>
      <c r="N4" s="82" t="s">
        <v>12</v>
      </c>
      <c r="O4" s="80" t="s">
        <v>9</v>
      </c>
      <c r="P4" s="7" t="s">
        <v>13</v>
      </c>
      <c r="Q4" s="7" t="s">
        <v>9</v>
      </c>
      <c r="R4" s="6" t="s">
        <v>20</v>
      </c>
      <c r="S4" s="82" t="s">
        <v>12</v>
      </c>
      <c r="T4" s="98" t="s">
        <v>9</v>
      </c>
      <c r="U4" s="11" t="s">
        <v>13</v>
      </c>
      <c r="V4" s="11" t="s">
        <v>9</v>
      </c>
      <c r="W4" s="39" t="s">
        <v>20</v>
      </c>
      <c r="X4" s="99" t="s">
        <v>12</v>
      </c>
      <c r="Y4" s="165" t="s">
        <v>9</v>
      </c>
      <c r="Z4" s="11" t="s">
        <v>13</v>
      </c>
      <c r="AA4" s="11" t="s">
        <v>9</v>
      </c>
      <c r="AB4" s="39" t="s">
        <v>20</v>
      </c>
      <c r="AC4" s="11" t="s">
        <v>12</v>
      </c>
      <c r="AD4" s="7" t="s">
        <v>9</v>
      </c>
      <c r="AE4" s="7" t="s">
        <v>13</v>
      </c>
      <c r="AF4" s="7" t="s">
        <v>9</v>
      </c>
      <c r="AG4" s="6" t="s">
        <v>20</v>
      </c>
      <c r="AH4" s="7" t="s">
        <v>12</v>
      </c>
      <c r="AI4" s="7" t="s">
        <v>9</v>
      </c>
      <c r="AJ4" s="7" t="s">
        <v>13</v>
      </c>
      <c r="AK4" s="7" t="s">
        <v>9</v>
      </c>
      <c r="AL4" s="6" t="s">
        <v>20</v>
      </c>
      <c r="AM4" s="7" t="s">
        <v>12</v>
      </c>
      <c r="AN4" s="7" t="s">
        <v>9</v>
      </c>
      <c r="AO4" s="7" t="s">
        <v>13</v>
      </c>
      <c r="AP4" s="6" t="s">
        <v>29</v>
      </c>
      <c r="AQ4" s="6" t="s">
        <v>20</v>
      </c>
      <c r="AR4" s="7" t="s">
        <v>12</v>
      </c>
      <c r="AS4" s="8" t="s">
        <v>9</v>
      </c>
      <c r="AT4" s="35" t="s">
        <v>23</v>
      </c>
      <c r="AU4" s="6" t="s">
        <v>19</v>
      </c>
      <c r="AV4" s="29" t="s">
        <v>25</v>
      </c>
      <c r="AW4" s="7" t="s">
        <v>12</v>
      </c>
      <c r="AX4" s="8" t="s">
        <v>9</v>
      </c>
      <c r="AY4" s="35" t="s">
        <v>23</v>
      </c>
      <c r="AZ4" s="6" t="s">
        <v>19</v>
      </c>
      <c r="BA4" s="6" t="s">
        <v>20</v>
      </c>
      <c r="BB4" s="10" t="s">
        <v>12</v>
      </c>
      <c r="BC4" s="8" t="s">
        <v>9</v>
      </c>
      <c r="BD4" s="35" t="s">
        <v>23</v>
      </c>
      <c r="BE4" s="6" t="s">
        <v>19</v>
      </c>
      <c r="BF4" s="67" t="s">
        <v>20</v>
      </c>
      <c r="BG4" s="219" t="s">
        <v>12</v>
      </c>
      <c r="BH4" s="68" t="s">
        <v>9</v>
      </c>
      <c r="BI4" s="35" t="s">
        <v>23</v>
      </c>
      <c r="BJ4" s="6" t="s">
        <v>19</v>
      </c>
      <c r="BK4" s="6" t="s">
        <v>20</v>
      </c>
      <c r="BL4" s="7" t="s">
        <v>12</v>
      </c>
      <c r="BM4" s="8" t="s">
        <v>9</v>
      </c>
      <c r="BN4" s="35" t="s">
        <v>23</v>
      </c>
      <c r="BO4" s="6" t="s">
        <v>19</v>
      </c>
      <c r="BP4" s="6" t="s">
        <v>20</v>
      </c>
      <c r="BQ4" s="7" t="s">
        <v>12</v>
      </c>
      <c r="BR4" s="8" t="s">
        <v>9</v>
      </c>
      <c r="BS4" s="35" t="s">
        <v>23</v>
      </c>
      <c r="BT4" s="6" t="s">
        <v>19</v>
      </c>
      <c r="BU4" s="6" t="s">
        <v>20</v>
      </c>
      <c r="BV4" s="7" t="s">
        <v>12</v>
      </c>
      <c r="BW4" s="8" t="s">
        <v>9</v>
      </c>
      <c r="BX4" s="35" t="s">
        <v>23</v>
      </c>
      <c r="BY4" s="6" t="s">
        <v>19</v>
      </c>
      <c r="BZ4" s="6" t="s">
        <v>20</v>
      </c>
      <c r="CA4" s="7" t="s">
        <v>12</v>
      </c>
      <c r="CB4" s="8" t="s">
        <v>9</v>
      </c>
      <c r="CC4" s="35" t="s">
        <v>23</v>
      </c>
      <c r="CD4" s="6" t="s">
        <v>19</v>
      </c>
      <c r="CE4" s="6" t="s">
        <v>20</v>
      </c>
      <c r="CF4" s="7" t="s">
        <v>12</v>
      </c>
      <c r="CG4" s="8" t="s">
        <v>9</v>
      </c>
      <c r="CH4" s="35" t="s">
        <v>23</v>
      </c>
      <c r="CI4" s="6" t="s">
        <v>19</v>
      </c>
      <c r="CJ4" s="6" t="s">
        <v>20</v>
      </c>
      <c r="CK4" s="9" t="s">
        <v>12</v>
      </c>
      <c r="CL4" s="8" t="s">
        <v>9</v>
      </c>
      <c r="CM4" s="35" t="s">
        <v>23</v>
      </c>
      <c r="CN4" s="6" t="s">
        <v>19</v>
      </c>
      <c r="CO4" s="6" t="s">
        <v>20</v>
      </c>
      <c r="CP4" s="9" t="s">
        <v>12</v>
      </c>
      <c r="CQ4" s="8" t="s">
        <v>9</v>
      </c>
      <c r="CR4" s="35" t="s">
        <v>23</v>
      </c>
      <c r="CS4" s="6" t="s">
        <v>19</v>
      </c>
      <c r="CT4" s="6" t="s">
        <v>20</v>
      </c>
      <c r="CU4" s="7" t="s">
        <v>12</v>
      </c>
      <c r="CV4" s="8" t="s">
        <v>9</v>
      </c>
      <c r="CW4" s="35" t="s">
        <v>23</v>
      </c>
      <c r="CX4" s="6" t="s">
        <v>19</v>
      </c>
      <c r="CY4" s="6" t="s">
        <v>20</v>
      </c>
      <c r="CZ4" s="7" t="s">
        <v>12</v>
      </c>
      <c r="DA4" s="8" t="s">
        <v>9</v>
      </c>
      <c r="DB4" s="35" t="s">
        <v>23</v>
      </c>
      <c r="DC4" s="6" t="s">
        <v>19</v>
      </c>
      <c r="DD4" s="6" t="s">
        <v>20</v>
      </c>
      <c r="DE4" s="7" t="s">
        <v>12</v>
      </c>
      <c r="DF4" s="8" t="s">
        <v>9</v>
      </c>
      <c r="DG4" s="35" t="s">
        <v>23</v>
      </c>
      <c r="DH4" s="6" t="s">
        <v>19</v>
      </c>
      <c r="DI4" s="6" t="s">
        <v>20</v>
      </c>
      <c r="DJ4" s="7" t="s">
        <v>12</v>
      </c>
      <c r="DK4" s="8" t="s">
        <v>9</v>
      </c>
      <c r="DL4" s="35" t="s">
        <v>23</v>
      </c>
      <c r="DM4" s="6" t="s">
        <v>19</v>
      </c>
      <c r="DN4" s="6" t="s">
        <v>20</v>
      </c>
      <c r="DO4" s="7" t="s">
        <v>12</v>
      </c>
      <c r="DP4" s="8" t="s">
        <v>9</v>
      </c>
      <c r="DQ4" s="35" t="s">
        <v>23</v>
      </c>
      <c r="DR4" s="6" t="s">
        <v>19</v>
      </c>
      <c r="DS4" s="6" t="s">
        <v>20</v>
      </c>
      <c r="DT4" s="7" t="s">
        <v>12</v>
      </c>
      <c r="DU4" s="8" t="s">
        <v>9</v>
      </c>
      <c r="DV4" s="35" t="s">
        <v>23</v>
      </c>
      <c r="DW4" s="6" t="s">
        <v>19</v>
      </c>
      <c r="DX4" s="6" t="s">
        <v>20</v>
      </c>
      <c r="DY4" s="7" t="s">
        <v>12</v>
      </c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 t="s">
        <v>9</v>
      </c>
      <c r="EU4" s="35" t="s">
        <v>23</v>
      </c>
      <c r="EV4" s="355" t="s">
        <v>19</v>
      </c>
      <c r="EW4" s="6" t="s">
        <v>20</v>
      </c>
      <c r="EX4" s="7" t="s">
        <v>12</v>
      </c>
      <c r="EY4" s="8" t="s">
        <v>9</v>
      </c>
      <c r="EZ4" s="35" t="s">
        <v>23</v>
      </c>
      <c r="FA4" s="6" t="s">
        <v>19</v>
      </c>
      <c r="FB4" s="6" t="s">
        <v>20</v>
      </c>
      <c r="FC4" s="7" t="s">
        <v>12</v>
      </c>
      <c r="FD4" s="8" t="s">
        <v>9</v>
      </c>
      <c r="FE4" s="35" t="s">
        <v>23</v>
      </c>
      <c r="FF4" s="6" t="s">
        <v>19</v>
      </c>
      <c r="FG4" s="6" t="s">
        <v>20</v>
      </c>
      <c r="FH4" s="7" t="s">
        <v>12</v>
      </c>
      <c r="FI4" s="8" t="s">
        <v>9</v>
      </c>
      <c r="FJ4" s="35" t="s">
        <v>23</v>
      </c>
      <c r="FK4" s="6" t="s">
        <v>19</v>
      </c>
      <c r="FL4" s="6" t="s">
        <v>20</v>
      </c>
      <c r="FM4" s="9" t="s">
        <v>12</v>
      </c>
      <c r="FN4" s="8" t="s">
        <v>9</v>
      </c>
      <c r="FO4" s="35" t="s">
        <v>23</v>
      </c>
      <c r="FP4" s="6" t="s">
        <v>19</v>
      </c>
      <c r="FQ4" s="6" t="s">
        <v>20</v>
      </c>
      <c r="FR4" s="9" t="s">
        <v>12</v>
      </c>
      <c r="FS4" s="291"/>
      <c r="FT4" s="276"/>
      <c r="FU4" s="278"/>
      <c r="FV4" s="278"/>
      <c r="FW4" s="279"/>
      <c r="FX4" s="281"/>
      <c r="FY4" s="285"/>
      <c r="FZ4" s="286"/>
      <c r="GA4" s="286"/>
      <c r="GB4" s="286"/>
      <c r="GC4" s="286"/>
      <c r="GD4" s="286"/>
      <c r="GE4" s="285"/>
      <c r="GF4" s="286"/>
      <c r="GG4" s="289"/>
      <c r="GH4" s="289"/>
      <c r="GI4" s="289"/>
      <c r="GJ4" s="289"/>
      <c r="GK4" s="289"/>
      <c r="GL4" s="289"/>
      <c r="GM4" s="289"/>
      <c r="GN4" s="289"/>
      <c r="GO4" s="289"/>
      <c r="GP4" s="289"/>
      <c r="GQ4" s="289"/>
      <c r="GR4" s="289"/>
      <c r="GS4" s="289"/>
      <c r="GT4" s="289"/>
      <c r="GU4" s="289"/>
      <c r="GV4" s="289"/>
      <c r="GW4" s="289"/>
      <c r="GX4" s="289"/>
      <c r="GY4" s="289"/>
      <c r="GZ4" s="289"/>
      <c r="HA4" s="171"/>
      <c r="HB4" s="172"/>
      <c r="HC4" s="146" t="s">
        <v>37</v>
      </c>
      <c r="HD4" s="146"/>
      <c r="HE4" s="146"/>
      <c r="HF4" s="146"/>
      <c r="HG4" s="146"/>
      <c r="HH4" s="146"/>
      <c r="HI4" s="146"/>
      <c r="HJ4" s="146"/>
      <c r="HK4" s="146"/>
      <c r="HL4" s="146"/>
      <c r="HM4" s="146"/>
      <c r="HN4" s="146"/>
      <c r="HO4" s="146"/>
      <c r="HP4" s="146"/>
      <c r="HQ4" s="146"/>
      <c r="HR4" s="146"/>
      <c r="HS4" s="146"/>
      <c r="HT4" s="147" t="s">
        <v>31</v>
      </c>
      <c r="HU4" s="146" t="s">
        <v>12</v>
      </c>
      <c r="HV4" s="146"/>
      <c r="HW4" s="146"/>
      <c r="HX4" s="294"/>
    </row>
    <row r="5" spans="1:234" s="2" customFormat="1" ht="27" customHeight="1">
      <c r="A5" s="10">
        <v>1</v>
      </c>
      <c r="B5" s="11" t="s">
        <v>2</v>
      </c>
      <c r="C5" s="7">
        <v>1939</v>
      </c>
      <c r="D5" s="89">
        <v>0.005324074074074075</v>
      </c>
      <c r="E5" s="205">
        <v>0.0234375</v>
      </c>
      <c r="F5" s="26">
        <f>D5*$H$3</f>
        <v>0.009370370370370371</v>
      </c>
      <c r="G5" s="22">
        <f>E5-F5</f>
        <v>0.014067129629629629</v>
      </c>
      <c r="H5" s="27">
        <f>G5/$H$3</f>
        <v>0.007992687289562289</v>
      </c>
      <c r="I5" s="85">
        <v>5</v>
      </c>
      <c r="J5" s="97"/>
      <c r="K5" s="23"/>
      <c r="L5" s="28"/>
      <c r="M5" s="28"/>
      <c r="N5" s="85"/>
      <c r="O5" s="87">
        <v>0.0103125</v>
      </c>
      <c r="P5" s="23">
        <f>D5*$R$3</f>
        <v>0.006921296296296298</v>
      </c>
      <c r="Q5" s="86">
        <f>O5-P5</f>
        <v>0.0033912037037037027</v>
      </c>
      <c r="R5" s="23">
        <f>Q5/$R$3</f>
        <v>0.002608618233618233</v>
      </c>
      <c r="S5" s="366">
        <v>1</v>
      </c>
      <c r="T5" s="207">
        <v>0.05148148148148148</v>
      </c>
      <c r="U5" s="86">
        <f>D5*$V$3</f>
        <v>0.012777777777777779</v>
      </c>
      <c r="V5" s="25">
        <f>T5-U5</f>
        <v>0.038703703703703705</v>
      </c>
      <c r="W5" s="25">
        <f>V5/$V$3</f>
        <v>0.016126543209876543</v>
      </c>
      <c r="X5" s="83">
        <v>8</v>
      </c>
      <c r="Y5" s="102">
        <v>0.04114583333333333</v>
      </c>
      <c r="Z5" s="25">
        <f>D5*$AC$3</f>
        <v>0.01490740740740741</v>
      </c>
      <c r="AA5" s="25">
        <f aca="true" t="shared" si="0" ref="AA5:AA14">Y5-Z5</f>
        <v>0.026238425925925922</v>
      </c>
      <c r="AB5" s="25">
        <f>AA5/$AC$3</f>
        <v>0.009370866402116401</v>
      </c>
      <c r="AC5" s="46">
        <v>7</v>
      </c>
      <c r="AD5" s="212">
        <v>0.02956018518518519</v>
      </c>
      <c r="AE5" s="23">
        <f>D5*$AG$3</f>
        <v>0.017250000000000005</v>
      </c>
      <c r="AF5" s="23">
        <f aca="true" t="shared" si="1" ref="AF5:AF14">AD5-AE5</f>
        <v>0.012310185185185184</v>
      </c>
      <c r="AG5" s="250">
        <f>AF5/$AG$3</f>
        <v>0.0037994398719707356</v>
      </c>
      <c r="AH5" s="20">
        <v>2</v>
      </c>
      <c r="AI5" s="107">
        <v>0.02226851851851852</v>
      </c>
      <c r="AJ5" s="23">
        <f>D5*$AL$3</f>
        <v>0.013363425925925926</v>
      </c>
      <c r="AK5" s="23">
        <f>AI5-AJ5</f>
        <v>0.008905092592592595</v>
      </c>
      <c r="AL5" s="25">
        <f>AK5/$AL$3</f>
        <v>0.0035478456544193607</v>
      </c>
      <c r="AM5" s="20">
        <v>3</v>
      </c>
      <c r="AN5" s="108">
        <v>0.027766203703703706</v>
      </c>
      <c r="AO5" s="23">
        <f>D5*$AP$3</f>
        <v>0.01426851851851852</v>
      </c>
      <c r="AP5" s="23">
        <f>AN5-AO5</f>
        <v>0.013497685185185185</v>
      </c>
      <c r="AQ5" s="23">
        <f>AP5/$AP$3</f>
        <v>0.005036449695964621</v>
      </c>
      <c r="AR5" s="267">
        <v>6</v>
      </c>
      <c r="AS5" s="105">
        <v>0.03320601851851852</v>
      </c>
      <c r="AT5" s="26">
        <f>D5*$AW$3</f>
        <v>0.01629166666666667</v>
      </c>
      <c r="AU5" s="22">
        <f aca="true" t="shared" si="2" ref="AU5:AU14">AS5-AT5</f>
        <v>0.016914351851851847</v>
      </c>
      <c r="AV5" s="23">
        <f>AU5/$AW$3</f>
        <v>0.005527565964657467</v>
      </c>
      <c r="AW5" s="20">
        <v>6</v>
      </c>
      <c r="AX5" s="107">
        <v>0.02925925925925926</v>
      </c>
      <c r="AY5" s="23">
        <f>D5*$AY$3</f>
        <v>0.01629166666666667</v>
      </c>
      <c r="AZ5" s="22">
        <f aca="true" t="shared" si="3" ref="AZ5:AZ15">AX5-AY5</f>
        <v>0.01296759259259259</v>
      </c>
      <c r="BA5" s="23">
        <f>AZ5/$AY$3</f>
        <v>0.004237775357056402</v>
      </c>
      <c r="BB5" s="47">
        <v>6</v>
      </c>
      <c r="BC5" s="106">
        <v>0.024201388888888887</v>
      </c>
      <c r="BD5" s="23">
        <f>D5*$BG$3</f>
        <v>0.01703703703703704</v>
      </c>
      <c r="BE5" s="22">
        <f aca="true" t="shared" si="4" ref="BE5:BE15">BC5-BD5</f>
        <v>0.007164351851851845</v>
      </c>
      <c r="BF5" s="23">
        <f>BE5/$BG$3</f>
        <v>0.0022388599537037017</v>
      </c>
      <c r="BG5" s="69">
        <v>1</v>
      </c>
      <c r="BH5" s="212">
        <v>0.030104166666666668</v>
      </c>
      <c r="BI5" s="27">
        <f>D5*$BL$3</f>
        <v>0.013203703703703705</v>
      </c>
      <c r="BJ5" s="22">
        <f aca="true" t="shared" si="5" ref="BJ5:BJ14">BH5-BI5</f>
        <v>0.016900462962962964</v>
      </c>
      <c r="BK5" s="23">
        <f>BJ5/$BL$3</f>
        <v>0.006814702807646357</v>
      </c>
      <c r="BL5" s="20">
        <v>9</v>
      </c>
      <c r="BM5" s="42"/>
      <c r="BN5" s="23">
        <f>D5*$BO$3</f>
        <v>0.013310185185185187</v>
      </c>
      <c r="BO5" s="22">
        <f aca="true" t="shared" si="6" ref="BO5:BO10">BM5-BN5</f>
        <v>-0.013310185185185187</v>
      </c>
      <c r="BP5" s="23">
        <f>BO5/$BO$3</f>
        <v>-0.005324074074074075</v>
      </c>
      <c r="BQ5" s="20"/>
      <c r="BR5" s="33">
        <v>0.02238425925925926</v>
      </c>
      <c r="BS5" s="23">
        <f>D5*$BU$3</f>
        <v>0.012245370370370372</v>
      </c>
      <c r="BT5" s="22">
        <f>BR5-BS5</f>
        <v>0.010138888888888888</v>
      </c>
      <c r="BU5" s="23">
        <f>BT5/$BU$3</f>
        <v>0.004408212560386473</v>
      </c>
      <c r="BV5" s="20">
        <v>3</v>
      </c>
      <c r="BW5" s="225">
        <v>0.03913194444444445</v>
      </c>
      <c r="BX5" s="23">
        <f>D5*$BY$3</f>
        <v>0.014800925925925927</v>
      </c>
      <c r="BY5" s="22">
        <f>BW5-BX5</f>
        <v>0.024331018518518523</v>
      </c>
      <c r="BZ5" s="23">
        <f>BY5/$BY$3</f>
        <v>0.008752164934718894</v>
      </c>
      <c r="CA5" s="20">
        <v>9</v>
      </c>
      <c r="CB5" s="71">
        <v>0.0332175925925926</v>
      </c>
      <c r="CC5" s="23">
        <f>D5*$CF$3</f>
        <v>0.01847453703703704</v>
      </c>
      <c r="CD5" s="22">
        <f>CB5-CC5</f>
        <v>0.014743055555555558</v>
      </c>
      <c r="CE5" s="23">
        <f>CD5/$CF$3</f>
        <v>0.004248719180275377</v>
      </c>
      <c r="CF5" s="20">
        <v>4</v>
      </c>
      <c r="CG5" s="225">
        <v>0.017060185185185185</v>
      </c>
      <c r="CH5" s="23">
        <f>D5*$CJ$2</f>
        <v>0.009050925925925928</v>
      </c>
      <c r="CI5" s="22">
        <f>CG5-CH5</f>
        <v>0.008009259259259258</v>
      </c>
      <c r="CJ5" s="23">
        <f>CI5/$CJ$2</f>
        <v>0.004711328976034858</v>
      </c>
      <c r="CK5" s="53">
        <v>5</v>
      </c>
      <c r="CL5" s="184">
        <v>0.03230324074074074</v>
      </c>
      <c r="CM5" s="23">
        <f>D5*$CM$2</f>
        <v>0.016557870370370372</v>
      </c>
      <c r="CN5" s="22">
        <f>CL5-CM5</f>
        <v>0.015745370370370364</v>
      </c>
      <c r="CO5" s="23">
        <f>CN5/$CM$2</f>
        <v>0.0050628200547814676</v>
      </c>
      <c r="CP5" s="53">
        <v>5</v>
      </c>
      <c r="CQ5" s="108">
        <v>0.016203703703703703</v>
      </c>
      <c r="CR5" s="23">
        <f>D5*$CR$3</f>
        <v>0.013416666666666669</v>
      </c>
      <c r="CS5" s="22">
        <f>CQ5-CR5</f>
        <v>0.002787037037037034</v>
      </c>
      <c r="CT5" s="23">
        <f>CS5/$CR$3</f>
        <v>0.0011059670781892992</v>
      </c>
      <c r="CU5" s="53">
        <v>1</v>
      </c>
      <c r="CV5" s="107">
        <v>0.019039351851851852</v>
      </c>
      <c r="CW5" s="23">
        <f>D5*$CY$3</f>
        <v>0.012937500000000003</v>
      </c>
      <c r="CX5" s="22">
        <f>CV5-CW5</f>
        <v>0.00610185185185185</v>
      </c>
      <c r="CY5" s="23">
        <f>CX5/$CY$3</f>
        <v>0.0025110501447949997</v>
      </c>
      <c r="CZ5" s="312">
        <v>1</v>
      </c>
      <c r="DA5" s="346" t="s">
        <v>42</v>
      </c>
      <c r="DB5" s="23">
        <f>D5*$DC$3</f>
        <v>0.012831018518518521</v>
      </c>
      <c r="DC5" s="22" t="e">
        <f>DA5-DB5</f>
        <v>#VALUE!</v>
      </c>
      <c r="DD5" s="23" t="e">
        <f>DC5/$DC$3</f>
        <v>#VALUE!</v>
      </c>
      <c r="DE5" s="53">
        <v>9</v>
      </c>
      <c r="DF5" s="212">
        <v>0.01709490740740741</v>
      </c>
      <c r="DG5" s="23">
        <f>D5*$DH$3</f>
        <v>0.011819444444444447</v>
      </c>
      <c r="DH5" s="22">
        <f>DF5-DG5</f>
        <v>0.005275462962962963</v>
      </c>
      <c r="DI5" s="23">
        <f>DH5/$DH$3</f>
        <v>0.0023763346680013343</v>
      </c>
      <c r="DJ5" s="53">
        <v>1</v>
      </c>
      <c r="DK5" s="108">
        <v>0.039942129629629626</v>
      </c>
      <c r="DL5" s="23">
        <f>D5*$DL$3</f>
        <v>0.01064814814814815</v>
      </c>
      <c r="DM5" s="22">
        <f>DK5-DL5</f>
        <v>0.029293981481481476</v>
      </c>
      <c r="DN5" s="23">
        <f>DM5/$DL$3</f>
        <v>0.014646990740740738</v>
      </c>
      <c r="DO5" s="53">
        <v>9</v>
      </c>
      <c r="DP5" s="108">
        <v>0.02162037037037037</v>
      </c>
      <c r="DQ5" s="23">
        <f>D5*$DR$3</f>
        <v>0.011712962962962965</v>
      </c>
      <c r="DR5" s="22">
        <f>DP5-DQ5</f>
        <v>0.009907407407407405</v>
      </c>
      <c r="DS5" s="23">
        <f>DR5/$DR$3</f>
        <v>0.004503367003367001</v>
      </c>
      <c r="DT5" s="53">
        <v>6</v>
      </c>
      <c r="DU5" s="108">
        <v>0.033854166666666664</v>
      </c>
      <c r="DV5" s="23">
        <f>D5*$DW$3</f>
        <v>0.014481481481481484</v>
      </c>
      <c r="DW5" s="22">
        <f aca="true" t="shared" si="7" ref="DW5:DW10">DU5-DV5</f>
        <v>0.01937268518518518</v>
      </c>
      <c r="DX5" s="23">
        <f>DW5/$DW$3</f>
        <v>0.007122310729847492</v>
      </c>
      <c r="DY5" s="53">
        <v>8</v>
      </c>
      <c r="DZ5" s="108">
        <v>0.04780092592592592</v>
      </c>
      <c r="EA5" s="23">
        <f>D5*$EB$3</f>
        <v>0.01847453703703704</v>
      </c>
      <c r="EB5" s="22">
        <f>DZ5-EA5</f>
        <v>0.02932638888888888</v>
      </c>
      <c r="EC5" s="23">
        <f>EB5/$EB$3</f>
        <v>0.008451408901697084</v>
      </c>
      <c r="ED5" s="53">
        <v>8</v>
      </c>
      <c r="EE5" s="108">
        <v>0.014722222222222222</v>
      </c>
      <c r="EF5" s="23">
        <f>D5*$EG$3</f>
        <v>0.011872685185185188</v>
      </c>
      <c r="EG5" s="22">
        <f>EE5-EF5</f>
        <v>0.002849537037037034</v>
      </c>
      <c r="EH5" s="23">
        <f>EG5/$EG$3</f>
        <v>0.0012778192991197462</v>
      </c>
      <c r="EI5" s="53">
        <v>1</v>
      </c>
      <c r="EJ5" s="108">
        <v>0.040636574074074075</v>
      </c>
      <c r="EK5" s="23">
        <f>D5*$EK$3</f>
        <v>0.02134953703703704</v>
      </c>
      <c r="EL5" s="22">
        <f>EJ5-EK5</f>
        <v>0.019287037037037037</v>
      </c>
      <c r="EM5" s="23">
        <f>EL5/$EK$3</f>
        <v>0.0048097349219543735</v>
      </c>
      <c r="EN5" s="53">
        <v>4</v>
      </c>
      <c r="EO5" s="108">
        <v>0.054375</v>
      </c>
      <c r="EP5" s="23">
        <f>D5*$EP$3</f>
        <v>0.018793981481481484</v>
      </c>
      <c r="EQ5" s="22">
        <f aca="true" t="shared" si="8" ref="EQ5:EQ10">EO5-EP5</f>
        <v>0.03558101851851851</v>
      </c>
      <c r="ER5" s="23">
        <f>EQ5/$EP$3</f>
        <v>0.010079608645472667</v>
      </c>
      <c r="ES5" s="53">
        <v>9</v>
      </c>
      <c r="ET5" s="215">
        <v>0.023113425925925926</v>
      </c>
      <c r="EU5" s="23">
        <f aca="true" t="shared" si="9" ref="EU5:EU10">D5*$EU$3</f>
        <v>0.011180555555555558</v>
      </c>
      <c r="EV5" s="22">
        <f>ET5-EU5</f>
        <v>0.011932870370370368</v>
      </c>
      <c r="EW5" s="23">
        <f aca="true" t="shared" si="10" ref="EW5:EW10">EV5/$EU$3</f>
        <v>0.00568231922398589</v>
      </c>
      <c r="EX5" s="158">
        <v>7</v>
      </c>
      <c r="EY5" s="215">
        <v>0.03819444444444444</v>
      </c>
      <c r="EZ5" s="23">
        <f aca="true" t="shared" si="11" ref="EZ5:EZ10">D5*$EZ$3</f>
        <v>0.018847222222222224</v>
      </c>
      <c r="FA5" s="22">
        <f aca="true" t="shared" si="12" ref="FA5:FA10">EY5-EZ5</f>
        <v>0.019347222222222217</v>
      </c>
      <c r="FB5" s="23">
        <f aca="true" t="shared" si="13" ref="FB5:FB10">FA5/$EZ$3</f>
        <v>0.00546531701192718</v>
      </c>
      <c r="FC5" s="158">
        <v>3</v>
      </c>
      <c r="FD5" s="215">
        <v>0.03252314814814815</v>
      </c>
      <c r="FE5" s="23">
        <f aca="true" t="shared" si="14" ref="FE5:FE10">D5*$FE$3</f>
        <v>0.019486111111111114</v>
      </c>
      <c r="FF5" s="22">
        <f aca="true" t="shared" si="15" ref="FF5:FF10">FD5-FE5</f>
        <v>0.013037037037037034</v>
      </c>
      <c r="FG5" s="23">
        <f aca="true" t="shared" si="16" ref="FG5:FG10">FF5/$FE$3</f>
        <v>0.003562031977332523</v>
      </c>
      <c r="FH5" s="158">
        <v>4</v>
      </c>
      <c r="FI5" s="215">
        <v>0.025937500000000002</v>
      </c>
      <c r="FJ5" s="23">
        <f>D5*$FJ$3</f>
        <v>0.017516203703703707</v>
      </c>
      <c r="FK5" s="22">
        <f>FI5-FJ5</f>
        <v>0.008421296296296295</v>
      </c>
      <c r="FL5" s="23">
        <f>FK5/$FJ$3</f>
        <v>0.0025596645277496336</v>
      </c>
      <c r="FM5" s="158">
        <v>1</v>
      </c>
      <c r="FN5" s="215">
        <v>0.047442129629629626</v>
      </c>
      <c r="FO5" s="23">
        <f aca="true" t="shared" si="17" ref="FO5:FO10">D5*$FO$3</f>
        <v>0.022733796296296297</v>
      </c>
      <c r="FP5" s="22">
        <f aca="true" t="shared" si="18" ref="FP5:FP10">FN5-FO5</f>
        <v>0.02470833333333333</v>
      </c>
      <c r="FQ5" s="23">
        <f aca="true" t="shared" si="19" ref="FQ5:FQ10">FP5/$FO$3</f>
        <v>0.005786494925839188</v>
      </c>
      <c r="FR5" s="158">
        <v>6</v>
      </c>
      <c r="FS5" s="85">
        <v>5</v>
      </c>
      <c r="FT5" s="85"/>
      <c r="FU5" s="366">
        <v>1</v>
      </c>
      <c r="FV5" s="423">
        <v>8</v>
      </c>
      <c r="FW5" s="46">
        <v>7</v>
      </c>
      <c r="FX5" s="20">
        <v>2</v>
      </c>
      <c r="FY5" s="20">
        <v>3</v>
      </c>
      <c r="FZ5" s="267">
        <v>6</v>
      </c>
      <c r="GA5" s="46">
        <v>6</v>
      </c>
      <c r="GB5" s="47">
        <v>6</v>
      </c>
      <c r="GC5" s="69">
        <v>1</v>
      </c>
      <c r="GD5" s="421">
        <v>9</v>
      </c>
      <c r="GE5" s="20"/>
      <c r="GF5" s="20">
        <v>3</v>
      </c>
      <c r="GG5" s="421">
        <v>9</v>
      </c>
      <c r="GH5" s="20">
        <v>4</v>
      </c>
      <c r="GI5" s="53">
        <v>5</v>
      </c>
      <c r="GJ5" s="53">
        <v>5</v>
      </c>
      <c r="GK5" s="53">
        <v>1</v>
      </c>
      <c r="GL5" s="312">
        <v>1</v>
      </c>
      <c r="GM5" s="422">
        <v>9</v>
      </c>
      <c r="GN5" s="53">
        <v>1</v>
      </c>
      <c r="GO5" s="422">
        <v>9</v>
      </c>
      <c r="GP5" s="53">
        <v>6</v>
      </c>
      <c r="GQ5" s="422">
        <v>8</v>
      </c>
      <c r="GR5" s="422">
        <v>8</v>
      </c>
      <c r="GS5" s="53">
        <v>1</v>
      </c>
      <c r="GT5" s="158">
        <v>4</v>
      </c>
      <c r="GU5" s="422">
        <v>9</v>
      </c>
      <c r="GV5" s="54">
        <v>7</v>
      </c>
      <c r="GW5" s="158">
        <v>3</v>
      </c>
      <c r="GX5" s="158">
        <v>4</v>
      </c>
      <c r="GY5" s="158">
        <v>1</v>
      </c>
      <c r="GZ5" s="158">
        <v>6</v>
      </c>
      <c r="HA5" s="239">
        <v>32</v>
      </c>
      <c r="HB5" s="424">
        <f>FS5+FU5+FX5+FY5+FZ5+GB5+GC5+GF5+GH5+GI5+GJ5+GK5+GL5+GN5+GP5+GS5+GT5+GW5+GX5+GY5+GZ5+GA5+GV5+FW5</f>
        <v>89</v>
      </c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6"/>
      <c r="HT5" s="125"/>
      <c r="HU5" s="20"/>
      <c r="HV5" s="51"/>
      <c r="HW5" s="51"/>
      <c r="HX5" s="295">
        <v>5</v>
      </c>
      <c r="HY5" s="321"/>
      <c r="HZ5" s="320"/>
    </row>
    <row r="6" spans="1:233" s="2" customFormat="1" ht="23.25" customHeight="1">
      <c r="A6" s="10">
        <v>2</v>
      </c>
      <c r="B6" s="17" t="s">
        <v>43</v>
      </c>
      <c r="C6" s="7">
        <v>1947</v>
      </c>
      <c r="D6" s="76">
        <v>0.0035185185185185185</v>
      </c>
      <c r="E6" s="131">
        <v>0.05975694444444444</v>
      </c>
      <c r="F6" s="26">
        <f>D6*$I$3</f>
        <v>0.01833148148148148</v>
      </c>
      <c r="G6" s="22">
        <f>E6-F6</f>
        <v>0.041425462962962956</v>
      </c>
      <c r="H6" s="27">
        <f>G6/$I$3</f>
        <v>0.007951144522641642</v>
      </c>
      <c r="I6" s="85">
        <v>4</v>
      </c>
      <c r="J6" s="136">
        <v>0.04734953703703704</v>
      </c>
      <c r="K6" s="23">
        <f>D6*$N$3</f>
        <v>0.019703703703703702</v>
      </c>
      <c r="L6" s="28">
        <f>J6-K6</f>
        <v>0.027645833333333335</v>
      </c>
      <c r="M6" s="28">
        <f>L6/$N$3</f>
        <v>0.004936755952380953</v>
      </c>
      <c r="N6" s="85">
        <v>2</v>
      </c>
      <c r="O6" s="132">
        <v>0.060381944444444446</v>
      </c>
      <c r="P6" s="23">
        <f>D6*$S$3</f>
        <v>0.016185185185185184</v>
      </c>
      <c r="Q6" s="86">
        <f>O6-P6</f>
        <v>0.04419675925925926</v>
      </c>
      <c r="R6" s="23">
        <f>Q6/$S$3</f>
        <v>0.009607991143317231</v>
      </c>
      <c r="S6" s="366">
        <v>7</v>
      </c>
      <c r="T6" s="206">
        <v>0.06368055555555556</v>
      </c>
      <c r="U6" s="86">
        <f>D6*$U$3</f>
        <v>0.02075925925925926</v>
      </c>
      <c r="V6" s="25">
        <f>T6-U6</f>
        <v>0.042921296296296305</v>
      </c>
      <c r="W6" s="86">
        <f>V6/$U$3</f>
        <v>0.007274795982423102</v>
      </c>
      <c r="X6" s="83">
        <v>7</v>
      </c>
      <c r="Y6" s="208">
        <v>0.07502314814814814</v>
      </c>
      <c r="Z6" s="25">
        <f>D6*$AA$3</f>
        <v>0.017944444444444443</v>
      </c>
      <c r="AA6" s="25">
        <f t="shared" si="0"/>
        <v>0.0570787037037037</v>
      </c>
      <c r="AB6" s="25">
        <f>AA6/$AA$3</f>
        <v>0.011191902687000727</v>
      </c>
      <c r="AC6" s="46">
        <v>9</v>
      </c>
      <c r="AD6" s="170">
        <v>0.04148148148148148</v>
      </c>
      <c r="AE6" s="23">
        <f>D6*$AH$3</f>
        <v>0.016044444444444445</v>
      </c>
      <c r="AF6" s="23">
        <f t="shared" si="1"/>
        <v>0.025437037037037036</v>
      </c>
      <c r="AG6" s="250">
        <f>AF6/$AH$3</f>
        <v>0.0055782975958414555</v>
      </c>
      <c r="AH6" s="10">
        <v>6</v>
      </c>
      <c r="AI6" s="105">
        <v>0.03868055555555556</v>
      </c>
      <c r="AJ6" s="23">
        <f>D6*$AM$3</f>
        <v>0.014074074074074074</v>
      </c>
      <c r="AK6" s="23">
        <f>AI6-AJ6</f>
        <v>0.024606481481481486</v>
      </c>
      <c r="AL6" s="25">
        <f>AK6/$AM$3</f>
        <v>0.0061516203703703715</v>
      </c>
      <c r="AM6" s="20">
        <v>9</v>
      </c>
      <c r="AN6" s="107">
        <v>0.04252314814814815</v>
      </c>
      <c r="AO6" s="23">
        <f>D6*$AR$3</f>
        <v>0.019351851851851853</v>
      </c>
      <c r="AP6" s="23">
        <f>AN6-AO6</f>
        <v>0.023171296296296297</v>
      </c>
      <c r="AQ6" s="23">
        <f>AP6/$AR$3</f>
        <v>0.0042129629629629635</v>
      </c>
      <c r="AR6" s="268">
        <v>4</v>
      </c>
      <c r="AS6" s="174">
        <v>0.05116898148148149</v>
      </c>
      <c r="AT6" s="26">
        <f aca="true" t="shared" si="20" ref="AT6:AT13">D6*$AU$3</f>
        <v>0.01973888888888889</v>
      </c>
      <c r="AU6" s="22">
        <f t="shared" si="2"/>
        <v>0.0314300925925926</v>
      </c>
      <c r="AV6" s="23">
        <f aca="true" t="shared" si="21" ref="AV6:AV13">AU6/$AU$3</f>
        <v>0.005602512048590481</v>
      </c>
      <c r="AW6" s="20">
        <v>7</v>
      </c>
      <c r="AX6" s="175">
        <v>0.048495370370370376</v>
      </c>
      <c r="AY6" s="23">
        <f>D6*$BB$3</f>
        <v>0.023433333333333334</v>
      </c>
      <c r="AZ6" s="22">
        <f t="shared" si="3"/>
        <v>0.025062037037037042</v>
      </c>
      <c r="BA6" s="23">
        <f>AZ6/$BB$3</f>
        <v>0.003763068624179736</v>
      </c>
      <c r="BB6" s="47">
        <v>4</v>
      </c>
      <c r="BC6" s="212">
        <v>0.033067129629629634</v>
      </c>
      <c r="BD6" s="23">
        <f aca="true" t="shared" si="22" ref="BD6:BD11">D6*$BF$3</f>
        <v>0.01731111111111111</v>
      </c>
      <c r="BE6" s="22">
        <f t="shared" si="4"/>
        <v>0.015756018518518523</v>
      </c>
      <c r="BF6" s="23">
        <f>BE6/$BF$3</f>
        <v>0.003202442788316773</v>
      </c>
      <c r="BG6" s="47">
        <v>2</v>
      </c>
      <c r="BH6" s="33">
        <v>0.045000000000000005</v>
      </c>
      <c r="BI6" s="27">
        <f>D6*$BI$3</f>
        <v>0.01878888888888889</v>
      </c>
      <c r="BJ6" s="22">
        <f t="shared" si="5"/>
        <v>0.026211111111111116</v>
      </c>
      <c r="BK6" s="23">
        <f>BJ6/$BI$3</f>
        <v>0.004908447773616314</v>
      </c>
      <c r="BL6" s="20">
        <v>6</v>
      </c>
      <c r="BM6" s="177">
        <v>0.07401620370370371</v>
      </c>
      <c r="BN6" s="23">
        <f>D6*$BP$3</f>
        <v>0.021744444444444445</v>
      </c>
      <c r="BO6" s="22">
        <f>BM6-BN6</f>
        <v>0.05227175925925927</v>
      </c>
      <c r="BP6" s="23">
        <f>BO6/$BP$3</f>
        <v>0.00845821347237205</v>
      </c>
      <c r="BQ6" s="20">
        <v>5</v>
      </c>
      <c r="BR6" s="105">
        <v>0.0883912037037037</v>
      </c>
      <c r="BS6" s="307">
        <f>D6*$BS$3</f>
        <v>0.03518518518518519</v>
      </c>
      <c r="BT6" s="228">
        <f>BR6-BS6</f>
        <v>0.05320601851851851</v>
      </c>
      <c r="BU6" s="307">
        <f>BT6/$BS$3</f>
        <v>0.005320601851851851</v>
      </c>
      <c r="BV6" s="20">
        <v>6</v>
      </c>
      <c r="BW6" s="184">
        <v>0.0945138888888889</v>
      </c>
      <c r="BX6" s="23">
        <f>D6*$BX$3</f>
        <v>0.02733888888888889</v>
      </c>
      <c r="BY6" s="22">
        <f>BW6-BX6</f>
        <v>0.06717500000000001</v>
      </c>
      <c r="BZ6" s="23">
        <f>BY6/$BX$3</f>
        <v>0.008645431145431148</v>
      </c>
      <c r="CA6" s="20">
        <v>8</v>
      </c>
      <c r="CB6" s="308">
        <v>0.07972222222222222</v>
      </c>
      <c r="CC6" s="23">
        <f>D6*$CD$3</f>
        <v>0.032299999999999995</v>
      </c>
      <c r="CD6" s="22">
        <f>CB6-CC6</f>
        <v>0.04742222222222223</v>
      </c>
      <c r="CE6" s="23">
        <f>CD6/$CD$3</f>
        <v>0.005165819414185428</v>
      </c>
      <c r="CF6" s="20">
        <v>9</v>
      </c>
      <c r="CG6" s="225">
        <v>0.015601851851851851</v>
      </c>
      <c r="CH6" s="23">
        <f>D6*$CJ$2</f>
        <v>0.005981481481481481</v>
      </c>
      <c r="CI6" s="22">
        <f>CG6-CH6</f>
        <v>0.00962037037037037</v>
      </c>
      <c r="CJ6" s="23">
        <f>CI6/$CJ$2</f>
        <v>0.005659041394335511</v>
      </c>
      <c r="CK6" s="53">
        <v>6</v>
      </c>
      <c r="CL6" s="184">
        <v>0.03275462962962963</v>
      </c>
      <c r="CM6" s="23">
        <f>D6*$CM$2</f>
        <v>0.010942592592592592</v>
      </c>
      <c r="CN6" s="22">
        <f aca="true" t="shared" si="23" ref="CN6:CN14">CL6-CM6</f>
        <v>0.021812037037037033</v>
      </c>
      <c r="CO6" s="23">
        <f>CN6/$CM$2</f>
        <v>0.007013516732166249</v>
      </c>
      <c r="CP6" s="53">
        <v>8</v>
      </c>
      <c r="CQ6" s="108">
        <v>0.016064814814814813</v>
      </c>
      <c r="CR6" s="23">
        <f>D6*$CR$3</f>
        <v>0.008866666666666667</v>
      </c>
      <c r="CS6" s="22">
        <f>CQ6-CR6</f>
        <v>0.007198148148148146</v>
      </c>
      <c r="CT6" s="23">
        <f>CS6/$CR$3</f>
        <v>0.0028564079952968836</v>
      </c>
      <c r="CU6" s="53">
        <v>2</v>
      </c>
      <c r="CV6" s="24">
        <v>0.06677083333333333</v>
      </c>
      <c r="CW6" s="23">
        <f>D6*$CW$3</f>
        <v>0.016009259259259258</v>
      </c>
      <c r="CX6" s="22">
        <f>CV6-CW6</f>
        <v>0.05076157407407408</v>
      </c>
      <c r="CY6" s="23">
        <f>CX6/$CW$3</f>
        <v>0.011156389906389907</v>
      </c>
      <c r="CZ6" s="312">
        <v>9</v>
      </c>
      <c r="DA6" s="215">
        <v>0.04702546296296297</v>
      </c>
      <c r="DB6" s="23">
        <f>D6*$DB$3</f>
        <v>0.018155555555555557</v>
      </c>
      <c r="DC6" s="22">
        <f>DA6-DB6</f>
        <v>0.028869907407407414</v>
      </c>
      <c r="DD6" s="23">
        <f>DC6/$DB$3</f>
        <v>0.005594943296009188</v>
      </c>
      <c r="DE6" s="53">
        <v>2</v>
      </c>
      <c r="DF6" s="215">
        <v>0.04960648148148148</v>
      </c>
      <c r="DG6" s="23">
        <f>D6*$DG$3</f>
        <v>0.018964814814814813</v>
      </c>
      <c r="DH6" s="22">
        <f>DF6-DG6</f>
        <v>0.030641666666666668</v>
      </c>
      <c r="DI6" s="23">
        <f>DH6/$DG$3</f>
        <v>0.005684910327767471</v>
      </c>
      <c r="DJ6" s="53">
        <v>8</v>
      </c>
      <c r="DK6" s="107">
        <v>0.05841435185185185</v>
      </c>
      <c r="DL6" s="23">
        <f>D6*$DO$3</f>
        <v>0.015129629629629628</v>
      </c>
      <c r="DM6" s="22">
        <f>DK6-DL6</f>
        <v>0.043284722222222224</v>
      </c>
      <c r="DN6" s="23">
        <f>DM6/$DO$3</f>
        <v>0.010066214470284239</v>
      </c>
      <c r="DO6" s="53">
        <v>8</v>
      </c>
      <c r="DP6" s="107">
        <v>0.03443287037037037</v>
      </c>
      <c r="DQ6" s="23">
        <f>D6*$DT$3</f>
        <v>0.015833333333333335</v>
      </c>
      <c r="DR6" s="22">
        <f>DP6-DQ6</f>
        <v>0.018599537037037036</v>
      </c>
      <c r="DS6" s="23">
        <f>DR6/$DT$3</f>
        <v>0.004133230452674897</v>
      </c>
      <c r="DT6" s="53">
        <v>5</v>
      </c>
      <c r="DU6" s="108">
        <v>0.02424768518518518</v>
      </c>
      <c r="DV6" s="23">
        <f>D6*$DW$3</f>
        <v>0.009570370370370371</v>
      </c>
      <c r="DW6" s="22">
        <f t="shared" si="7"/>
        <v>0.01467731481481481</v>
      </c>
      <c r="DX6" s="23">
        <f>DW6/$DW$3</f>
        <v>0.00539607162309368</v>
      </c>
      <c r="DY6" s="53">
        <v>3</v>
      </c>
      <c r="DZ6" s="108">
        <v>0.037453703703703704</v>
      </c>
      <c r="EA6" s="23">
        <f>D6*$EB$3</f>
        <v>0.01220925925925926</v>
      </c>
      <c r="EB6" s="22">
        <f>DZ6-EA6</f>
        <v>0.025244444444444444</v>
      </c>
      <c r="EC6" s="23">
        <f>EB6/$EB$3</f>
        <v>0.007275056035862952</v>
      </c>
      <c r="ED6" s="53">
        <v>6</v>
      </c>
      <c r="EE6" s="108">
        <v>0.016435185185185188</v>
      </c>
      <c r="EF6" s="23">
        <f>D6*$EG$3</f>
        <v>0.007846296296296296</v>
      </c>
      <c r="EG6" s="22">
        <f>EE6-EF6</f>
        <v>0.008588888888888892</v>
      </c>
      <c r="EH6" s="23">
        <f>EG6/$EG$3</f>
        <v>0.0038515196811160952</v>
      </c>
      <c r="EI6" s="53">
        <v>4</v>
      </c>
      <c r="EJ6" s="108">
        <v>0.02800925925925926</v>
      </c>
      <c r="EK6" s="23">
        <f>D6*$EK$3</f>
        <v>0.014109259259259259</v>
      </c>
      <c r="EL6" s="22">
        <f>EJ6-EK6</f>
        <v>0.013900000000000003</v>
      </c>
      <c r="EM6" s="23">
        <f>EL6/$EK$3</f>
        <v>0.0034663341645885296</v>
      </c>
      <c r="EN6" s="53">
        <v>1</v>
      </c>
      <c r="EO6" s="108">
        <v>0.039386574074074074</v>
      </c>
      <c r="EP6" s="23">
        <f>D6*$EP$3</f>
        <v>0.01242037037037037</v>
      </c>
      <c r="EQ6" s="22">
        <f t="shared" si="8"/>
        <v>0.026966203703703704</v>
      </c>
      <c r="ER6" s="23">
        <f>EQ6/$EP$3</f>
        <v>0.007639151190850908</v>
      </c>
      <c r="ES6" s="53">
        <v>8</v>
      </c>
      <c r="ET6" s="215">
        <v>0.01503472222222222</v>
      </c>
      <c r="EU6" s="23">
        <f t="shared" si="9"/>
        <v>0.007388888888888889</v>
      </c>
      <c r="EV6" s="22">
        <f>ET6-EU6</f>
        <v>0.007645833333333331</v>
      </c>
      <c r="EW6" s="23">
        <f t="shared" si="10"/>
        <v>0.0036408730158730145</v>
      </c>
      <c r="EX6" s="158">
        <v>1</v>
      </c>
      <c r="EY6" s="215">
        <v>0.030844907407407404</v>
      </c>
      <c r="EZ6" s="23">
        <f t="shared" si="11"/>
        <v>0.012455555555555555</v>
      </c>
      <c r="FA6" s="22">
        <f t="shared" si="12"/>
        <v>0.01838935185185185</v>
      </c>
      <c r="FB6" s="23">
        <f t="shared" si="13"/>
        <v>0.005194732161540071</v>
      </c>
      <c r="FC6" s="158">
        <v>2</v>
      </c>
      <c r="FD6" s="215">
        <v>0.026585648148148146</v>
      </c>
      <c r="FE6" s="23">
        <f t="shared" si="14"/>
        <v>0.012877777777777778</v>
      </c>
      <c r="FF6" s="22">
        <f t="shared" si="15"/>
        <v>0.013707870370370369</v>
      </c>
      <c r="FG6" s="23">
        <f t="shared" si="16"/>
        <v>0.003745319773325237</v>
      </c>
      <c r="FH6" s="158">
        <v>6</v>
      </c>
      <c r="FI6" s="215">
        <v>0.026099537037037036</v>
      </c>
      <c r="FJ6" s="23">
        <f>D6*$FJ$3</f>
        <v>0.011575925925925925</v>
      </c>
      <c r="FK6" s="22">
        <f>FI6-FJ6</f>
        <v>0.01452361111111111</v>
      </c>
      <c r="FL6" s="23">
        <f>FK6/$FJ$3</f>
        <v>0.004414471462343803</v>
      </c>
      <c r="FM6" s="158">
        <v>5</v>
      </c>
      <c r="FN6" s="215">
        <v>0.038599537037037036</v>
      </c>
      <c r="FO6" s="23">
        <f t="shared" si="17"/>
        <v>0.015024074074074072</v>
      </c>
      <c r="FP6" s="22">
        <f t="shared" si="18"/>
        <v>0.023575462962962965</v>
      </c>
      <c r="FQ6" s="23">
        <f t="shared" si="19"/>
        <v>0.005521185705611936</v>
      </c>
      <c r="FR6" s="158">
        <v>5</v>
      </c>
      <c r="FS6" s="85">
        <v>4</v>
      </c>
      <c r="FT6" s="85">
        <v>2</v>
      </c>
      <c r="FU6" s="427">
        <v>7</v>
      </c>
      <c r="FV6" s="84">
        <v>7</v>
      </c>
      <c r="FW6" s="421">
        <v>9</v>
      </c>
      <c r="FX6" s="10">
        <v>6</v>
      </c>
      <c r="FY6" s="421">
        <v>9</v>
      </c>
      <c r="FZ6" s="268">
        <v>4</v>
      </c>
      <c r="GA6" s="46">
        <v>7</v>
      </c>
      <c r="GB6" s="47">
        <v>4</v>
      </c>
      <c r="GC6" s="47">
        <v>2</v>
      </c>
      <c r="GD6" s="20">
        <v>6</v>
      </c>
      <c r="GE6" s="20">
        <v>5</v>
      </c>
      <c r="GF6" s="20">
        <v>6</v>
      </c>
      <c r="GG6" s="421">
        <v>8</v>
      </c>
      <c r="GH6" s="421">
        <v>9</v>
      </c>
      <c r="GI6" s="53">
        <v>6</v>
      </c>
      <c r="GJ6" s="422">
        <v>8</v>
      </c>
      <c r="GK6" s="53">
        <v>2</v>
      </c>
      <c r="GL6" s="426">
        <v>9</v>
      </c>
      <c r="GM6" s="53">
        <v>2</v>
      </c>
      <c r="GN6" s="422">
        <v>8</v>
      </c>
      <c r="GO6" s="422">
        <v>8</v>
      </c>
      <c r="GP6" s="53">
        <v>5</v>
      </c>
      <c r="GQ6" s="53">
        <v>3</v>
      </c>
      <c r="GR6" s="53">
        <v>6</v>
      </c>
      <c r="GS6" s="53">
        <v>4</v>
      </c>
      <c r="GT6" s="53">
        <v>1</v>
      </c>
      <c r="GU6" s="422">
        <v>8</v>
      </c>
      <c r="GV6" s="158">
        <v>1</v>
      </c>
      <c r="GW6" s="158">
        <v>2</v>
      </c>
      <c r="GX6" s="54">
        <v>6</v>
      </c>
      <c r="GY6" s="158">
        <v>5</v>
      </c>
      <c r="GZ6" s="158">
        <v>5</v>
      </c>
      <c r="HA6" s="239">
        <v>34</v>
      </c>
      <c r="HB6" s="424">
        <f>FS6+FT6+FX6+FZ6+GB6+GC6+GD6+GE6+GF6+GI6+GK6+GM6+GP6+GQ6+GR6+GS6+GT6+++GV6+GW6+GY6+GZ6+GX6+GA6+FV6</f>
        <v>101</v>
      </c>
      <c r="HC6" s="18"/>
      <c r="HD6" s="1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18"/>
      <c r="HP6" s="18"/>
      <c r="HQ6" s="18"/>
      <c r="HR6" s="116"/>
      <c r="HS6" s="16"/>
      <c r="HT6" s="125"/>
      <c r="HU6" s="20"/>
      <c r="HV6" s="51"/>
      <c r="HW6" s="51"/>
      <c r="HX6" s="295">
        <v>6</v>
      </c>
      <c r="HY6" s="322"/>
    </row>
    <row r="7" spans="1:233" s="2" customFormat="1" ht="23.25" customHeight="1">
      <c r="A7" s="10">
        <v>3</v>
      </c>
      <c r="B7" s="17" t="s">
        <v>76</v>
      </c>
      <c r="C7" s="7">
        <v>1950</v>
      </c>
      <c r="D7" s="89">
        <v>0.0032407407407407406</v>
      </c>
      <c r="E7" s="131"/>
      <c r="F7" s="26"/>
      <c r="G7" s="22"/>
      <c r="H7" s="27"/>
      <c r="I7" s="85"/>
      <c r="J7" s="371" t="s">
        <v>42</v>
      </c>
      <c r="K7" s="23"/>
      <c r="L7" s="28"/>
      <c r="M7" s="28"/>
      <c r="N7" s="85">
        <v>9</v>
      </c>
      <c r="O7" s="132"/>
      <c r="P7" s="23"/>
      <c r="Q7" s="86"/>
      <c r="R7" s="23"/>
      <c r="S7" s="366"/>
      <c r="T7" s="206"/>
      <c r="U7" s="86"/>
      <c r="V7" s="25"/>
      <c r="W7" s="86"/>
      <c r="X7" s="83"/>
      <c r="Y7" s="208"/>
      <c r="Z7" s="25"/>
      <c r="AA7" s="25"/>
      <c r="AB7" s="25"/>
      <c r="AC7" s="46"/>
      <c r="AD7" s="170"/>
      <c r="AE7" s="23"/>
      <c r="AF7" s="23"/>
      <c r="AG7" s="250"/>
      <c r="AH7" s="10"/>
      <c r="AI7" s="105"/>
      <c r="AJ7" s="23"/>
      <c r="AK7" s="23"/>
      <c r="AL7" s="25"/>
      <c r="AM7" s="20"/>
      <c r="AN7" s="108">
        <v>0.03939814814814815</v>
      </c>
      <c r="AO7" s="23">
        <f>D7*$AP$3</f>
        <v>0.008685185185185185</v>
      </c>
      <c r="AP7" s="23">
        <f>AN7-AO7</f>
        <v>0.030712962962962963</v>
      </c>
      <c r="AQ7" s="23">
        <f>AP7/$AP$3</f>
        <v>0.011460060807075732</v>
      </c>
      <c r="AR7" s="268">
        <v>12</v>
      </c>
      <c r="AS7" s="174">
        <v>0.0882175925925926</v>
      </c>
      <c r="AT7" s="26">
        <f t="shared" si="20"/>
        <v>0.018180555555555557</v>
      </c>
      <c r="AU7" s="22">
        <f t="shared" si="2"/>
        <v>0.07003703703703704</v>
      </c>
      <c r="AV7" s="23">
        <f t="shared" si="21"/>
        <v>0.012484320327457582</v>
      </c>
      <c r="AW7" s="20">
        <v>10</v>
      </c>
      <c r="AX7" s="107">
        <v>0.030983796296296297</v>
      </c>
      <c r="AY7" s="23">
        <f>D7*$AY$3</f>
        <v>0.009916666666666667</v>
      </c>
      <c r="AZ7" s="22">
        <f t="shared" si="3"/>
        <v>0.02106712962962963</v>
      </c>
      <c r="BA7" s="23">
        <f>AZ7/$AY$3</f>
        <v>0.006884682885499879</v>
      </c>
      <c r="BB7" s="47">
        <v>10</v>
      </c>
      <c r="BC7" s="212">
        <v>0.05319444444444444</v>
      </c>
      <c r="BD7" s="23">
        <f t="shared" si="22"/>
        <v>0.015944444444444445</v>
      </c>
      <c r="BE7" s="22">
        <f t="shared" si="4"/>
        <v>0.03724999999999999</v>
      </c>
      <c r="BF7" s="23">
        <f>BE7/$BF$3</f>
        <v>0.007571138211382112</v>
      </c>
      <c r="BG7" s="47">
        <v>11</v>
      </c>
      <c r="BH7" s="212">
        <v>0.04822916666666666</v>
      </c>
      <c r="BI7" s="27">
        <f>D7*$BL$3</f>
        <v>0.008037037037037037</v>
      </c>
      <c r="BJ7" s="22">
        <f t="shared" si="5"/>
        <v>0.040192129629629626</v>
      </c>
      <c r="BK7" s="23">
        <f>BJ7/$BL$3</f>
        <v>0.016206503882915172</v>
      </c>
      <c r="BL7" s="53">
        <v>11</v>
      </c>
      <c r="BM7" s="301" t="s">
        <v>42</v>
      </c>
      <c r="BN7" s="23">
        <f>D7*$BN$3</f>
        <v>0.01549074074074074</v>
      </c>
      <c r="BO7" s="22" t="e">
        <f>BM7-BN7</f>
        <v>#VALUE!</v>
      </c>
      <c r="BP7" s="23" t="e">
        <f>BO7/$BN$3</f>
        <v>#VALUE!</v>
      </c>
      <c r="BQ7" s="20"/>
      <c r="BR7" s="33"/>
      <c r="BS7" s="23"/>
      <c r="BT7" s="22"/>
      <c r="BU7" s="23"/>
      <c r="BV7" s="20"/>
      <c r="BW7" s="108"/>
      <c r="BX7" s="23"/>
      <c r="BY7" s="22"/>
      <c r="BZ7" s="23"/>
      <c r="CA7" s="20"/>
      <c r="CB7" s="71"/>
      <c r="CC7" s="23"/>
      <c r="CD7" s="22"/>
      <c r="CE7" s="23"/>
      <c r="CF7" s="20"/>
      <c r="CG7" s="108"/>
      <c r="CH7" s="23"/>
      <c r="CI7" s="22"/>
      <c r="CJ7" s="23"/>
      <c r="CK7" s="53"/>
      <c r="CL7" s="184"/>
      <c r="CM7" s="23"/>
      <c r="CN7" s="22"/>
      <c r="CO7" s="23"/>
      <c r="CP7" s="53"/>
      <c r="CQ7" s="24"/>
      <c r="CR7" s="23"/>
      <c r="CS7" s="22"/>
      <c r="CT7" s="23"/>
      <c r="CU7" s="53"/>
      <c r="CV7" s="24"/>
      <c r="CW7" s="23"/>
      <c r="CX7" s="22"/>
      <c r="CY7" s="23"/>
      <c r="CZ7" s="312"/>
      <c r="DA7" s="212"/>
      <c r="DB7" s="23"/>
      <c r="DC7" s="22"/>
      <c r="DD7" s="23"/>
      <c r="DE7" s="53"/>
      <c r="DF7" s="108"/>
      <c r="DG7" s="23">
        <f aca="true" t="shared" si="24" ref="DG7:DG33">D7*$DI$3</f>
        <v>0.03597222222222222</v>
      </c>
      <c r="DH7" s="22"/>
      <c r="DI7" s="23"/>
      <c r="DJ7" s="53"/>
      <c r="DK7" s="53"/>
      <c r="DL7" s="53"/>
      <c r="DM7" s="53"/>
      <c r="DN7" s="53"/>
      <c r="DO7" s="53"/>
      <c r="DP7" s="108">
        <v>0.027858796296296298</v>
      </c>
      <c r="DQ7" s="23">
        <f>D7*$DR$3</f>
        <v>0.00712962962962963</v>
      </c>
      <c r="DR7" s="22">
        <f>DP7-DQ7</f>
        <v>0.020729166666666667</v>
      </c>
      <c r="DS7" s="23">
        <f>DR7/$DR$3</f>
        <v>0.009422348484848485</v>
      </c>
      <c r="DT7" s="53">
        <v>9</v>
      </c>
      <c r="DU7" s="194" t="s">
        <v>97</v>
      </c>
      <c r="DV7" s="23">
        <f>D7*$DW$3</f>
        <v>0.008814814814814815</v>
      </c>
      <c r="DW7" s="22" t="e">
        <f t="shared" si="7"/>
        <v>#VALUE!</v>
      </c>
      <c r="DX7" s="23" t="e">
        <f>DW7/$DW$3</f>
        <v>#VALUE!</v>
      </c>
      <c r="DY7" s="53"/>
      <c r="DZ7" s="53"/>
      <c r="EA7" s="53"/>
      <c r="EB7" s="53"/>
      <c r="EC7" s="53"/>
      <c r="ED7" s="53"/>
      <c r="EE7" s="53"/>
      <c r="EF7" s="53"/>
      <c r="EG7" s="53"/>
      <c r="EH7" s="53"/>
      <c r="EI7" s="53"/>
      <c r="EJ7" s="53"/>
      <c r="EK7" s="53"/>
      <c r="EL7" s="53"/>
      <c r="EM7" s="53"/>
      <c r="EN7" s="53"/>
      <c r="EO7" s="108">
        <v>0.05825231481481482</v>
      </c>
      <c r="EP7" s="23">
        <f>D7*$EP$3</f>
        <v>0.011439814814814814</v>
      </c>
      <c r="EQ7" s="22">
        <f t="shared" si="8"/>
        <v>0.04681250000000001</v>
      </c>
      <c r="ER7" s="23">
        <f>EQ7/$EP$3</f>
        <v>0.01326133144475921</v>
      </c>
      <c r="ES7" s="53">
        <v>10</v>
      </c>
      <c r="ET7" s="215">
        <v>0.024930555555555553</v>
      </c>
      <c r="EU7" s="23">
        <f t="shared" si="9"/>
        <v>0.006805555555555556</v>
      </c>
      <c r="EV7" s="22">
        <f>ET7-EU7</f>
        <v>0.018124999999999995</v>
      </c>
      <c r="EW7" s="23">
        <f t="shared" si="10"/>
        <v>0.008630952380952378</v>
      </c>
      <c r="EX7" s="158">
        <v>9</v>
      </c>
      <c r="EY7" s="215">
        <v>0.055196759259259265</v>
      </c>
      <c r="EZ7" s="23">
        <f t="shared" si="11"/>
        <v>0.011472222222222222</v>
      </c>
      <c r="FA7" s="22">
        <f t="shared" si="12"/>
        <v>0.04372453703703704</v>
      </c>
      <c r="FB7" s="23">
        <f t="shared" si="13"/>
        <v>0.012351564134756226</v>
      </c>
      <c r="FC7" s="158">
        <v>9</v>
      </c>
      <c r="FD7" s="215">
        <v>0.04577546296296297</v>
      </c>
      <c r="FE7" s="23">
        <f t="shared" si="14"/>
        <v>0.01186111111111111</v>
      </c>
      <c r="FF7" s="22">
        <f t="shared" si="15"/>
        <v>0.03391435185185186</v>
      </c>
      <c r="FG7" s="23">
        <f t="shared" si="16"/>
        <v>0.00926621635296499</v>
      </c>
      <c r="FH7" s="158">
        <v>10</v>
      </c>
      <c r="FI7" s="215">
        <v>0.046064814814814815</v>
      </c>
      <c r="FJ7" s="23">
        <f>D7*$FJ$3</f>
        <v>0.010662037037037038</v>
      </c>
      <c r="FK7" s="22">
        <f>FI7-FJ7</f>
        <v>0.035402777777777776</v>
      </c>
      <c r="FL7" s="23">
        <f>FK7/$FJ$3</f>
        <v>0.010760722728807834</v>
      </c>
      <c r="FM7" s="158">
        <v>9</v>
      </c>
      <c r="FN7" s="215">
        <v>0.06163194444444445</v>
      </c>
      <c r="FO7" s="23">
        <f t="shared" si="17"/>
        <v>0.013837962962962962</v>
      </c>
      <c r="FP7" s="22">
        <f t="shared" si="18"/>
        <v>0.047793981481481486</v>
      </c>
      <c r="FQ7" s="23">
        <f t="shared" si="19"/>
        <v>0.011192969901986297</v>
      </c>
      <c r="FR7" s="158">
        <v>10</v>
      </c>
      <c r="FS7" s="85"/>
      <c r="FT7" s="85">
        <v>9</v>
      </c>
      <c r="FU7" s="366"/>
      <c r="FV7" s="83"/>
      <c r="FW7" s="46"/>
      <c r="FX7" s="10"/>
      <c r="FY7" s="20"/>
      <c r="FZ7" s="268">
        <v>12</v>
      </c>
      <c r="GA7" s="20">
        <v>10</v>
      </c>
      <c r="GB7" s="47">
        <v>10</v>
      </c>
      <c r="GC7" s="47">
        <v>11</v>
      </c>
      <c r="GD7" s="53">
        <v>11</v>
      </c>
      <c r="GE7" s="20"/>
      <c r="GF7" s="20"/>
      <c r="GG7" s="20"/>
      <c r="GH7" s="20"/>
      <c r="GI7" s="53"/>
      <c r="GJ7" s="53"/>
      <c r="GK7" s="53"/>
      <c r="GL7" s="312"/>
      <c r="GM7" s="53"/>
      <c r="GN7" s="53"/>
      <c r="GO7" s="53"/>
      <c r="GP7" s="53">
        <v>9</v>
      </c>
      <c r="GQ7" s="53"/>
      <c r="GR7" s="53"/>
      <c r="GS7" s="53"/>
      <c r="GT7" s="53"/>
      <c r="GU7" s="53">
        <v>10</v>
      </c>
      <c r="GV7" s="158">
        <v>9</v>
      </c>
      <c r="GW7" s="158">
        <v>9</v>
      </c>
      <c r="GX7" s="158">
        <v>10</v>
      </c>
      <c r="GY7" s="158">
        <v>9</v>
      </c>
      <c r="GZ7" s="158">
        <v>10</v>
      </c>
      <c r="HA7" s="239">
        <v>13</v>
      </c>
      <c r="HB7" s="424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16"/>
      <c r="HS7" s="16"/>
      <c r="HT7" s="125"/>
      <c r="HU7" s="20"/>
      <c r="HV7" s="51"/>
      <c r="HW7" s="51"/>
      <c r="HX7" s="295"/>
      <c r="HY7" s="322"/>
    </row>
    <row r="8" spans="1:233" s="2" customFormat="1" ht="25.5" customHeight="1">
      <c r="A8" s="10">
        <v>4</v>
      </c>
      <c r="B8" s="11" t="s">
        <v>3</v>
      </c>
      <c r="C8" s="7">
        <v>1951</v>
      </c>
      <c r="D8" s="89">
        <v>0.002361111111111111</v>
      </c>
      <c r="E8" s="131"/>
      <c r="F8" s="26">
        <f>D8*$I$3</f>
        <v>0.01230138888888889</v>
      </c>
      <c r="G8" s="22">
        <f>E8-F8</f>
        <v>-0.01230138888888889</v>
      </c>
      <c r="H8" s="27">
        <f>G8/$I$3</f>
        <v>-0.002361111111111111</v>
      </c>
      <c r="I8" s="85"/>
      <c r="J8" s="136"/>
      <c r="K8" s="23">
        <f>D8*$N$3</f>
        <v>0.013222222222222222</v>
      </c>
      <c r="L8" s="28">
        <f aca="true" t="shared" si="25" ref="L8:L15">J8-K8</f>
        <v>-0.013222222222222222</v>
      </c>
      <c r="M8" s="28">
        <f>L8/$N$3</f>
        <v>-0.002361111111111111</v>
      </c>
      <c r="N8" s="85"/>
      <c r="O8" s="131"/>
      <c r="P8" s="23">
        <f>D8*$P$3</f>
        <v>0.007319444444444444</v>
      </c>
      <c r="Q8" s="86">
        <f>O8-P8</f>
        <v>-0.007319444444444444</v>
      </c>
      <c r="R8" s="23">
        <f>Q8/$P$3</f>
        <v>-0.002361111111111111</v>
      </c>
      <c r="S8" s="366"/>
      <c r="T8" s="206">
        <v>0.041226851851851855</v>
      </c>
      <c r="U8" s="86">
        <f>D8*$U$3</f>
        <v>0.013930555555555557</v>
      </c>
      <c r="V8" s="25">
        <f>T8-U8</f>
        <v>0.027296296296296298</v>
      </c>
      <c r="W8" s="25">
        <f>V8/$U$3</f>
        <v>0.004626490897677338</v>
      </c>
      <c r="X8" s="83">
        <v>2</v>
      </c>
      <c r="Y8" s="208">
        <v>0.05259259259259259</v>
      </c>
      <c r="Z8" s="25">
        <f>D8*$AA$3</f>
        <v>0.012041666666666666</v>
      </c>
      <c r="AA8" s="25">
        <f t="shared" si="0"/>
        <v>0.04055092592592592</v>
      </c>
      <c r="AB8" s="25">
        <f>AA8/$AA$3</f>
        <v>0.007951161946259985</v>
      </c>
      <c r="AC8" s="46">
        <v>6</v>
      </c>
      <c r="AD8" s="170"/>
      <c r="AE8" s="23">
        <f>D8*$AH$3</f>
        <v>0.010766666666666666</v>
      </c>
      <c r="AF8" s="23">
        <f t="shared" si="1"/>
        <v>-0.010766666666666666</v>
      </c>
      <c r="AG8" s="250">
        <f>AF8/$AH$3</f>
        <v>-0.002361111111111111</v>
      </c>
      <c r="AH8" s="20"/>
      <c r="AI8" s="105">
        <v>0.022847222222222224</v>
      </c>
      <c r="AJ8" s="23">
        <f>D8*$AM$3</f>
        <v>0.009444444444444445</v>
      </c>
      <c r="AK8" s="23">
        <f>AI8-AJ8</f>
        <v>0.013402777777777779</v>
      </c>
      <c r="AL8" s="25">
        <f>AK8/$AM$3</f>
        <v>0.0033506944444444448</v>
      </c>
      <c r="AM8" s="20">
        <v>1</v>
      </c>
      <c r="AN8" s="107">
        <v>0.03552083333333333</v>
      </c>
      <c r="AO8" s="23">
        <f>D8*$AR$3</f>
        <v>0.012986111111111111</v>
      </c>
      <c r="AP8" s="23">
        <f aca="true" t="shared" si="26" ref="AP8:AP14">AN8-AO8</f>
        <v>0.022534722222222216</v>
      </c>
      <c r="AQ8" s="23">
        <f>AP8/$AR$3</f>
        <v>0.004097222222222221</v>
      </c>
      <c r="AR8" s="268">
        <v>2</v>
      </c>
      <c r="AS8" s="174">
        <v>0.04493055555555556</v>
      </c>
      <c r="AT8" s="26">
        <f t="shared" si="20"/>
        <v>0.013245833333333333</v>
      </c>
      <c r="AU8" s="22">
        <f t="shared" si="2"/>
        <v>0.031684722222222225</v>
      </c>
      <c r="AV8" s="23">
        <f t="shared" si="21"/>
        <v>0.005647900574371163</v>
      </c>
      <c r="AW8" s="20">
        <v>8</v>
      </c>
      <c r="AX8" s="175">
        <v>0.040046296296296295</v>
      </c>
      <c r="AY8" s="23">
        <f>D8*$BB$3</f>
        <v>0.015725</v>
      </c>
      <c r="AZ8" s="22">
        <f t="shared" si="3"/>
        <v>0.024321296296296296</v>
      </c>
      <c r="BA8" s="23">
        <f>AZ8/$BB$3</f>
        <v>0.0036518462907351792</v>
      </c>
      <c r="BB8" s="47">
        <v>3</v>
      </c>
      <c r="BC8" s="212">
        <v>0.029791666666666664</v>
      </c>
      <c r="BD8" s="23">
        <f t="shared" si="22"/>
        <v>0.011616666666666666</v>
      </c>
      <c r="BE8" s="22">
        <f t="shared" si="4"/>
        <v>0.018174999999999997</v>
      </c>
      <c r="BF8" s="23">
        <f>BE8/$BF$3</f>
        <v>0.00369410569105691</v>
      </c>
      <c r="BG8" s="47">
        <v>7</v>
      </c>
      <c r="BH8" s="139">
        <v>0.026064814814814815</v>
      </c>
      <c r="BI8" s="27">
        <f>D8*$BK$3</f>
        <v>0.009066666666666666</v>
      </c>
      <c r="BJ8" s="22">
        <f t="shared" si="5"/>
        <v>0.01699814814814815</v>
      </c>
      <c r="BK8" s="23">
        <f>BJ8/$BK$3</f>
        <v>0.004426601080246915</v>
      </c>
      <c r="BL8" s="53">
        <v>5</v>
      </c>
      <c r="BM8" s="107">
        <v>0.04346064814814815</v>
      </c>
      <c r="BN8" s="23">
        <f aca="true" t="shared" si="27" ref="BN8:BN13">D8*$BN$3</f>
        <v>0.011286111111111111</v>
      </c>
      <c r="BO8" s="22">
        <f t="shared" si="6"/>
        <v>0.03217453703703704</v>
      </c>
      <c r="BP8" s="23">
        <f aca="true" t="shared" si="28" ref="BP8:BP13">BO8/$BN$3</f>
        <v>0.006731074693940803</v>
      </c>
      <c r="BQ8" s="20">
        <v>4</v>
      </c>
      <c r="BR8" s="198">
        <v>0.04273148148148148</v>
      </c>
      <c r="BS8" s="23">
        <f aca="true" t="shared" si="29" ref="BS8:BS13">D8*$BT$3</f>
        <v>0.013694444444444445</v>
      </c>
      <c r="BT8" s="22">
        <f aca="true" t="shared" si="30" ref="BT8:BT14">BR8-BS8</f>
        <v>0.029037037037037035</v>
      </c>
      <c r="BU8" s="23">
        <f aca="true" t="shared" si="31" ref="BU8:BU13">BT8/$BT$3</f>
        <v>0.0050063856960408685</v>
      </c>
      <c r="BV8" s="20">
        <v>5</v>
      </c>
      <c r="BW8" s="34">
        <v>0.04586805555555556</v>
      </c>
      <c r="BX8" s="23">
        <f>D8*$CA$3</f>
        <v>0.011286111111111111</v>
      </c>
      <c r="BY8" s="22">
        <f aca="true" t="shared" si="32" ref="BY8:BY13">BW8-BX8</f>
        <v>0.03458194444444444</v>
      </c>
      <c r="BZ8" s="23">
        <f>BY8/$CA$3</f>
        <v>0.007234716410971641</v>
      </c>
      <c r="CA8" s="20">
        <v>4</v>
      </c>
      <c r="CB8" s="301">
        <v>0.042951388888888886</v>
      </c>
      <c r="CC8" s="23">
        <f>D8*$CE$3</f>
        <v>0.014261111111111112</v>
      </c>
      <c r="CD8" s="22">
        <f aca="true" t="shared" si="33" ref="CD8:CD15">CB8-CC8</f>
        <v>0.028690277777777773</v>
      </c>
      <c r="CE8" s="23">
        <f>CD8/$CE$3</f>
        <v>0.004750045989698306</v>
      </c>
      <c r="CF8" s="20">
        <v>6</v>
      </c>
      <c r="CG8" s="103">
        <v>0.011504629629629629</v>
      </c>
      <c r="CH8" s="23">
        <f aca="true" t="shared" si="34" ref="CH8:CH14">D8*$CH$3</f>
        <v>0.0046277777777777775</v>
      </c>
      <c r="CI8" s="22">
        <f aca="true" t="shared" si="35" ref="CI8:CI14">CG8-CH8</f>
        <v>0.006876851851851851</v>
      </c>
      <c r="CJ8" s="23">
        <f aca="true" t="shared" si="36" ref="CJ8:CJ14">CI8/$CH$3</f>
        <v>0.0035085978835978832</v>
      </c>
      <c r="CK8" s="53">
        <v>1</v>
      </c>
      <c r="CL8" s="42">
        <v>0.03788194444444444</v>
      </c>
      <c r="CM8" s="23">
        <f aca="true" t="shared" si="37" ref="CM8:CM14">D8*$CN$3</f>
        <v>0.012608333333333333</v>
      </c>
      <c r="CN8" s="22">
        <f t="shared" si="23"/>
        <v>0.025273611111111108</v>
      </c>
      <c r="CO8" s="23">
        <f aca="true" t="shared" si="38" ref="CO8:CO14">CN8/$CN$3</f>
        <v>0.004732885975863504</v>
      </c>
      <c r="CP8" s="53">
        <v>3</v>
      </c>
      <c r="CQ8" s="42">
        <v>0.022546296296296297</v>
      </c>
      <c r="CR8" s="23">
        <f aca="true" t="shared" si="39" ref="CR8:CR14">D8*$CS$3</f>
        <v>0.008263888888888888</v>
      </c>
      <c r="CS8" s="22">
        <f aca="true" t="shared" si="40" ref="CS8:CS14">CQ8-CR8</f>
        <v>0.014282407407407409</v>
      </c>
      <c r="CT8" s="23">
        <f aca="true" t="shared" si="41" ref="CT8:CT14">CS8/$CS$3</f>
        <v>0.004080687830687831</v>
      </c>
      <c r="CU8" s="53">
        <v>7</v>
      </c>
      <c r="CV8" s="24">
        <v>0.028993055555555553</v>
      </c>
      <c r="CW8" s="23">
        <f>D8*$CW$3</f>
        <v>0.010743055555555556</v>
      </c>
      <c r="CX8" s="22">
        <f>CV8-CW8</f>
        <v>0.018249999999999995</v>
      </c>
      <c r="CY8" s="23">
        <f>CX8/$CW$3</f>
        <v>0.0040109890109890104</v>
      </c>
      <c r="CZ8" s="312">
        <v>5</v>
      </c>
      <c r="DA8" s="215">
        <v>0.04472222222222222</v>
      </c>
      <c r="DB8" s="23">
        <f>D8*$DB$3</f>
        <v>0.012183333333333334</v>
      </c>
      <c r="DC8" s="22">
        <f aca="true" t="shared" si="42" ref="DC8:DC14">DA8-DB8</f>
        <v>0.03253888888888888</v>
      </c>
      <c r="DD8" s="23">
        <f>DC8/$DB$3</f>
        <v>0.0063059862187769145</v>
      </c>
      <c r="DE8" s="53">
        <v>6</v>
      </c>
      <c r="DF8" s="215">
        <v>0.03890046296296296</v>
      </c>
      <c r="DG8" s="23">
        <f>D8*$DG$3</f>
        <v>0.012726388888888888</v>
      </c>
      <c r="DH8" s="22">
        <f>DF8-DG8</f>
        <v>0.026174074074074075</v>
      </c>
      <c r="DI8" s="23">
        <f>DH8/$DG$3</f>
        <v>0.004856043427472</v>
      </c>
      <c r="DJ8" s="53">
        <v>7</v>
      </c>
      <c r="DK8" s="350">
        <v>0.031828703703703706</v>
      </c>
      <c r="DL8" s="23">
        <f>D8*$DN$3</f>
        <v>0.008736111111111111</v>
      </c>
      <c r="DM8" s="22">
        <f>DK8-DL8</f>
        <v>0.023092592592592595</v>
      </c>
      <c r="DN8" s="23">
        <f>DM8/$DN$3</f>
        <v>0.006241241241241241</v>
      </c>
      <c r="DO8" s="53">
        <v>2</v>
      </c>
      <c r="DP8" s="184">
        <v>0.025613425925925925</v>
      </c>
      <c r="DQ8" s="23">
        <f>D8*$DS$3</f>
        <v>0.009680555555555555</v>
      </c>
      <c r="DR8" s="22">
        <f>DP8-DQ8</f>
        <v>0.015932870370370368</v>
      </c>
      <c r="DS8" s="23">
        <f>DR8/$DS$3</f>
        <v>0.003886065943992773</v>
      </c>
      <c r="DT8" s="53">
        <v>1</v>
      </c>
      <c r="DU8" s="350">
        <v>0.04010416666666667</v>
      </c>
      <c r="DV8" s="23">
        <f>D8*$DX$3</f>
        <v>0.012254166666666668</v>
      </c>
      <c r="DW8" s="22">
        <f t="shared" si="7"/>
        <v>0.02785</v>
      </c>
      <c r="DX8" s="23">
        <f>DW8/$DX$3</f>
        <v>0.005366088631984585</v>
      </c>
      <c r="DY8" s="53">
        <v>2</v>
      </c>
      <c r="DZ8" s="108">
        <v>0.037395833333333336</v>
      </c>
      <c r="EA8" s="23">
        <f>D8*$EB$3</f>
        <v>0.008193055555555556</v>
      </c>
      <c r="EB8" s="22">
        <f>DZ8-EA8</f>
        <v>0.02920277777777778</v>
      </c>
      <c r="EC8" s="23">
        <f>EB8/$EB$3</f>
        <v>0.008415786103105987</v>
      </c>
      <c r="ED8" s="53">
        <v>7</v>
      </c>
      <c r="EE8" s="184">
        <v>0.0365625</v>
      </c>
      <c r="EF8" s="23">
        <f>D8*$EH$3</f>
        <v>0.010884722222222223</v>
      </c>
      <c r="EG8" s="22">
        <f>EE8-EF8</f>
        <v>0.025677777777777775</v>
      </c>
      <c r="EH8" s="23">
        <f>EG8/$EH$3</f>
        <v>0.005570016871535309</v>
      </c>
      <c r="EI8" s="53">
        <v>7</v>
      </c>
      <c r="EJ8" s="105">
        <v>0.031053240740740742</v>
      </c>
      <c r="EK8" s="23">
        <f>D8*$EL$3</f>
        <v>0.010034722222222223</v>
      </c>
      <c r="EL8" s="22">
        <f>EJ8-EK8</f>
        <v>0.02101851851851852</v>
      </c>
      <c r="EM8" s="23">
        <f>EL8/$EL$3</f>
        <v>0.004945533769063181</v>
      </c>
      <c r="EN8" s="53">
        <v>5</v>
      </c>
      <c r="EO8" s="105">
        <v>0.03912037037037037</v>
      </c>
      <c r="EP8" s="23">
        <f>D8*$EQ$3</f>
        <v>0.0095625</v>
      </c>
      <c r="EQ8" s="22">
        <f t="shared" si="8"/>
        <v>0.029557870370370366</v>
      </c>
      <c r="ER8" s="23">
        <f>EQ8/$EQ$3</f>
        <v>0.007298239597622313</v>
      </c>
      <c r="ES8" s="53">
        <v>3</v>
      </c>
      <c r="ET8" s="215">
        <v>0.014756944444444446</v>
      </c>
      <c r="EU8" s="23">
        <f t="shared" si="9"/>
        <v>0.004958333333333334</v>
      </c>
      <c r="EV8" s="22">
        <f>ET8-EU8</f>
        <v>0.009798611111111112</v>
      </c>
      <c r="EW8" s="23">
        <f t="shared" si="10"/>
        <v>0.004666005291005291</v>
      </c>
      <c r="EX8" s="158">
        <v>5</v>
      </c>
      <c r="EY8" s="237" t="s">
        <v>42</v>
      </c>
      <c r="EZ8" s="23">
        <f t="shared" si="11"/>
        <v>0.008358333333333334</v>
      </c>
      <c r="FA8" s="22" t="e">
        <f t="shared" si="12"/>
        <v>#VALUE!</v>
      </c>
      <c r="FB8" s="23" t="e">
        <f t="shared" si="13"/>
        <v>#VALUE!</v>
      </c>
      <c r="FC8" s="158">
        <v>10</v>
      </c>
      <c r="FD8" s="215">
        <v>0.02056712962962963</v>
      </c>
      <c r="FE8" s="23">
        <f t="shared" si="14"/>
        <v>0.008641666666666667</v>
      </c>
      <c r="FF8" s="22">
        <f t="shared" si="15"/>
        <v>0.011925462962962962</v>
      </c>
      <c r="FG8" s="23">
        <f t="shared" si="16"/>
        <v>0.0032583232139243067</v>
      </c>
      <c r="FH8" s="158">
        <v>2</v>
      </c>
      <c r="FI8" s="215">
        <v>0.0184375</v>
      </c>
      <c r="FJ8" s="23">
        <f>D8*$FJ$3</f>
        <v>0.007768055555555556</v>
      </c>
      <c r="FK8" s="22">
        <f>FI8-FJ8</f>
        <v>0.010669444444444443</v>
      </c>
      <c r="FL8" s="23">
        <f>FK8/$FJ$3</f>
        <v>0.003242992232353934</v>
      </c>
      <c r="FM8" s="158">
        <v>3</v>
      </c>
      <c r="FN8" s="215">
        <v>0.030983796296296297</v>
      </c>
      <c r="FO8" s="23">
        <f t="shared" si="17"/>
        <v>0.010081944444444444</v>
      </c>
      <c r="FP8" s="22">
        <f t="shared" si="18"/>
        <v>0.020901851851851852</v>
      </c>
      <c r="FQ8" s="23">
        <f t="shared" si="19"/>
        <v>0.004895047272096453</v>
      </c>
      <c r="FR8" s="158">
        <v>2</v>
      </c>
      <c r="FS8" s="85"/>
      <c r="FT8" s="85"/>
      <c r="FU8" s="366"/>
      <c r="FV8" s="83">
        <v>2</v>
      </c>
      <c r="FW8" s="46">
        <v>6</v>
      </c>
      <c r="FX8" s="20"/>
      <c r="FY8" s="20">
        <v>1</v>
      </c>
      <c r="FZ8" s="268">
        <v>2</v>
      </c>
      <c r="GA8" s="421">
        <v>8</v>
      </c>
      <c r="GB8" s="47">
        <v>3</v>
      </c>
      <c r="GC8" s="428">
        <v>7</v>
      </c>
      <c r="GD8" s="53">
        <v>5</v>
      </c>
      <c r="GE8" s="20">
        <v>4</v>
      </c>
      <c r="GF8" s="20">
        <v>5</v>
      </c>
      <c r="GG8" s="20">
        <v>4</v>
      </c>
      <c r="GH8" s="20">
        <v>6</v>
      </c>
      <c r="GI8" s="53">
        <v>1</v>
      </c>
      <c r="GJ8" s="53">
        <v>3</v>
      </c>
      <c r="GK8" s="422">
        <v>7</v>
      </c>
      <c r="GL8" s="312">
        <v>5</v>
      </c>
      <c r="GM8" s="54">
        <v>6</v>
      </c>
      <c r="GN8" s="54">
        <v>7</v>
      </c>
      <c r="GO8" s="53">
        <v>2</v>
      </c>
      <c r="GP8" s="53">
        <v>1</v>
      </c>
      <c r="GQ8" s="53">
        <v>2</v>
      </c>
      <c r="GR8" s="422">
        <v>7</v>
      </c>
      <c r="GS8" s="422">
        <v>7</v>
      </c>
      <c r="GT8" s="53">
        <v>5</v>
      </c>
      <c r="GU8" s="53">
        <v>3</v>
      </c>
      <c r="GV8" s="158">
        <v>5</v>
      </c>
      <c r="GW8" s="422">
        <v>10</v>
      </c>
      <c r="GX8" s="158">
        <v>2</v>
      </c>
      <c r="GY8" s="158">
        <v>3</v>
      </c>
      <c r="GZ8" s="158">
        <v>2</v>
      </c>
      <c r="HA8" s="239">
        <v>30</v>
      </c>
      <c r="HB8" s="424">
        <f>FV8+FY8+FZ8+GB8+GD8+GE8+GF8+GG8+GH8+GI8+GJ8+GL8+GO8+GP8+GQ8+GT8+GU8+GV8+GX8+GY8+GZ8+FW8+GM8+GN8</f>
        <v>85</v>
      </c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6"/>
      <c r="HT8" s="125"/>
      <c r="HU8" s="20"/>
      <c r="HV8" s="143"/>
      <c r="HW8" s="145"/>
      <c r="HX8" s="295">
        <v>4</v>
      </c>
      <c r="HY8" s="322"/>
    </row>
    <row r="9" spans="1:233" s="2" customFormat="1" ht="23.25" customHeight="1">
      <c r="A9" s="10">
        <v>5</v>
      </c>
      <c r="B9" s="11" t="s">
        <v>4</v>
      </c>
      <c r="C9" s="7">
        <v>1951</v>
      </c>
      <c r="D9" s="89">
        <v>0.002361111111111111</v>
      </c>
      <c r="E9" s="131">
        <v>0.040625</v>
      </c>
      <c r="F9" s="26">
        <f>D9*$I$3</f>
        <v>0.01230138888888889</v>
      </c>
      <c r="G9" s="22">
        <f>E9-F9</f>
        <v>0.028323611111111112</v>
      </c>
      <c r="H9" s="27">
        <f>G9/$I$3</f>
        <v>0.00543639368735338</v>
      </c>
      <c r="I9" s="85">
        <v>1</v>
      </c>
      <c r="J9" s="136">
        <v>0.04270833333333333</v>
      </c>
      <c r="K9" s="23">
        <f>D9*$N$3</f>
        <v>0.013222222222222222</v>
      </c>
      <c r="L9" s="28">
        <f t="shared" si="25"/>
        <v>0.029486111111111105</v>
      </c>
      <c r="M9" s="28">
        <f>L9/$N$3</f>
        <v>0.0052653769841269835</v>
      </c>
      <c r="N9" s="85">
        <v>3</v>
      </c>
      <c r="O9" s="131">
        <v>0.023819444444444445</v>
      </c>
      <c r="P9" s="23">
        <f>D9*$P$3</f>
        <v>0.007319444444444444</v>
      </c>
      <c r="Q9" s="86">
        <f>O9-P9</f>
        <v>0.0165</v>
      </c>
      <c r="R9" s="23">
        <f>Q9/$P$3</f>
        <v>0.00532258064516129</v>
      </c>
      <c r="S9" s="367">
        <v>2</v>
      </c>
      <c r="T9" s="206">
        <v>0.040011574074074074</v>
      </c>
      <c r="U9" s="86">
        <f>D9*$U$3</f>
        <v>0.013930555555555557</v>
      </c>
      <c r="V9" s="25">
        <f>T9-U9</f>
        <v>0.026081018518518517</v>
      </c>
      <c r="W9" s="86">
        <f>V9/$U$3</f>
        <v>0.004420511613308223</v>
      </c>
      <c r="X9" s="83">
        <v>1</v>
      </c>
      <c r="Y9" s="208">
        <v>0.050729166666666665</v>
      </c>
      <c r="Z9" s="25">
        <f>D9*$AA$3</f>
        <v>0.012041666666666666</v>
      </c>
      <c r="AA9" s="25">
        <f t="shared" si="0"/>
        <v>0.0386875</v>
      </c>
      <c r="AB9" s="25">
        <f>AA9/$AA$3</f>
        <v>0.007585784313725491</v>
      </c>
      <c r="AC9" s="46">
        <v>5</v>
      </c>
      <c r="AD9" s="170">
        <v>0.026111111111111113</v>
      </c>
      <c r="AE9" s="23">
        <f>D9*$AH$3</f>
        <v>0.010766666666666666</v>
      </c>
      <c r="AF9" s="23">
        <f t="shared" si="1"/>
        <v>0.015344444444444447</v>
      </c>
      <c r="AG9" s="250">
        <f>AF9/$AH$3</f>
        <v>0.003365009746588695</v>
      </c>
      <c r="AH9" s="20">
        <v>1</v>
      </c>
      <c r="AI9" s="105">
        <v>0.023576388888888893</v>
      </c>
      <c r="AJ9" s="23">
        <f>D9*$AM$3</f>
        <v>0.009444444444444445</v>
      </c>
      <c r="AK9" s="23">
        <f>AI9-AJ9</f>
        <v>0.014131944444444449</v>
      </c>
      <c r="AL9" s="25">
        <f>AK9/$AM$3</f>
        <v>0.003532986111111112</v>
      </c>
      <c r="AM9" s="20">
        <v>2</v>
      </c>
      <c r="AN9" s="107">
        <v>0.03401620370370371</v>
      </c>
      <c r="AO9" s="23">
        <f>D9*$AR$3</f>
        <v>0.012986111111111111</v>
      </c>
      <c r="AP9" s="23">
        <f t="shared" si="26"/>
        <v>0.021030092592592597</v>
      </c>
      <c r="AQ9" s="23">
        <f>AP9/$AR$3</f>
        <v>0.0038236531986531996</v>
      </c>
      <c r="AR9" s="268">
        <v>1</v>
      </c>
      <c r="AS9" s="174">
        <v>0.033888888888888885</v>
      </c>
      <c r="AT9" s="26">
        <f t="shared" si="20"/>
        <v>0.013245833333333333</v>
      </c>
      <c r="AU9" s="22">
        <f t="shared" si="2"/>
        <v>0.020643055555555553</v>
      </c>
      <c r="AV9" s="23">
        <f t="shared" si="21"/>
        <v>0.0036796890473361054</v>
      </c>
      <c r="AW9" s="20">
        <v>1</v>
      </c>
      <c r="AX9" s="175">
        <v>0.03446759259259259</v>
      </c>
      <c r="AY9" s="23">
        <f>D9*$BB$3</f>
        <v>0.015725</v>
      </c>
      <c r="AZ9" s="22">
        <f t="shared" si="3"/>
        <v>0.018742592592592592</v>
      </c>
      <c r="BA9" s="23">
        <f>AZ9/$BB$3</f>
        <v>0.0028142030919808695</v>
      </c>
      <c r="BB9" s="47">
        <v>1</v>
      </c>
      <c r="BC9" s="212">
        <v>0.02829861111111111</v>
      </c>
      <c r="BD9" s="23">
        <f t="shared" si="22"/>
        <v>0.011616666666666666</v>
      </c>
      <c r="BE9" s="22">
        <f t="shared" si="4"/>
        <v>0.016681944444444444</v>
      </c>
      <c r="BF9" s="23">
        <f>BE9/$BF$3</f>
        <v>0.0033906391147244803</v>
      </c>
      <c r="BG9" s="47">
        <v>4</v>
      </c>
      <c r="BH9" s="139">
        <v>0.021678240740740738</v>
      </c>
      <c r="BI9" s="27">
        <f>D9*$BK$3</f>
        <v>0.009066666666666666</v>
      </c>
      <c r="BJ9" s="22">
        <f t="shared" si="5"/>
        <v>0.012611574074074072</v>
      </c>
      <c r="BK9" s="23">
        <f>BJ9/$BK$3</f>
        <v>0.003284264081790123</v>
      </c>
      <c r="BL9" s="53">
        <v>1</v>
      </c>
      <c r="BM9" s="107">
        <v>0.03026620370370371</v>
      </c>
      <c r="BN9" s="23">
        <f t="shared" si="27"/>
        <v>0.011286111111111111</v>
      </c>
      <c r="BO9" s="22">
        <f t="shared" si="6"/>
        <v>0.018980092592592597</v>
      </c>
      <c r="BP9" s="23">
        <f t="shared" si="28"/>
        <v>0.003970730667906401</v>
      </c>
      <c r="BQ9" s="20">
        <v>1</v>
      </c>
      <c r="BR9" s="198">
        <v>0.03416666666666667</v>
      </c>
      <c r="BS9" s="23">
        <f t="shared" si="29"/>
        <v>0.013694444444444445</v>
      </c>
      <c r="BT9" s="22">
        <f t="shared" si="30"/>
        <v>0.020472222222222225</v>
      </c>
      <c r="BU9" s="23">
        <f t="shared" si="31"/>
        <v>0.003529693486590039</v>
      </c>
      <c r="BV9" s="20">
        <v>1</v>
      </c>
      <c r="BW9" s="34">
        <v>0.04023148148148148</v>
      </c>
      <c r="BX9" s="23">
        <f>D9*$CA$3</f>
        <v>0.011286111111111111</v>
      </c>
      <c r="BY9" s="22">
        <f t="shared" si="32"/>
        <v>0.028945370370370368</v>
      </c>
      <c r="BZ9" s="23">
        <f>BY9/$CA$3</f>
        <v>0.006055516813885014</v>
      </c>
      <c r="CA9" s="20">
        <v>3</v>
      </c>
      <c r="CB9" s="301">
        <v>0.03957175925925926</v>
      </c>
      <c r="CC9" s="23">
        <f>D9*$CE$3</f>
        <v>0.014261111111111112</v>
      </c>
      <c r="CD9" s="22">
        <f t="shared" si="33"/>
        <v>0.025310648148148145</v>
      </c>
      <c r="CE9" s="23">
        <f>CD9/$CE$3</f>
        <v>0.004190504660289428</v>
      </c>
      <c r="CF9" s="20">
        <v>3</v>
      </c>
      <c r="CG9" s="103"/>
      <c r="CH9" s="23">
        <f t="shared" si="34"/>
        <v>0.0046277777777777775</v>
      </c>
      <c r="CI9" s="22">
        <f t="shared" si="35"/>
        <v>-0.0046277777777777775</v>
      </c>
      <c r="CJ9" s="23">
        <f t="shared" si="36"/>
        <v>-0.002361111111111111</v>
      </c>
      <c r="CK9" s="53"/>
      <c r="CL9" s="42"/>
      <c r="CM9" s="23">
        <f t="shared" si="37"/>
        <v>0.012608333333333333</v>
      </c>
      <c r="CN9" s="22">
        <f t="shared" si="23"/>
        <v>-0.012608333333333333</v>
      </c>
      <c r="CO9" s="23">
        <f t="shared" si="38"/>
        <v>-0.002361111111111111</v>
      </c>
      <c r="CP9" s="53"/>
      <c r="CQ9" s="42">
        <v>0.020520833333333332</v>
      </c>
      <c r="CR9" s="23">
        <f t="shared" si="39"/>
        <v>0.008263888888888888</v>
      </c>
      <c r="CS9" s="22">
        <f t="shared" si="40"/>
        <v>0.012256944444444444</v>
      </c>
      <c r="CT9" s="23">
        <f t="shared" si="41"/>
        <v>0.003501984126984127</v>
      </c>
      <c r="CU9" s="53">
        <v>5</v>
      </c>
      <c r="CV9" s="107">
        <v>0.014328703703703703</v>
      </c>
      <c r="CW9" s="23">
        <f>D9*$CY$3</f>
        <v>0.0057375</v>
      </c>
      <c r="CX9" s="22">
        <f>CV9-CW9</f>
        <v>0.008591203703703702</v>
      </c>
      <c r="CY9" s="23">
        <f>CX9/$CY$3</f>
        <v>0.003535474775186708</v>
      </c>
      <c r="CZ9" s="312">
        <v>3</v>
      </c>
      <c r="DA9" s="215">
        <v>0.04206018518518518</v>
      </c>
      <c r="DB9" s="23">
        <f>D9*$DB$3</f>
        <v>0.012183333333333334</v>
      </c>
      <c r="DC9" s="22">
        <f t="shared" si="42"/>
        <v>0.029876851851851845</v>
      </c>
      <c r="DD9" s="23">
        <f>DC9/$DB$3</f>
        <v>0.005790087568188342</v>
      </c>
      <c r="DE9" s="53">
        <v>3</v>
      </c>
      <c r="DF9" s="215">
        <v>0.03836805555555555</v>
      </c>
      <c r="DG9" s="23">
        <f>D9*$DG$3</f>
        <v>0.012726388888888888</v>
      </c>
      <c r="DH9" s="22">
        <f>DF9-DG9</f>
        <v>0.025641666666666663</v>
      </c>
      <c r="DI9" s="23">
        <f>DH9/$DG$3</f>
        <v>0.004757266542980828</v>
      </c>
      <c r="DJ9" s="53">
        <v>6</v>
      </c>
      <c r="DK9" s="350">
        <v>0.03351851851851852</v>
      </c>
      <c r="DL9" s="23">
        <f>D9*$DN$3</f>
        <v>0.008736111111111111</v>
      </c>
      <c r="DM9" s="22">
        <f>DK9-DL9</f>
        <v>0.024782407407407406</v>
      </c>
      <c r="DN9" s="23">
        <f>DM9/$DN$3</f>
        <v>0.006697947947947947</v>
      </c>
      <c r="DO9" s="53">
        <v>4</v>
      </c>
      <c r="DP9" s="108"/>
      <c r="DQ9" s="23"/>
      <c r="DR9" s="22"/>
      <c r="DS9" s="23"/>
      <c r="DT9" s="53"/>
      <c r="DU9" s="108">
        <v>0.024837962962962964</v>
      </c>
      <c r="DV9" s="23">
        <f>D9*$DW$3</f>
        <v>0.006422222222222222</v>
      </c>
      <c r="DW9" s="22">
        <f t="shared" si="7"/>
        <v>0.018415740740740743</v>
      </c>
      <c r="DX9" s="23">
        <f>DW9/$DW$3</f>
        <v>0.0067704929193899786</v>
      </c>
      <c r="DY9" s="53">
        <v>7</v>
      </c>
      <c r="DZ9" s="108">
        <v>0.024907407407407406</v>
      </c>
      <c r="EA9" s="23">
        <f>D9*$EB$3</f>
        <v>0.008193055555555556</v>
      </c>
      <c r="EB9" s="22">
        <f>DZ9-EA9</f>
        <v>0.01671435185185185</v>
      </c>
      <c r="EC9" s="23">
        <f>EB9/$EB$3</f>
        <v>0.004816816095634538</v>
      </c>
      <c r="ED9" s="53">
        <v>2</v>
      </c>
      <c r="EE9" s="108">
        <v>0.010324074074074074</v>
      </c>
      <c r="EF9" s="23">
        <f>D9*$EG$3</f>
        <v>0.005265277777777778</v>
      </c>
      <c r="EG9" s="22">
        <f>EE9-EF9</f>
        <v>0.0050587962962962965</v>
      </c>
      <c r="EH9" s="23">
        <f>EG9/$EG$3</f>
        <v>0.0022685185185185187</v>
      </c>
      <c r="EI9" s="53">
        <v>2</v>
      </c>
      <c r="EJ9" s="53"/>
      <c r="EK9" s="53"/>
      <c r="EL9" s="53"/>
      <c r="EM9" s="53"/>
      <c r="EN9" s="53"/>
      <c r="EO9" s="105">
        <v>0.03789351851851852</v>
      </c>
      <c r="EP9" s="23">
        <f>D9*$EQ$3</f>
        <v>0.0095625</v>
      </c>
      <c r="EQ9" s="22">
        <f t="shared" si="8"/>
        <v>0.02833101851851852</v>
      </c>
      <c r="ER9" s="23">
        <f>EQ9/$EQ$3</f>
        <v>0.006995313214449017</v>
      </c>
      <c r="ES9" s="53">
        <v>2</v>
      </c>
      <c r="ET9" s="215">
        <v>0.012685185185185183</v>
      </c>
      <c r="EU9" s="23">
        <f t="shared" si="9"/>
        <v>0.004958333333333334</v>
      </c>
      <c r="EV9" s="22">
        <f aca="true" t="shared" si="43" ref="EV9:EV15">ET9-EU9</f>
        <v>0.007726851851851849</v>
      </c>
      <c r="EW9" s="23">
        <f t="shared" si="10"/>
        <v>0.0036794532627865946</v>
      </c>
      <c r="EX9" s="158">
        <v>2</v>
      </c>
      <c r="EY9" s="215">
        <v>0.02630787037037037</v>
      </c>
      <c r="EZ9" s="23">
        <f t="shared" si="11"/>
        <v>0.008358333333333334</v>
      </c>
      <c r="FA9" s="22">
        <f t="shared" si="12"/>
        <v>0.017949537037037035</v>
      </c>
      <c r="FB9" s="23">
        <f t="shared" si="13"/>
        <v>0.005070490688428541</v>
      </c>
      <c r="FC9" s="158">
        <v>1</v>
      </c>
      <c r="FD9" s="215">
        <v>0.01989583333333333</v>
      </c>
      <c r="FE9" s="23">
        <f t="shared" si="14"/>
        <v>0.008641666666666667</v>
      </c>
      <c r="FF9" s="22">
        <f t="shared" si="15"/>
        <v>0.011254166666666664</v>
      </c>
      <c r="FG9" s="23">
        <f t="shared" si="16"/>
        <v>0.0030749089253187607</v>
      </c>
      <c r="FH9" s="158">
        <v>1</v>
      </c>
      <c r="FI9" s="215">
        <v>0.0178125</v>
      </c>
      <c r="FJ9" s="23">
        <f>D9*$FJ$3</f>
        <v>0.007768055555555556</v>
      </c>
      <c r="FK9" s="22">
        <f>FI9-FJ9</f>
        <v>0.010044444444444443</v>
      </c>
      <c r="FL9" s="23">
        <f>FK9/$FJ$3</f>
        <v>0.003053022627490712</v>
      </c>
      <c r="FM9" s="158">
        <v>2</v>
      </c>
      <c r="FN9" s="215">
        <v>0.027303240740740743</v>
      </c>
      <c r="FO9" s="23">
        <f t="shared" si="17"/>
        <v>0.010081944444444444</v>
      </c>
      <c r="FP9" s="22">
        <f t="shared" si="18"/>
        <v>0.017221296296296297</v>
      </c>
      <c r="FQ9" s="23">
        <f t="shared" si="19"/>
        <v>0.004033090467516698</v>
      </c>
      <c r="FR9" s="158">
        <v>1</v>
      </c>
      <c r="FS9" s="85">
        <v>1</v>
      </c>
      <c r="FT9" s="85">
        <v>3</v>
      </c>
      <c r="FU9" s="367">
        <v>2</v>
      </c>
      <c r="FV9" s="83">
        <v>1</v>
      </c>
      <c r="FW9" s="421">
        <v>5</v>
      </c>
      <c r="FX9" s="20">
        <v>1</v>
      </c>
      <c r="FY9" s="20">
        <v>2</v>
      </c>
      <c r="FZ9" s="268">
        <v>1</v>
      </c>
      <c r="GA9" s="20">
        <v>1</v>
      </c>
      <c r="GB9" s="47">
        <v>1</v>
      </c>
      <c r="GC9" s="428">
        <v>4</v>
      </c>
      <c r="GD9" s="53">
        <v>1</v>
      </c>
      <c r="GE9" s="20">
        <v>1</v>
      </c>
      <c r="GF9" s="20">
        <v>1</v>
      </c>
      <c r="GG9" s="46">
        <v>3</v>
      </c>
      <c r="GH9" s="46">
        <v>3</v>
      </c>
      <c r="GI9" s="53"/>
      <c r="GJ9" s="53"/>
      <c r="GK9" s="422">
        <v>5</v>
      </c>
      <c r="GL9" s="313">
        <v>3</v>
      </c>
      <c r="GM9" s="53">
        <v>3</v>
      </c>
      <c r="GN9" s="422">
        <v>6</v>
      </c>
      <c r="GO9" s="422">
        <v>4</v>
      </c>
      <c r="GP9" s="53"/>
      <c r="GQ9" s="422">
        <v>7</v>
      </c>
      <c r="GR9" s="53">
        <v>2</v>
      </c>
      <c r="GS9" s="53">
        <v>2</v>
      </c>
      <c r="GT9" s="53"/>
      <c r="GU9" s="53">
        <v>2</v>
      </c>
      <c r="GV9" s="158">
        <v>2</v>
      </c>
      <c r="GW9" s="158">
        <v>1</v>
      </c>
      <c r="GX9" s="158">
        <v>1</v>
      </c>
      <c r="GY9" s="158">
        <v>2</v>
      </c>
      <c r="GZ9" s="158">
        <v>1</v>
      </c>
      <c r="HA9" s="239">
        <v>30</v>
      </c>
      <c r="HB9" s="424">
        <f>FS9+FT9+FU9+FV9+FX9+FY9+FZ9+GA9++GB9+GD9+GE9+GF9+GI9++GM9++GR9+GS9+GU9+GV9+GW9+GX9+GY9+GZ9+GG9+GH9+GL9</f>
        <v>41</v>
      </c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16"/>
      <c r="HS9" s="16"/>
      <c r="HT9" s="125"/>
      <c r="HU9" s="20"/>
      <c r="HV9" s="51"/>
      <c r="HW9" s="145"/>
      <c r="HX9" s="295">
        <v>1</v>
      </c>
      <c r="HY9" s="323"/>
    </row>
    <row r="10" spans="1:233" s="2" customFormat="1" ht="23.25" customHeight="1">
      <c r="A10" s="10">
        <v>6</v>
      </c>
      <c r="B10" s="11" t="s">
        <v>5</v>
      </c>
      <c r="C10" s="260">
        <v>1954</v>
      </c>
      <c r="D10" s="89">
        <v>0.0021527777777777778</v>
      </c>
      <c r="E10" s="87"/>
      <c r="F10" s="26">
        <f>D10*$I$3</f>
        <v>0.011215972222222223</v>
      </c>
      <c r="G10" s="22"/>
      <c r="H10" s="27"/>
      <c r="I10" s="85"/>
      <c r="J10" s="136"/>
      <c r="K10" s="23">
        <f>D10*$N$3</f>
        <v>0.012055555555555555</v>
      </c>
      <c r="L10" s="28">
        <f t="shared" si="25"/>
        <v>-0.012055555555555555</v>
      </c>
      <c r="M10" s="28">
        <f>L10/$N$3</f>
        <v>-0.0021527777777777778</v>
      </c>
      <c r="N10" s="85"/>
      <c r="O10" s="87"/>
      <c r="P10" s="23"/>
      <c r="Q10" s="86"/>
      <c r="R10" s="23"/>
      <c r="S10" s="367"/>
      <c r="T10" s="87"/>
      <c r="U10" s="86"/>
      <c r="V10" s="25"/>
      <c r="W10" s="86"/>
      <c r="X10" s="83"/>
      <c r="Y10" s="208">
        <v>0.04820601851851852</v>
      </c>
      <c r="Z10" s="25">
        <f>D10*$AA$3</f>
        <v>0.010979166666666667</v>
      </c>
      <c r="AA10" s="25">
        <f t="shared" si="0"/>
        <v>0.03722685185185186</v>
      </c>
      <c r="AB10" s="25">
        <f>AA10/$AA$3</f>
        <v>0.007299382716049385</v>
      </c>
      <c r="AC10" s="46">
        <v>3</v>
      </c>
      <c r="AD10" s="170"/>
      <c r="AE10" s="23">
        <f>D10*$AH$3</f>
        <v>0.009816666666666666</v>
      </c>
      <c r="AF10" s="23">
        <f t="shared" si="1"/>
        <v>-0.009816666666666666</v>
      </c>
      <c r="AG10" s="250">
        <f>AF10/$AH$3</f>
        <v>-0.0021527777777777778</v>
      </c>
      <c r="AH10" s="20"/>
      <c r="AI10" s="108"/>
      <c r="AJ10" s="23"/>
      <c r="AK10" s="23"/>
      <c r="AL10" s="25"/>
      <c r="AM10" s="20"/>
      <c r="AN10" s="107">
        <v>0.0383912037037037</v>
      </c>
      <c r="AO10" s="23">
        <f>D10*$AR$3</f>
        <v>0.011840277777777778</v>
      </c>
      <c r="AP10" s="23">
        <f t="shared" si="26"/>
        <v>0.026550925925925922</v>
      </c>
      <c r="AQ10" s="23">
        <f>AP10/$AR$3</f>
        <v>0.004827441077441077</v>
      </c>
      <c r="AR10" s="268">
        <v>5</v>
      </c>
      <c r="AS10" s="174">
        <v>0.03850694444444445</v>
      </c>
      <c r="AT10" s="26">
        <f t="shared" si="20"/>
        <v>0.012077083333333334</v>
      </c>
      <c r="AU10" s="22">
        <f t="shared" si="2"/>
        <v>0.026429861111111112</v>
      </c>
      <c r="AV10" s="23">
        <f t="shared" si="21"/>
        <v>0.004711205189146366</v>
      </c>
      <c r="AW10" s="20">
        <v>2</v>
      </c>
      <c r="AX10" s="107"/>
      <c r="AY10" s="23">
        <f>D10*$AY$3</f>
        <v>0.0065875000000000005</v>
      </c>
      <c r="AZ10" s="22">
        <f t="shared" si="3"/>
        <v>-0.0065875000000000005</v>
      </c>
      <c r="BA10" s="23">
        <f>AZ10/$AY$3</f>
        <v>-0.0021527777777777778</v>
      </c>
      <c r="BB10" s="47"/>
      <c r="BC10" s="212">
        <v>0.029756944444444447</v>
      </c>
      <c r="BD10" s="23">
        <f t="shared" si="22"/>
        <v>0.010591666666666666</v>
      </c>
      <c r="BE10" s="22">
        <f t="shared" si="4"/>
        <v>0.01916527777777778</v>
      </c>
      <c r="BF10" s="23">
        <f>BE10/$BF$3</f>
        <v>0.0038953816621499554</v>
      </c>
      <c r="BG10" s="47">
        <v>8</v>
      </c>
      <c r="BH10" s="139">
        <v>0.023564814814814813</v>
      </c>
      <c r="BI10" s="27">
        <f>D10*$BK$3</f>
        <v>0.008266666666666667</v>
      </c>
      <c r="BJ10" s="22">
        <f t="shared" si="5"/>
        <v>0.015298148148148146</v>
      </c>
      <c r="BK10" s="23">
        <f>BJ10/$BK$3</f>
        <v>0.00398389274691358</v>
      </c>
      <c r="BL10" s="53">
        <v>2</v>
      </c>
      <c r="BM10" s="107">
        <v>0.04469907407407408</v>
      </c>
      <c r="BN10" s="23">
        <f t="shared" si="27"/>
        <v>0.010290277777777778</v>
      </c>
      <c r="BO10" s="22">
        <f t="shared" si="6"/>
        <v>0.0344087962962963</v>
      </c>
      <c r="BP10" s="23">
        <f t="shared" si="28"/>
        <v>0.007198492949015961</v>
      </c>
      <c r="BQ10" s="20"/>
      <c r="BR10" s="198"/>
      <c r="BS10" s="23">
        <f t="shared" si="29"/>
        <v>0.012486111111111111</v>
      </c>
      <c r="BT10" s="22">
        <f t="shared" si="30"/>
        <v>-0.012486111111111111</v>
      </c>
      <c r="BU10" s="23">
        <f t="shared" si="31"/>
        <v>-0.0021527777777777778</v>
      </c>
      <c r="BV10" s="20"/>
      <c r="BW10" s="34">
        <v>0.04763888888888889</v>
      </c>
      <c r="BX10" s="23">
        <f>D10*$CA$3</f>
        <v>0.010290277777777778</v>
      </c>
      <c r="BY10" s="22">
        <f t="shared" si="32"/>
        <v>0.03734861111111111</v>
      </c>
      <c r="BZ10" s="23">
        <f>BY10/$CA$3</f>
        <v>0.007813516968851696</v>
      </c>
      <c r="CA10" s="20">
        <v>6</v>
      </c>
      <c r="CB10" s="301">
        <v>0.04351851851851852</v>
      </c>
      <c r="CC10" s="23">
        <f>D10*$CE$3</f>
        <v>0.013002777777777778</v>
      </c>
      <c r="CD10" s="22">
        <f t="shared" si="33"/>
        <v>0.03051574074074074</v>
      </c>
      <c r="CE10" s="23">
        <f>CD10/$CE$3</f>
        <v>0.005052274957076281</v>
      </c>
      <c r="CF10" s="20">
        <v>7</v>
      </c>
      <c r="CG10" s="103"/>
      <c r="CH10" s="23">
        <f t="shared" si="34"/>
        <v>0.004219444444444444</v>
      </c>
      <c r="CI10" s="22">
        <f t="shared" si="35"/>
        <v>-0.004219444444444444</v>
      </c>
      <c r="CJ10" s="23">
        <f t="shared" si="36"/>
        <v>-0.0021527777777777778</v>
      </c>
      <c r="CK10" s="53"/>
      <c r="CL10" s="42">
        <v>0.0694212962962963</v>
      </c>
      <c r="CM10" s="23">
        <f t="shared" si="37"/>
        <v>0.011495833333333334</v>
      </c>
      <c r="CN10" s="22">
        <f t="shared" si="23"/>
        <v>0.05792546296296297</v>
      </c>
      <c r="CO10" s="23">
        <f t="shared" si="38"/>
        <v>0.010847464974337636</v>
      </c>
      <c r="CP10" s="53">
        <v>9</v>
      </c>
      <c r="CQ10" s="42"/>
      <c r="CR10" s="23">
        <f t="shared" si="39"/>
        <v>0.007534722222222222</v>
      </c>
      <c r="CS10" s="22">
        <f t="shared" si="40"/>
        <v>-0.007534722222222222</v>
      </c>
      <c r="CT10" s="23">
        <f t="shared" si="41"/>
        <v>-0.0021527777777777778</v>
      </c>
      <c r="CU10" s="53"/>
      <c r="CV10" s="107">
        <v>0.019039351851851852</v>
      </c>
      <c r="CW10" s="23">
        <f>D10*$CY$3</f>
        <v>0.005231250000000001</v>
      </c>
      <c r="CX10" s="22">
        <f>CV10-CW10</f>
        <v>0.013808101851851853</v>
      </c>
      <c r="CY10" s="23">
        <f>CX10/$CY$3</f>
        <v>0.005682346441091297</v>
      </c>
      <c r="CZ10" s="312">
        <v>7</v>
      </c>
      <c r="DA10" s="215">
        <v>0.04259259259259259</v>
      </c>
      <c r="DB10" s="23">
        <f>D10*$DB$3</f>
        <v>0.011108333333333333</v>
      </c>
      <c r="DC10" s="22">
        <f t="shared" si="42"/>
        <v>0.03148425925925926</v>
      </c>
      <c r="DD10" s="23">
        <f>DC10/$DB$3</f>
        <v>0.006101600631639391</v>
      </c>
      <c r="DE10" s="53">
        <v>4</v>
      </c>
      <c r="DF10" s="215">
        <v>0.046342592592592595</v>
      </c>
      <c r="DG10" s="23">
        <f>D10*$DG$3</f>
        <v>0.011603472222222222</v>
      </c>
      <c r="DH10" s="22">
        <f>DF10-DG10</f>
        <v>0.03473912037037037</v>
      </c>
      <c r="DI10" s="23">
        <f>DH10/$DG$3</f>
        <v>0.0064451058201058205</v>
      </c>
      <c r="DJ10" s="53">
        <v>9</v>
      </c>
      <c r="DK10" s="351" t="s">
        <v>42</v>
      </c>
      <c r="DL10" s="23">
        <f>D10*$DN$3</f>
        <v>0.007965277777777778</v>
      </c>
      <c r="DM10" s="22" t="e">
        <f>DK10-DL10</f>
        <v>#VALUE!</v>
      </c>
      <c r="DN10" s="23" t="e">
        <f>DM10/$DN$3</f>
        <v>#VALUE!</v>
      </c>
      <c r="DO10" s="53"/>
      <c r="DP10" s="184">
        <v>0.0327662037037037</v>
      </c>
      <c r="DQ10" s="23">
        <f>D10*$DS$3</f>
        <v>0.008826388888888889</v>
      </c>
      <c r="DR10" s="22">
        <f>DP10-DQ10</f>
        <v>0.02393981481481481</v>
      </c>
      <c r="DS10" s="23">
        <f>DR10/$DS$3</f>
        <v>0.005838979223125564</v>
      </c>
      <c r="DT10" s="53">
        <v>7</v>
      </c>
      <c r="DU10" s="108">
        <v>0.020972222222222222</v>
      </c>
      <c r="DV10" s="23">
        <f>D10*$DW$3</f>
        <v>0.005855555555555556</v>
      </c>
      <c r="DW10" s="22">
        <f t="shared" si="7"/>
        <v>0.015116666666666667</v>
      </c>
      <c r="DX10" s="23">
        <f>DW10/$DW$3</f>
        <v>0.005557598039215686</v>
      </c>
      <c r="DY10" s="53">
        <v>4</v>
      </c>
      <c r="DZ10" s="108">
        <v>0.05430555555555555</v>
      </c>
      <c r="EA10" s="23">
        <f>D10*$EB$3</f>
        <v>0.007470138888888889</v>
      </c>
      <c r="EB10" s="22">
        <f>DZ10-EA10</f>
        <v>0.046835416666666664</v>
      </c>
      <c r="EC10" s="23">
        <f>EB10/$EB$3</f>
        <v>0.013497238232468779</v>
      </c>
      <c r="ED10" s="53">
        <v>10</v>
      </c>
      <c r="EE10" s="184">
        <v>0.03788194444444444</v>
      </c>
      <c r="EF10" s="23">
        <f>D10*$EH$3</f>
        <v>0.009924305555555556</v>
      </c>
      <c r="EG10" s="22">
        <f>EE10-EF10</f>
        <v>0.027957638888888886</v>
      </c>
      <c r="EH10" s="23">
        <f>EG10/$EH$3</f>
        <v>0.006064563750301276</v>
      </c>
      <c r="EI10" s="53">
        <v>8</v>
      </c>
      <c r="EJ10" s="53"/>
      <c r="EK10" s="53"/>
      <c r="EL10" s="53"/>
      <c r="EM10" s="53"/>
      <c r="EN10" s="53"/>
      <c r="EO10" s="105">
        <v>0.04486111111111111</v>
      </c>
      <c r="EP10" s="23">
        <f>D10*$EQ$3</f>
        <v>0.008718749999999999</v>
      </c>
      <c r="EQ10" s="22">
        <f t="shared" si="8"/>
        <v>0.03614236111111111</v>
      </c>
      <c r="ER10" s="23">
        <f>EQ10/$EQ$3</f>
        <v>0.008924039780521262</v>
      </c>
      <c r="ES10" s="53">
        <v>7</v>
      </c>
      <c r="ET10" s="215"/>
      <c r="EU10" s="23">
        <f t="shared" si="9"/>
        <v>0.004520833333333333</v>
      </c>
      <c r="EV10" s="22">
        <f t="shared" si="43"/>
        <v>-0.004520833333333333</v>
      </c>
      <c r="EW10" s="23">
        <f t="shared" si="10"/>
        <v>-0.0021527777777777778</v>
      </c>
      <c r="EX10" s="158"/>
      <c r="EY10" s="215">
        <v>0.03699074074074074</v>
      </c>
      <c r="EZ10" s="23">
        <f t="shared" si="11"/>
        <v>0.007620833333333334</v>
      </c>
      <c r="FA10" s="22">
        <f t="shared" si="12"/>
        <v>0.029369907407407407</v>
      </c>
      <c r="FB10" s="23">
        <f t="shared" si="13"/>
        <v>0.008296584013391922</v>
      </c>
      <c r="FC10" s="158">
        <v>7</v>
      </c>
      <c r="FD10" s="215">
        <v>0.021458333333333333</v>
      </c>
      <c r="FE10" s="23">
        <f t="shared" si="14"/>
        <v>0.007879166666666666</v>
      </c>
      <c r="FF10" s="22">
        <f t="shared" si="15"/>
        <v>0.013579166666666666</v>
      </c>
      <c r="FG10" s="23">
        <f t="shared" si="16"/>
        <v>0.0037101548269581055</v>
      </c>
      <c r="FH10" s="158">
        <v>5</v>
      </c>
      <c r="FI10" s="108"/>
      <c r="FJ10" s="23"/>
      <c r="FK10" s="22"/>
      <c r="FL10" s="23"/>
      <c r="FM10" s="158"/>
      <c r="FN10" s="215">
        <v>0.03564814814814815</v>
      </c>
      <c r="FO10" s="23">
        <f t="shared" si="17"/>
        <v>0.00919236111111111</v>
      </c>
      <c r="FP10" s="22">
        <f t="shared" si="18"/>
        <v>0.02645578703703704</v>
      </c>
      <c r="FQ10" s="23">
        <f t="shared" si="19"/>
        <v>0.0061957346690953265</v>
      </c>
      <c r="FR10" s="158">
        <v>7</v>
      </c>
      <c r="FS10" s="85"/>
      <c r="FT10" s="85"/>
      <c r="FU10" s="367"/>
      <c r="FV10" s="83"/>
      <c r="FW10" s="46">
        <v>3</v>
      </c>
      <c r="FX10" s="20"/>
      <c r="FY10" s="20"/>
      <c r="FZ10" s="268">
        <v>5</v>
      </c>
      <c r="GA10" s="20">
        <v>2</v>
      </c>
      <c r="GB10" s="47"/>
      <c r="GC10" s="47">
        <v>8</v>
      </c>
      <c r="GD10" s="53">
        <v>2</v>
      </c>
      <c r="GE10" s="20"/>
      <c r="GF10" s="20"/>
      <c r="GG10" s="20">
        <v>6</v>
      </c>
      <c r="GH10" s="20">
        <v>7</v>
      </c>
      <c r="GI10" s="53"/>
      <c r="GJ10" s="53">
        <v>9</v>
      </c>
      <c r="GK10" s="53"/>
      <c r="GL10" s="312">
        <v>7</v>
      </c>
      <c r="GM10" s="53">
        <v>4</v>
      </c>
      <c r="GN10" s="53">
        <v>9</v>
      </c>
      <c r="GO10" s="53"/>
      <c r="GP10" s="53">
        <v>7</v>
      </c>
      <c r="GQ10" s="53">
        <v>4</v>
      </c>
      <c r="GR10" s="53">
        <v>10</v>
      </c>
      <c r="GS10" s="53">
        <v>8</v>
      </c>
      <c r="GT10" s="53"/>
      <c r="GU10" s="53">
        <v>7</v>
      </c>
      <c r="GV10" s="158"/>
      <c r="GW10" s="158">
        <v>7</v>
      </c>
      <c r="GX10" s="158">
        <v>5</v>
      </c>
      <c r="GY10" s="158"/>
      <c r="GZ10" s="158">
        <v>7</v>
      </c>
      <c r="HA10" s="239">
        <v>19</v>
      </c>
      <c r="HB10" s="424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18"/>
      <c r="HR10" s="116"/>
      <c r="HS10" s="16"/>
      <c r="HT10" s="125"/>
      <c r="HU10" s="20"/>
      <c r="HV10" s="51"/>
      <c r="HW10" s="51"/>
      <c r="HX10" s="295"/>
      <c r="HY10" s="322"/>
    </row>
    <row r="11" spans="1:233" s="2" customFormat="1" ht="23.25" customHeight="1">
      <c r="A11" s="10">
        <v>7</v>
      </c>
      <c r="B11" s="17" t="s">
        <v>81</v>
      </c>
      <c r="C11" s="260">
        <v>1956</v>
      </c>
      <c r="D11" s="89">
        <v>0.0016782407407407406</v>
      </c>
      <c r="E11" s="87"/>
      <c r="F11" s="26">
        <f>D11*$I$3</f>
        <v>0.008743634259259258</v>
      </c>
      <c r="G11" s="22"/>
      <c r="H11" s="27"/>
      <c r="I11" s="85"/>
      <c r="J11" s="136"/>
      <c r="K11" s="23">
        <f>D11*$N$3</f>
        <v>0.009398148148148147</v>
      </c>
      <c r="L11" s="28">
        <f t="shared" si="25"/>
        <v>-0.009398148148148147</v>
      </c>
      <c r="M11" s="28">
        <f>L11/$N$3</f>
        <v>-0.0016782407407407406</v>
      </c>
      <c r="N11" s="85"/>
      <c r="O11" s="87"/>
      <c r="P11" s="23"/>
      <c r="Q11" s="86"/>
      <c r="R11" s="23"/>
      <c r="S11" s="367"/>
      <c r="T11" s="87"/>
      <c r="U11" s="86"/>
      <c r="V11" s="25"/>
      <c r="W11" s="86"/>
      <c r="X11" s="83"/>
      <c r="Y11" s="208"/>
      <c r="Z11" s="25">
        <f>D11*$AA$3</f>
        <v>0.008559027777777777</v>
      </c>
      <c r="AA11" s="25"/>
      <c r="AB11" s="25"/>
      <c r="AC11" s="46"/>
      <c r="AD11" s="170"/>
      <c r="AE11" s="23">
        <f>D11*$AH$3</f>
        <v>0.007652777777777777</v>
      </c>
      <c r="AF11" s="23">
        <f t="shared" si="1"/>
        <v>-0.007652777777777777</v>
      </c>
      <c r="AG11" s="250">
        <f>AF11/$AH$3</f>
        <v>-0.0016782407407407406</v>
      </c>
      <c r="AH11" s="20"/>
      <c r="AI11" s="108"/>
      <c r="AJ11" s="23"/>
      <c r="AK11" s="23"/>
      <c r="AL11" s="25"/>
      <c r="AM11" s="20"/>
      <c r="AN11" s="107"/>
      <c r="AO11" s="23">
        <f>D11*$AR$3</f>
        <v>0.009230324074074073</v>
      </c>
      <c r="AP11" s="23"/>
      <c r="AQ11" s="23"/>
      <c r="AR11" s="268"/>
      <c r="AS11" s="174"/>
      <c r="AT11" s="26">
        <f t="shared" si="20"/>
        <v>0.009414930555555555</v>
      </c>
      <c r="AU11" s="22"/>
      <c r="AV11" s="23"/>
      <c r="AW11" s="20"/>
      <c r="AX11" s="107"/>
      <c r="AY11" s="23"/>
      <c r="AZ11" s="22"/>
      <c r="BA11" s="23"/>
      <c r="BB11" s="47"/>
      <c r="BC11" s="212"/>
      <c r="BD11" s="23">
        <f t="shared" si="22"/>
        <v>0.008256944444444443</v>
      </c>
      <c r="BE11" s="22"/>
      <c r="BF11" s="23"/>
      <c r="BG11" s="47"/>
      <c r="BH11" s="139"/>
      <c r="BI11" s="27"/>
      <c r="BJ11" s="22"/>
      <c r="BK11" s="23"/>
      <c r="BL11" s="53"/>
      <c r="BM11" s="107"/>
      <c r="BN11" s="23">
        <f t="shared" si="27"/>
        <v>0.008021990740740741</v>
      </c>
      <c r="BO11" s="22"/>
      <c r="BP11" s="23"/>
      <c r="BQ11" s="20"/>
      <c r="BR11" s="198">
        <v>0.04638888888888889</v>
      </c>
      <c r="BS11" s="23">
        <f t="shared" si="29"/>
        <v>0.009733796296296294</v>
      </c>
      <c r="BT11" s="22">
        <f t="shared" si="30"/>
        <v>0.03665509259259259</v>
      </c>
      <c r="BU11" s="23">
        <f t="shared" si="31"/>
        <v>0.006319843550446999</v>
      </c>
      <c r="BV11" s="20">
        <v>6</v>
      </c>
      <c r="BW11" s="34">
        <v>0.047002314814814816</v>
      </c>
      <c r="BX11" s="23">
        <f>D11*$CA$3</f>
        <v>0.008021990740740741</v>
      </c>
      <c r="BY11" s="22">
        <f t="shared" si="32"/>
        <v>0.03898032407407408</v>
      </c>
      <c r="BZ11" s="23">
        <f>BY11/$CA$3</f>
        <v>0.008154879513404618</v>
      </c>
      <c r="CA11" s="20">
        <v>7</v>
      </c>
      <c r="CB11" s="301">
        <v>0.051643518518518526</v>
      </c>
      <c r="CC11" s="23">
        <f>D11*$CE$3</f>
        <v>0.010136574074074074</v>
      </c>
      <c r="CD11" s="22">
        <f t="shared" si="33"/>
        <v>0.04150694444444445</v>
      </c>
      <c r="CE11" s="23">
        <f>CD11/$CE$3</f>
        <v>0.0068720106696100085</v>
      </c>
      <c r="CF11" s="20">
        <v>11</v>
      </c>
      <c r="CG11" s="108"/>
      <c r="CH11" s="23"/>
      <c r="CI11" s="22"/>
      <c r="CJ11" s="23"/>
      <c r="CK11" s="53"/>
      <c r="CL11" s="42"/>
      <c r="CM11" s="23"/>
      <c r="CN11" s="22"/>
      <c r="CO11" s="23"/>
      <c r="CP11" s="53"/>
      <c r="CQ11" s="42"/>
      <c r="CR11" s="23"/>
      <c r="CS11" s="22"/>
      <c r="CT11" s="23"/>
      <c r="CU11" s="53"/>
      <c r="CV11" s="24"/>
      <c r="CW11" s="23">
        <f>D11*$CW$3</f>
        <v>0.007635995370370369</v>
      </c>
      <c r="CX11" s="22"/>
      <c r="CY11" s="23"/>
      <c r="CZ11" s="312"/>
      <c r="DA11" s="215"/>
      <c r="DB11" s="23"/>
      <c r="DC11" s="22"/>
      <c r="DD11" s="23"/>
      <c r="DE11" s="53"/>
      <c r="DF11" s="215"/>
      <c r="DG11" s="23">
        <f t="shared" si="24"/>
        <v>0.01862847222222222</v>
      </c>
      <c r="DH11" s="22"/>
      <c r="DI11" s="2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215"/>
      <c r="EU11" s="23"/>
      <c r="EV11" s="22"/>
      <c r="EW11" s="23"/>
      <c r="EX11" s="158"/>
      <c r="EY11" s="108"/>
      <c r="EZ11" s="23"/>
      <c r="FA11" s="22"/>
      <c r="FB11" s="23"/>
      <c r="FC11" s="158"/>
      <c r="FD11" s="215"/>
      <c r="FE11" s="23"/>
      <c r="FF11" s="22"/>
      <c r="FG11" s="23"/>
      <c r="FH11" s="158"/>
      <c r="FI11" s="108"/>
      <c r="FJ11" s="23"/>
      <c r="FK11" s="22"/>
      <c r="FL11" s="23"/>
      <c r="FM11" s="158"/>
      <c r="FN11" s="108"/>
      <c r="FO11" s="23"/>
      <c r="FP11" s="22"/>
      <c r="FQ11" s="23"/>
      <c r="FR11" s="158"/>
      <c r="FS11" s="85"/>
      <c r="FT11" s="85"/>
      <c r="FU11" s="367"/>
      <c r="FV11" s="83"/>
      <c r="FW11" s="46"/>
      <c r="FX11" s="20"/>
      <c r="FY11" s="20"/>
      <c r="FZ11" s="268"/>
      <c r="GA11" s="20"/>
      <c r="GB11" s="47"/>
      <c r="GC11" s="47"/>
      <c r="GD11" s="53"/>
      <c r="GE11" s="20"/>
      <c r="GF11" s="20">
        <v>6</v>
      </c>
      <c r="GG11" s="20">
        <v>7</v>
      </c>
      <c r="GH11" s="20">
        <v>11</v>
      </c>
      <c r="GI11" s="53"/>
      <c r="GJ11" s="53"/>
      <c r="GK11" s="53"/>
      <c r="GL11" s="312"/>
      <c r="GM11" s="53"/>
      <c r="GN11" s="53"/>
      <c r="GO11" s="53"/>
      <c r="GP11" s="53"/>
      <c r="GQ11" s="53"/>
      <c r="GR11" s="53"/>
      <c r="GS11" s="53"/>
      <c r="GT11" s="53"/>
      <c r="GU11" s="53"/>
      <c r="GV11" s="158"/>
      <c r="GW11" s="158"/>
      <c r="GX11" s="158"/>
      <c r="GY11" s="158"/>
      <c r="GZ11" s="158"/>
      <c r="HA11" s="239">
        <v>3</v>
      </c>
      <c r="HB11" s="424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18"/>
      <c r="HR11" s="116"/>
      <c r="HS11" s="16"/>
      <c r="HT11" s="125"/>
      <c r="HU11" s="20"/>
      <c r="HV11" s="51"/>
      <c r="HW11" s="51"/>
      <c r="HX11" s="295"/>
      <c r="HY11" s="322"/>
    </row>
    <row r="12" spans="1:233" s="2" customFormat="1" ht="25.5" customHeight="1">
      <c r="A12" s="10">
        <v>8</v>
      </c>
      <c r="B12" s="11" t="s">
        <v>14</v>
      </c>
      <c r="C12" s="11">
        <v>1956</v>
      </c>
      <c r="D12" s="89">
        <v>0.0016782407407407406</v>
      </c>
      <c r="E12" s="87"/>
      <c r="F12" s="26"/>
      <c r="G12" s="22"/>
      <c r="H12" s="27"/>
      <c r="I12" s="85"/>
      <c r="J12" s="205">
        <v>0.06226851851851852</v>
      </c>
      <c r="K12" s="254">
        <f>D12*$L$3</f>
        <v>0.01325810185185185</v>
      </c>
      <c r="L12" s="28">
        <f>J12-K12</f>
        <v>0.04901041666666667</v>
      </c>
      <c r="M12" s="28">
        <f>L12/$L$3</f>
        <v>0.006203850210970464</v>
      </c>
      <c r="N12" s="85">
        <v>4</v>
      </c>
      <c r="O12" s="132"/>
      <c r="P12" s="23">
        <f>D12*$S$3</f>
        <v>0.007719907407407406</v>
      </c>
      <c r="Q12" s="86">
        <f>O12-P12</f>
        <v>-0.007719907407407406</v>
      </c>
      <c r="R12" s="23">
        <f>Q12/$S$3</f>
        <v>-0.0016782407407407406</v>
      </c>
      <c r="S12" s="367"/>
      <c r="T12" s="132">
        <v>0.05590277777777778</v>
      </c>
      <c r="U12" s="86">
        <f>D12*$X$3</f>
        <v>0.013425925925925924</v>
      </c>
      <c r="V12" s="25">
        <f>T12-U12</f>
        <v>0.042476851851851856</v>
      </c>
      <c r="W12" s="25">
        <f>V12/$X$3</f>
        <v>0.005309606481481482</v>
      </c>
      <c r="X12" s="83">
        <v>3</v>
      </c>
      <c r="Y12" s="95">
        <v>0.054560185185185184</v>
      </c>
      <c r="Z12" s="25">
        <f>D12*$AB$3</f>
        <v>0.011747685185185184</v>
      </c>
      <c r="AA12" s="25">
        <f t="shared" si="0"/>
        <v>0.0428125</v>
      </c>
      <c r="AB12" s="25">
        <f>AA12/$AB$3</f>
        <v>0.006116071428571429</v>
      </c>
      <c r="AC12" s="46">
        <v>1</v>
      </c>
      <c r="AD12" s="33">
        <v>0.0437962962962963</v>
      </c>
      <c r="AE12" s="23">
        <f>D12*$AF$3</f>
        <v>0.011328124999999998</v>
      </c>
      <c r="AF12" s="23">
        <f t="shared" si="1"/>
        <v>0.0324681712962963</v>
      </c>
      <c r="AG12" s="250">
        <f>AF12/$AF$3</f>
        <v>0.004810099451303155</v>
      </c>
      <c r="AH12" s="20">
        <v>4</v>
      </c>
      <c r="AI12" s="212"/>
      <c r="AJ12" s="23">
        <f>D12*$AK$3</f>
        <v>0</v>
      </c>
      <c r="AK12" s="23">
        <f>AI12-AJ12</f>
        <v>0</v>
      </c>
      <c r="AL12" s="25" t="e">
        <f>AK12/$AK$3</f>
        <v>#DIV/0!</v>
      </c>
      <c r="AM12" s="20"/>
      <c r="AN12" s="34">
        <v>0.05210648148148148</v>
      </c>
      <c r="AO12" s="23">
        <f>D12*$AQ$3</f>
        <v>0.012989583333333332</v>
      </c>
      <c r="AP12" s="23">
        <f t="shared" si="26"/>
        <v>0.03911689814814815</v>
      </c>
      <c r="AQ12" s="23">
        <f>AP12/$AQ$3</f>
        <v>0.0050538628098382625</v>
      </c>
      <c r="AR12" s="268">
        <v>7</v>
      </c>
      <c r="AS12" s="174"/>
      <c r="AT12" s="26">
        <f t="shared" si="20"/>
        <v>0.009414930555555555</v>
      </c>
      <c r="AU12" s="22">
        <f t="shared" si="2"/>
        <v>-0.009414930555555555</v>
      </c>
      <c r="AV12" s="23">
        <f t="shared" si="21"/>
        <v>-0.0016782407407407406</v>
      </c>
      <c r="AW12" s="20"/>
      <c r="AX12" s="42">
        <v>0.08951388888888889</v>
      </c>
      <c r="AY12" s="23">
        <f>D12*$AZ$3</f>
        <v>0.022975115740740737</v>
      </c>
      <c r="AZ12" s="22">
        <f t="shared" si="3"/>
        <v>0.06653877314814816</v>
      </c>
      <c r="BA12" s="23">
        <f>AZ12/$AZ$3</f>
        <v>0.004860392487081677</v>
      </c>
      <c r="BB12" s="47">
        <v>9</v>
      </c>
      <c r="BC12" s="33">
        <v>0.04210648148148149</v>
      </c>
      <c r="BD12" s="23">
        <f>D12*$BD$3</f>
        <v>0.013694444444444443</v>
      </c>
      <c r="BE12" s="22">
        <f t="shared" si="4"/>
        <v>0.028412037037037045</v>
      </c>
      <c r="BF12" s="23">
        <f>BE12/$BD$3</f>
        <v>0.0034818672839506183</v>
      </c>
      <c r="BG12" s="47">
        <v>5</v>
      </c>
      <c r="BH12" s="33">
        <v>0.030358796296296297</v>
      </c>
      <c r="BI12" s="27">
        <f>D12*$BI$3</f>
        <v>0.008961805555555554</v>
      </c>
      <c r="BJ12" s="22">
        <f t="shared" si="5"/>
        <v>0.021396990740740744</v>
      </c>
      <c r="BK12" s="23">
        <f>BJ12/$BI$3</f>
        <v>0.00400692710500763</v>
      </c>
      <c r="BL12" s="53">
        <v>3</v>
      </c>
      <c r="BM12" s="177">
        <v>0.04555555555555555</v>
      </c>
      <c r="BN12" s="23">
        <f>D12*$BP$3</f>
        <v>0.010371527777777776</v>
      </c>
      <c r="BO12" s="22">
        <f>BM12-BN12</f>
        <v>0.03518402777777777</v>
      </c>
      <c r="BP12" s="23">
        <f>BO12/$BP$3</f>
        <v>0.005693208378281193</v>
      </c>
      <c r="BQ12" s="20">
        <v>3</v>
      </c>
      <c r="BR12" s="198"/>
      <c r="BS12" s="23">
        <f t="shared" si="29"/>
        <v>0.009733796296296294</v>
      </c>
      <c r="BT12" s="22">
        <f t="shared" si="30"/>
        <v>-0.009733796296296294</v>
      </c>
      <c r="BU12" s="23">
        <f t="shared" si="31"/>
        <v>-0.0016782407407407403</v>
      </c>
      <c r="BV12" s="20"/>
      <c r="BW12" s="184">
        <v>0.056620370370370376</v>
      </c>
      <c r="BX12" s="23">
        <f>D12*$BX$3</f>
        <v>0.013039930555555553</v>
      </c>
      <c r="BY12" s="22">
        <f t="shared" si="32"/>
        <v>0.043580439814814825</v>
      </c>
      <c r="BZ12" s="23">
        <f>BY12/$BX$3</f>
        <v>0.0056088082129748815</v>
      </c>
      <c r="CA12" s="20">
        <v>2</v>
      </c>
      <c r="CB12" s="308">
        <v>0.05721064814814814</v>
      </c>
      <c r="CC12" s="23">
        <f>D12*$CD$3</f>
        <v>0.015406249999999998</v>
      </c>
      <c r="CD12" s="22">
        <f t="shared" si="33"/>
        <v>0.041804398148148146</v>
      </c>
      <c r="CE12" s="23">
        <f>CD12/$CD$3</f>
        <v>0.0045538560074235455</v>
      </c>
      <c r="CF12" s="20">
        <v>5</v>
      </c>
      <c r="CG12" s="103">
        <v>0.010717592592592593</v>
      </c>
      <c r="CH12" s="23">
        <f t="shared" si="34"/>
        <v>0.0032893518518518515</v>
      </c>
      <c r="CI12" s="22">
        <f t="shared" si="35"/>
        <v>0.007428240740740741</v>
      </c>
      <c r="CJ12" s="23">
        <f t="shared" si="36"/>
        <v>0.0037899187452758885</v>
      </c>
      <c r="CK12" s="53">
        <v>3</v>
      </c>
      <c r="CL12" s="42">
        <v>0.027349537037037037</v>
      </c>
      <c r="CM12" s="23">
        <f t="shared" si="37"/>
        <v>0.008961805555555554</v>
      </c>
      <c r="CN12" s="22">
        <f t="shared" si="23"/>
        <v>0.018387731481481484</v>
      </c>
      <c r="CO12" s="23">
        <f t="shared" si="38"/>
        <v>0.003443395408517132</v>
      </c>
      <c r="CP12" s="158">
        <v>1</v>
      </c>
      <c r="CQ12" s="42">
        <v>0.018460648148148146</v>
      </c>
      <c r="CR12" s="23">
        <f t="shared" si="39"/>
        <v>0.005873842592592592</v>
      </c>
      <c r="CS12" s="22">
        <f t="shared" si="40"/>
        <v>0.012586805555555554</v>
      </c>
      <c r="CT12" s="23">
        <f t="shared" si="41"/>
        <v>0.0035962301587301585</v>
      </c>
      <c r="CU12" s="54">
        <v>6</v>
      </c>
      <c r="CV12" s="66">
        <v>0.03895833333333334</v>
      </c>
      <c r="CW12" s="23">
        <f>D12*$CZ$3</f>
        <v>0.01157986111111111</v>
      </c>
      <c r="CX12" s="22">
        <f>CV12-CW12</f>
        <v>0.027378472222222228</v>
      </c>
      <c r="CY12" s="23">
        <f>CX12/$CZ$3</f>
        <v>0.003967894524959743</v>
      </c>
      <c r="CZ12" s="313">
        <v>4</v>
      </c>
      <c r="DA12" s="107">
        <v>0.0658912037037037</v>
      </c>
      <c r="DB12" s="23">
        <f>D12*$DD$3</f>
        <v>0.013879050925925923</v>
      </c>
      <c r="DC12" s="22">
        <f>DA12-DB12</f>
        <v>0.05201215277777778</v>
      </c>
      <c r="DD12" s="23">
        <f>DC12/$DD$3</f>
        <v>0.006289256684132743</v>
      </c>
      <c r="DE12" s="54">
        <v>5</v>
      </c>
      <c r="DF12" s="107">
        <v>0.07042824074074074</v>
      </c>
      <c r="DG12" s="23">
        <f>D12*$DI$3</f>
        <v>0.01862847222222222</v>
      </c>
      <c r="DH12" s="22">
        <f>DF12-DG12</f>
        <v>0.051799768518518516</v>
      </c>
      <c r="DI12" s="23">
        <f>DH12/$DI$3</f>
        <v>0.004666645812479146</v>
      </c>
      <c r="DJ12" s="54">
        <v>5</v>
      </c>
      <c r="DK12" s="107">
        <v>0.0324537037037037</v>
      </c>
      <c r="DL12" s="23">
        <f>D12*$DO$3</f>
        <v>0.007216435185185184</v>
      </c>
      <c r="DM12" s="22">
        <f>DK12-DL12</f>
        <v>0.025237268518518517</v>
      </c>
      <c r="DN12" s="23">
        <f>DM12/$DO$3</f>
        <v>0.005869132213608958</v>
      </c>
      <c r="DO12" s="54">
        <v>1</v>
      </c>
      <c r="DP12" s="107">
        <v>0.025868055555555557</v>
      </c>
      <c r="DQ12" s="23">
        <f>D12*$DT$3</f>
        <v>0.0075520833333333325</v>
      </c>
      <c r="DR12" s="22">
        <f>DP12-DQ12</f>
        <v>0.018315972222222227</v>
      </c>
      <c r="DS12" s="23">
        <f>DR12/$DT$3</f>
        <v>0.004070216049382717</v>
      </c>
      <c r="DT12" s="54">
        <v>4</v>
      </c>
      <c r="DU12" s="107">
        <v>0.06157407407407408</v>
      </c>
      <c r="DV12" s="23">
        <f>D12*$DY$3</f>
        <v>0.014013310185185182</v>
      </c>
      <c r="DW12" s="22">
        <f>DU12-DV12</f>
        <v>0.0475607638888889</v>
      </c>
      <c r="DX12" s="23">
        <f>DW12/$DY$3</f>
        <v>0.005695899866932802</v>
      </c>
      <c r="DY12" s="54">
        <v>5</v>
      </c>
      <c r="DZ12" s="108">
        <v>0.022060185185185183</v>
      </c>
      <c r="EA12" s="23">
        <f>D12*$EB$3</f>
        <v>0.00582349537037037</v>
      </c>
      <c r="EB12" s="22">
        <f>DZ12-EA12</f>
        <v>0.01623668981481481</v>
      </c>
      <c r="EC12" s="23">
        <f>EB12/$EB$3</f>
        <v>0.004679161329917813</v>
      </c>
      <c r="ED12" s="54">
        <v>1</v>
      </c>
      <c r="EE12" s="107">
        <v>0.056620370370370376</v>
      </c>
      <c r="EF12" s="23">
        <f>D12*$EI$3</f>
        <v>0.015540509259259257</v>
      </c>
      <c r="EG12" s="22">
        <f>EE12-EF12</f>
        <v>0.041079861111111116</v>
      </c>
      <c r="EH12" s="23">
        <f>EG12/$EI$3</f>
        <v>0.0044362700983921295</v>
      </c>
      <c r="EI12" s="54">
        <v>5</v>
      </c>
      <c r="EJ12" s="105">
        <v>0.025821759259259256</v>
      </c>
      <c r="EK12" s="23">
        <f>D12*$EL$3</f>
        <v>0.007132523148148147</v>
      </c>
      <c r="EL12" s="22">
        <f>EJ12-EK12</f>
        <v>0.018689236111111108</v>
      </c>
      <c r="EM12" s="23">
        <f>EL12/$EL$3</f>
        <v>0.0043974673202614376</v>
      </c>
      <c r="EN12" s="54">
        <v>2</v>
      </c>
      <c r="EO12" s="105">
        <v>0.03138888888888889</v>
      </c>
      <c r="EP12" s="23">
        <f>D12*$EQ$3</f>
        <v>0.006796874999999999</v>
      </c>
      <c r="EQ12" s="22">
        <f>EO12-EP12</f>
        <v>0.02459201388888889</v>
      </c>
      <c r="ER12" s="23">
        <f>EQ12/$EQ$3</f>
        <v>0.00607210219478738</v>
      </c>
      <c r="ES12" s="54">
        <v>1</v>
      </c>
      <c r="ET12" s="230">
        <v>0.01568287037037037</v>
      </c>
      <c r="EU12" s="23">
        <f>D12*$EV$3</f>
        <v>0.003960648148148147</v>
      </c>
      <c r="EV12" s="22">
        <f>ET12-EU12</f>
        <v>0.011722222222222224</v>
      </c>
      <c r="EW12" s="23">
        <f>EV12/$EV$3</f>
        <v>0.004967043314500943</v>
      </c>
      <c r="EX12" s="158">
        <v>6</v>
      </c>
      <c r="EY12" s="108">
        <v>0.040358796296296295</v>
      </c>
      <c r="EZ12" s="23">
        <f>D12*$FB$2</f>
        <v>0.008424768518518517</v>
      </c>
      <c r="FA12" s="22">
        <f>EY12-EZ12</f>
        <v>0.031934027777777776</v>
      </c>
      <c r="FB12" s="23">
        <f>FA12/$FB$2</f>
        <v>0.0063613601150951755</v>
      </c>
      <c r="FC12" s="158">
        <v>6</v>
      </c>
      <c r="FD12" s="357">
        <v>0.029664351851851855</v>
      </c>
      <c r="FE12" s="23">
        <f>D12*$FE$2</f>
        <v>0.008206597222222221</v>
      </c>
      <c r="FF12" s="22">
        <f>FD12-FE12</f>
        <v>0.021457754629629636</v>
      </c>
      <c r="FG12" s="23">
        <f>FF12/$FE$2</f>
        <v>0.0043880888813148545</v>
      </c>
      <c r="FH12" s="158">
        <v>8</v>
      </c>
      <c r="FI12" s="105">
        <v>0.03429398148148148</v>
      </c>
      <c r="FJ12" s="23">
        <f>D12*$FL$3</f>
        <v>0.00944849537037037</v>
      </c>
      <c r="FK12" s="22">
        <f>FI12-FJ12</f>
        <v>0.024845486111111113</v>
      </c>
      <c r="FL12" s="23">
        <f>FK12/$FL$3</f>
        <v>0.004413052595223999</v>
      </c>
      <c r="FM12" s="158">
        <v>6</v>
      </c>
      <c r="FN12" s="230">
        <v>0.062349537037037044</v>
      </c>
      <c r="FO12" s="23">
        <f>D12*$FP$3</f>
        <v>0.014667824074074073</v>
      </c>
      <c r="FP12" s="22">
        <f>FN12-FO12</f>
        <v>0.047681712962962974</v>
      </c>
      <c r="FQ12" s="23">
        <f>FP12/$FP$3</f>
        <v>0.005455573565556405</v>
      </c>
      <c r="FR12" s="158">
        <v>4</v>
      </c>
      <c r="FS12" s="85"/>
      <c r="FT12" s="85">
        <v>4</v>
      </c>
      <c r="FU12" s="367"/>
      <c r="FV12" s="83">
        <v>3</v>
      </c>
      <c r="FW12" s="46">
        <v>1</v>
      </c>
      <c r="FX12" s="20">
        <v>4</v>
      </c>
      <c r="FY12" s="20"/>
      <c r="FZ12" s="429">
        <v>7</v>
      </c>
      <c r="GA12" s="20"/>
      <c r="GB12" s="428">
        <v>9</v>
      </c>
      <c r="GC12" s="47">
        <v>5</v>
      </c>
      <c r="GD12" s="53">
        <v>3</v>
      </c>
      <c r="GE12" s="20">
        <v>3</v>
      </c>
      <c r="GF12" s="20"/>
      <c r="GG12" s="20">
        <v>2</v>
      </c>
      <c r="GH12" s="20">
        <v>5</v>
      </c>
      <c r="GI12" s="53">
        <v>3</v>
      </c>
      <c r="GJ12" s="158">
        <v>1</v>
      </c>
      <c r="GK12" s="54">
        <v>6</v>
      </c>
      <c r="GL12" s="313">
        <v>4</v>
      </c>
      <c r="GM12" s="54">
        <v>5</v>
      </c>
      <c r="GN12" s="54">
        <v>5</v>
      </c>
      <c r="GO12" s="54">
        <v>1</v>
      </c>
      <c r="GP12" s="54">
        <v>4</v>
      </c>
      <c r="GQ12" s="54">
        <v>5</v>
      </c>
      <c r="GR12" s="54">
        <v>1</v>
      </c>
      <c r="GS12" s="54">
        <v>5</v>
      </c>
      <c r="GT12" s="54">
        <v>2</v>
      </c>
      <c r="GU12" s="54">
        <v>1</v>
      </c>
      <c r="GV12" s="54">
        <v>6</v>
      </c>
      <c r="GW12" s="422">
        <v>6</v>
      </c>
      <c r="GX12" s="422">
        <v>8</v>
      </c>
      <c r="GY12" s="422">
        <v>6</v>
      </c>
      <c r="GZ12" s="158">
        <v>4</v>
      </c>
      <c r="HA12" s="239">
        <v>29</v>
      </c>
      <c r="HB12" s="424">
        <f>FT12+FV12+FW12+FX12+GC12+GD12+GE12+GG12+GH12+GI12+GJ12+GL12+GN12+GO12+GP12+GQ12+GR12+GS12+GT12+GU12+GZ12+GK12+GM12+GV12</f>
        <v>83</v>
      </c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18"/>
      <c r="HR12" s="116"/>
      <c r="HS12" s="16"/>
      <c r="HT12" s="125"/>
      <c r="HU12" s="20"/>
      <c r="HV12" s="51"/>
      <c r="HW12" s="51"/>
      <c r="HX12" s="295">
        <v>3</v>
      </c>
      <c r="HY12" s="322"/>
    </row>
    <row r="13" spans="1:233" s="2" customFormat="1" ht="30" customHeight="1">
      <c r="A13" s="10">
        <v>9</v>
      </c>
      <c r="B13" s="11" t="s">
        <v>6</v>
      </c>
      <c r="C13" s="7">
        <v>1957</v>
      </c>
      <c r="D13" s="89">
        <v>0.0016203703703703703</v>
      </c>
      <c r="E13" s="131">
        <v>0.04232638888888889</v>
      </c>
      <c r="F13" s="26">
        <f>D13*$I$3</f>
        <v>0.00844212962962963</v>
      </c>
      <c r="G13" s="22">
        <f>E13-F13</f>
        <v>0.03388425925925927</v>
      </c>
      <c r="H13" s="27">
        <f>G13/$I$3</f>
        <v>0.006503696594867422</v>
      </c>
      <c r="I13" s="85">
        <v>2</v>
      </c>
      <c r="J13" s="136">
        <v>0.03767361111111111</v>
      </c>
      <c r="K13" s="23">
        <f>D13*$N$3</f>
        <v>0.009074074074074073</v>
      </c>
      <c r="L13" s="28">
        <f t="shared" si="25"/>
        <v>0.028599537037037034</v>
      </c>
      <c r="M13" s="28">
        <f>L13/$N$3</f>
        <v>0.005107060185185185</v>
      </c>
      <c r="N13" s="85">
        <v>1</v>
      </c>
      <c r="O13" s="131">
        <v>0.026238425925925925</v>
      </c>
      <c r="P13" s="23">
        <f>D13*$P$3</f>
        <v>0.005023148148148148</v>
      </c>
      <c r="Q13" s="86">
        <f>O13-P13</f>
        <v>0.021215277777777777</v>
      </c>
      <c r="R13" s="23">
        <f>Q13/$P$3</f>
        <v>0.006843637992831541</v>
      </c>
      <c r="S13" s="367">
        <v>5</v>
      </c>
      <c r="T13" s="207"/>
      <c r="U13" s="86">
        <f>D13*$V$3</f>
        <v>0.0038888888888888888</v>
      </c>
      <c r="V13" s="25">
        <f>T13-U13</f>
        <v>-0.0038888888888888888</v>
      </c>
      <c r="W13" s="25">
        <f>V13/$V$3</f>
        <v>-0.0016203703703703703</v>
      </c>
      <c r="X13" s="83"/>
      <c r="Y13" s="208">
        <v>0.04474537037037037</v>
      </c>
      <c r="Z13" s="25">
        <f>D13*$AA$3</f>
        <v>0.008263888888888888</v>
      </c>
      <c r="AA13" s="25">
        <f t="shared" si="0"/>
        <v>0.03648148148148148</v>
      </c>
      <c r="AB13" s="25">
        <f>AA13/$AA$3</f>
        <v>0.007153231663035585</v>
      </c>
      <c r="AC13" s="46">
        <v>2</v>
      </c>
      <c r="AD13" s="170">
        <v>0.026111111111111113</v>
      </c>
      <c r="AE13" s="23">
        <f>D13*$AH$3</f>
        <v>0.007388888888888888</v>
      </c>
      <c r="AF13" s="23">
        <f t="shared" si="1"/>
        <v>0.018722222222222223</v>
      </c>
      <c r="AG13" s="250">
        <f>AF13/$AH$3</f>
        <v>0.0041057504873294355</v>
      </c>
      <c r="AH13" s="20">
        <v>3</v>
      </c>
      <c r="AI13" s="105">
        <v>0.021261574074074075</v>
      </c>
      <c r="AJ13" s="23">
        <f>D13*$AM$3</f>
        <v>0.006481481481481481</v>
      </c>
      <c r="AK13" s="23">
        <f>AI13-AJ13</f>
        <v>0.014780092592592595</v>
      </c>
      <c r="AL13" s="25">
        <f>AK13/$AM$3</f>
        <v>0.0036950231481481487</v>
      </c>
      <c r="AM13" s="20">
        <v>4</v>
      </c>
      <c r="AN13" s="107">
        <v>0.03173611111111111</v>
      </c>
      <c r="AO13" s="23">
        <f>D13*$AR$3</f>
        <v>0.008912037037037036</v>
      </c>
      <c r="AP13" s="23">
        <f t="shared" si="26"/>
        <v>0.022824074074074073</v>
      </c>
      <c r="AQ13" s="23">
        <f>AP13/$AR$3</f>
        <v>0.00414983164983165</v>
      </c>
      <c r="AR13" s="268">
        <v>3</v>
      </c>
      <c r="AS13" s="174">
        <v>0.03861111111111111</v>
      </c>
      <c r="AT13" s="26">
        <f t="shared" si="20"/>
        <v>0.009090277777777779</v>
      </c>
      <c r="AU13" s="22">
        <f t="shared" si="2"/>
        <v>0.02952083333333333</v>
      </c>
      <c r="AV13" s="23">
        <f t="shared" si="21"/>
        <v>0.005262180629827687</v>
      </c>
      <c r="AW13" s="20">
        <v>5</v>
      </c>
      <c r="AX13" s="175">
        <v>0.037314814814814815</v>
      </c>
      <c r="AY13" s="23">
        <f>D13*$BB$3</f>
        <v>0.010791666666666666</v>
      </c>
      <c r="AZ13" s="22">
        <f t="shared" si="3"/>
        <v>0.02652314814814815</v>
      </c>
      <c r="BA13" s="23">
        <f>AZ13/$BB$3</f>
        <v>0.003982454676899122</v>
      </c>
      <c r="BB13" s="47">
        <v>5</v>
      </c>
      <c r="BC13" s="212">
        <v>0.024189814814814817</v>
      </c>
      <c r="BD13" s="23">
        <f>D13*$BF$3</f>
        <v>0.007972222222222223</v>
      </c>
      <c r="BE13" s="22">
        <f t="shared" si="4"/>
        <v>0.016217592592592596</v>
      </c>
      <c r="BF13" s="23">
        <f>BE13/$BF$3</f>
        <v>0.0032962586570310154</v>
      </c>
      <c r="BG13" s="47">
        <v>3</v>
      </c>
      <c r="BH13" s="139">
        <v>0.022534722222222223</v>
      </c>
      <c r="BI13" s="27">
        <f>D13*$BK$3</f>
        <v>0.006222222222222222</v>
      </c>
      <c r="BJ13" s="22">
        <f t="shared" si="5"/>
        <v>0.0163125</v>
      </c>
      <c r="BK13" s="23">
        <f>BJ13/$BK$3</f>
        <v>0.0042480468750000005</v>
      </c>
      <c r="BL13" s="53">
        <v>4</v>
      </c>
      <c r="BM13" s="107">
        <v>0.03043981481481482</v>
      </c>
      <c r="BN13" s="23">
        <f t="shared" si="27"/>
        <v>0.00774537037037037</v>
      </c>
      <c r="BO13" s="22">
        <f>BM13-BN13</f>
        <v>0.022694444444444448</v>
      </c>
      <c r="BP13" s="23">
        <f t="shared" si="28"/>
        <v>0.004747791724779173</v>
      </c>
      <c r="BQ13" s="20">
        <v>2</v>
      </c>
      <c r="BR13" s="198">
        <v>0.03469907407407408</v>
      </c>
      <c r="BS13" s="23">
        <f t="shared" si="29"/>
        <v>0.009398148148148147</v>
      </c>
      <c r="BT13" s="22">
        <f t="shared" si="30"/>
        <v>0.025300925925925928</v>
      </c>
      <c r="BU13" s="23">
        <f t="shared" si="31"/>
        <v>0.004362228607918264</v>
      </c>
      <c r="BV13" s="20">
        <v>2</v>
      </c>
      <c r="BW13" s="34">
        <v>0.0341087962962963</v>
      </c>
      <c r="BX13" s="23">
        <f>D13*$CA$3</f>
        <v>0.00774537037037037</v>
      </c>
      <c r="BY13" s="22">
        <f t="shared" si="32"/>
        <v>0.026363425925925926</v>
      </c>
      <c r="BZ13" s="23">
        <f>BY13/$CA$3</f>
        <v>0.00551536107236944</v>
      </c>
      <c r="CA13" s="20">
        <v>1</v>
      </c>
      <c r="CB13" s="301">
        <v>0.040844907407407406</v>
      </c>
      <c r="CC13" s="23">
        <f>D13*$CE$3</f>
        <v>0.009787037037037037</v>
      </c>
      <c r="CD13" s="22">
        <f t="shared" si="33"/>
        <v>0.031057870370370368</v>
      </c>
      <c r="CE13" s="23">
        <f>CD13/$CE$3</f>
        <v>0.0051420315182732395</v>
      </c>
      <c r="CF13" s="20">
        <v>8</v>
      </c>
      <c r="CG13" s="103">
        <v>0.010324074074074074</v>
      </c>
      <c r="CH13" s="23">
        <f t="shared" si="34"/>
        <v>0.003175925925925926</v>
      </c>
      <c r="CI13" s="22">
        <f t="shared" si="35"/>
        <v>0.007148148148148148</v>
      </c>
      <c r="CJ13" s="23">
        <f t="shared" si="36"/>
        <v>0.003647014361300076</v>
      </c>
      <c r="CK13" s="53">
        <v>2</v>
      </c>
      <c r="CL13" s="42">
        <v>0.027453703703703702</v>
      </c>
      <c r="CM13" s="23">
        <f t="shared" si="37"/>
        <v>0.008652777777777777</v>
      </c>
      <c r="CN13" s="22">
        <f t="shared" si="23"/>
        <v>0.018800925925925926</v>
      </c>
      <c r="CO13" s="23">
        <f t="shared" si="38"/>
        <v>0.0035207726453044806</v>
      </c>
      <c r="CP13" s="158">
        <v>2</v>
      </c>
      <c r="CQ13" s="42">
        <v>0.015810185185185184</v>
      </c>
      <c r="CR13" s="23">
        <f t="shared" si="39"/>
        <v>0.005671296296296296</v>
      </c>
      <c r="CS13" s="22">
        <f t="shared" si="40"/>
        <v>0.010138888888888888</v>
      </c>
      <c r="CT13" s="23">
        <f t="shared" si="41"/>
        <v>0.0028968253968253968</v>
      </c>
      <c r="CU13" s="54">
        <v>3</v>
      </c>
      <c r="CV13" s="24">
        <v>0.022407407407407407</v>
      </c>
      <c r="CW13" s="23">
        <f>D13*$CW$3</f>
        <v>0.007372685185185184</v>
      </c>
      <c r="CX13" s="22">
        <f>CV13-CW13</f>
        <v>0.015034722222222224</v>
      </c>
      <c r="CY13" s="23">
        <f>CX13/$CW$3</f>
        <v>0.0033043345543345547</v>
      </c>
      <c r="CZ13" s="313">
        <v>2</v>
      </c>
      <c r="DA13" s="215">
        <v>0.03605324074074074</v>
      </c>
      <c r="DB13" s="23">
        <f>D13*$DB$3</f>
        <v>0.00836111111111111</v>
      </c>
      <c r="DC13" s="22">
        <f t="shared" si="42"/>
        <v>0.02769212962962963</v>
      </c>
      <c r="DD13" s="23">
        <f>DC13/$DB$3</f>
        <v>0.0053666917886879125</v>
      </c>
      <c r="DE13" s="54">
        <v>1</v>
      </c>
      <c r="DF13" s="215">
        <v>0.03283564814814815</v>
      </c>
      <c r="DG13" s="23">
        <f>D13*$DG$3</f>
        <v>0.008733796296296295</v>
      </c>
      <c r="DH13" s="22">
        <f>DF13-DG13</f>
        <v>0.024101851851851853</v>
      </c>
      <c r="DI13" s="23">
        <f>DH13/$DG$3</f>
        <v>0.004471586614443758</v>
      </c>
      <c r="DJ13" s="54">
        <v>2</v>
      </c>
      <c r="DK13" s="350">
        <v>0.029131944444444446</v>
      </c>
      <c r="DL13" s="23">
        <f>D13*$DN$3</f>
        <v>0.0059953703703703705</v>
      </c>
      <c r="DM13" s="22">
        <f>DK13-DL13</f>
        <v>0.023136574074074077</v>
      </c>
      <c r="DN13" s="23">
        <f>DM13/$DN$3</f>
        <v>0.006253128128128129</v>
      </c>
      <c r="DO13" s="54">
        <v>3</v>
      </c>
      <c r="DP13" s="184">
        <v>0.023136574074074077</v>
      </c>
      <c r="DQ13" s="23">
        <f>D13*$DS$3</f>
        <v>0.006643518518518517</v>
      </c>
      <c r="DR13" s="22">
        <f>DP13-DQ13</f>
        <v>0.01649305555555556</v>
      </c>
      <c r="DS13" s="23">
        <f>DR13/$DS$3</f>
        <v>0.004022696476964771</v>
      </c>
      <c r="DT13" s="54">
        <v>3</v>
      </c>
      <c r="DU13" s="350">
        <v>0.03490740740740741</v>
      </c>
      <c r="DV13" s="23">
        <f>D13*$DX$3</f>
        <v>0.008409722222222223</v>
      </c>
      <c r="DW13" s="22">
        <f>DU13-DV13</f>
        <v>0.026497685185185187</v>
      </c>
      <c r="DX13" s="23">
        <f>DW13/$DX$3</f>
        <v>0.0051055270106329835</v>
      </c>
      <c r="DY13" s="54">
        <v>1</v>
      </c>
      <c r="DZ13" s="108">
        <v>0.0234375</v>
      </c>
      <c r="EA13" s="23">
        <f>D13*$EB$3</f>
        <v>0.005622685185185185</v>
      </c>
      <c r="EB13" s="22">
        <f>DZ13-EA13</f>
        <v>0.017814814814814815</v>
      </c>
      <c r="EC13" s="23">
        <f>EB13/$EB$3</f>
        <v>0.005133952396200235</v>
      </c>
      <c r="ED13" s="54">
        <v>3</v>
      </c>
      <c r="EE13" s="184">
        <v>0.024907407407407406</v>
      </c>
      <c r="EF13" s="23">
        <f>D13*$EH$3</f>
        <v>0.007469907407407408</v>
      </c>
      <c r="EG13" s="22">
        <f>EE13-EF13</f>
        <v>0.017437499999999998</v>
      </c>
      <c r="EH13" s="23">
        <f>EG13/$EH$3</f>
        <v>0.003782537960954446</v>
      </c>
      <c r="EI13" s="54">
        <v>3</v>
      </c>
      <c r="EJ13" s="54"/>
      <c r="EK13" s="54"/>
      <c r="EL13" s="54"/>
      <c r="EM13" s="54"/>
      <c r="EN13" s="54"/>
      <c r="EO13" s="105">
        <v>0.04083333333333333</v>
      </c>
      <c r="EP13" s="23">
        <f>D13*$EQ$3</f>
        <v>0.0065625</v>
      </c>
      <c r="EQ13" s="22">
        <f>EO13-EP13</f>
        <v>0.034270833333333334</v>
      </c>
      <c r="ER13" s="23">
        <f>EQ13/$EQ$3</f>
        <v>0.008461934156378602</v>
      </c>
      <c r="ES13" s="54">
        <v>6</v>
      </c>
      <c r="ET13" s="230">
        <v>0.012766203703703703</v>
      </c>
      <c r="EU13" s="23">
        <f>D13*$EV$3</f>
        <v>0.003824074074074074</v>
      </c>
      <c r="EV13" s="22">
        <f>ET13-EU13</f>
        <v>0.00894212962962963</v>
      </c>
      <c r="EW13" s="23">
        <f>EV13/$EV$3</f>
        <v>0.003789037978656623</v>
      </c>
      <c r="EX13" s="158">
        <v>3</v>
      </c>
      <c r="EY13" s="108">
        <v>0.03918981481481481</v>
      </c>
      <c r="EZ13" s="23">
        <f>D13*$FB$2</f>
        <v>0.008134259259259258</v>
      </c>
      <c r="FA13" s="22">
        <f>EY13-EZ13</f>
        <v>0.03105555555555555</v>
      </c>
      <c r="FB13" s="23">
        <f>FA13/$FB$2</f>
        <v>0.006186365648517042</v>
      </c>
      <c r="FC13" s="158">
        <v>5</v>
      </c>
      <c r="FD13" s="357">
        <v>0.027511574074074074</v>
      </c>
      <c r="FE13" s="23">
        <f>D13*$FE$2</f>
        <v>0.00792361111111111</v>
      </c>
      <c r="FF13" s="22">
        <f>FD13-FE13</f>
        <v>0.019587962962962963</v>
      </c>
      <c r="FG13" s="23">
        <f>FF13/$FE$2</f>
        <v>0.004005718397333939</v>
      </c>
      <c r="FH13" s="158">
        <v>7</v>
      </c>
      <c r="FI13" s="194"/>
      <c r="FJ13" s="23"/>
      <c r="FK13" s="22"/>
      <c r="FL13" s="23"/>
      <c r="FM13" s="158"/>
      <c r="FN13" s="215">
        <v>0.02991898148148148</v>
      </c>
      <c r="FO13" s="23">
        <f>D13*$FO$3</f>
        <v>0.006918981481481481</v>
      </c>
      <c r="FP13" s="22">
        <f>FN13-FO13</f>
        <v>0.023</v>
      </c>
      <c r="FQ13" s="23">
        <f>FP13/$FO$3</f>
        <v>0.005386416861826698</v>
      </c>
      <c r="FR13" s="158">
        <v>3</v>
      </c>
      <c r="FS13" s="85">
        <v>2</v>
      </c>
      <c r="FT13" s="85">
        <v>1</v>
      </c>
      <c r="FU13" s="427">
        <v>5</v>
      </c>
      <c r="FV13" s="83"/>
      <c r="FW13" s="46">
        <v>2</v>
      </c>
      <c r="FX13" s="20">
        <v>3</v>
      </c>
      <c r="FY13" s="46">
        <v>4</v>
      </c>
      <c r="FZ13" s="268">
        <v>3</v>
      </c>
      <c r="GA13" s="421">
        <v>5</v>
      </c>
      <c r="GB13" s="428">
        <v>5</v>
      </c>
      <c r="GC13" s="47">
        <v>3</v>
      </c>
      <c r="GD13" s="54">
        <v>4</v>
      </c>
      <c r="GE13" s="20">
        <v>2</v>
      </c>
      <c r="GF13" s="20">
        <v>2</v>
      </c>
      <c r="GG13" s="20">
        <v>1</v>
      </c>
      <c r="GH13" s="421">
        <v>8</v>
      </c>
      <c r="GI13" s="53">
        <v>2</v>
      </c>
      <c r="GJ13" s="158">
        <v>2</v>
      </c>
      <c r="GK13" s="54">
        <v>3</v>
      </c>
      <c r="GL13" s="313">
        <v>2</v>
      </c>
      <c r="GM13" s="54">
        <v>1</v>
      </c>
      <c r="GN13" s="54">
        <v>2</v>
      </c>
      <c r="GO13" s="54">
        <v>3</v>
      </c>
      <c r="GP13" s="54">
        <v>3</v>
      </c>
      <c r="GQ13" s="54">
        <v>1</v>
      </c>
      <c r="GR13" s="54">
        <v>3</v>
      </c>
      <c r="GS13" s="54">
        <v>3</v>
      </c>
      <c r="GT13" s="54"/>
      <c r="GU13" s="422">
        <v>6</v>
      </c>
      <c r="GV13" s="158">
        <v>3</v>
      </c>
      <c r="GW13" s="422">
        <v>5</v>
      </c>
      <c r="GX13" s="422">
        <v>7</v>
      </c>
      <c r="GY13" s="158"/>
      <c r="GZ13" s="158">
        <v>3</v>
      </c>
      <c r="HA13" s="239">
        <v>31</v>
      </c>
      <c r="HB13" s="424">
        <f>FS13+FT13+FW13++FX13+FZ13+GC13+GE13+GF13+GG13+GI13+GJ13+GL13+GM13+GN13+GO13+GP13+GQ13+GR13+GS13+GV13+GZ13+FY13+GD13+GK13</f>
        <v>58</v>
      </c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6"/>
      <c r="HT13" s="125"/>
      <c r="HU13" s="20"/>
      <c r="HV13" s="51"/>
      <c r="HW13" s="145"/>
      <c r="HX13" s="295">
        <v>2</v>
      </c>
      <c r="HY13" s="322"/>
    </row>
    <row r="14" spans="1:233" s="19" customFormat="1" ht="29.25" customHeight="1">
      <c r="A14" s="10">
        <v>10</v>
      </c>
      <c r="B14" s="11" t="s">
        <v>7</v>
      </c>
      <c r="C14" s="11">
        <v>1957</v>
      </c>
      <c r="D14" s="89">
        <v>0.0016203703703703703</v>
      </c>
      <c r="E14" s="204">
        <v>0.0763888888888889</v>
      </c>
      <c r="F14" s="26">
        <f>D14*$G$3</f>
        <v>0.011747685185185186</v>
      </c>
      <c r="G14" s="22">
        <f>E14-F14</f>
        <v>0.06464120370370371</v>
      </c>
      <c r="H14" s="27">
        <f>G14/$G$3</f>
        <v>0.008916028097062581</v>
      </c>
      <c r="I14" s="92">
        <v>7</v>
      </c>
      <c r="J14" s="205">
        <v>0.07262731481481481</v>
      </c>
      <c r="K14" s="254">
        <f>D14*$L$3</f>
        <v>0.012800925925925926</v>
      </c>
      <c r="L14" s="28">
        <f>J14-K14</f>
        <v>0.05982638888888889</v>
      </c>
      <c r="M14" s="28">
        <f>L14/$L$3</f>
        <v>0.0075729606188466945</v>
      </c>
      <c r="N14" s="85">
        <v>7</v>
      </c>
      <c r="O14" s="132">
        <v>0.0436574074074074</v>
      </c>
      <c r="P14" s="23">
        <f>D14*$S$3</f>
        <v>0.007453703703703703</v>
      </c>
      <c r="Q14" s="86">
        <f>O14-P14</f>
        <v>0.036203703703703696</v>
      </c>
      <c r="R14" s="23">
        <f>Q14/$S$3</f>
        <v>0.00787037037037037</v>
      </c>
      <c r="S14" s="367">
        <v>6</v>
      </c>
      <c r="T14" s="132">
        <v>0.05740740740740741</v>
      </c>
      <c r="U14" s="86">
        <f>D14*$X$3</f>
        <v>0.012962962962962963</v>
      </c>
      <c r="V14" s="25">
        <f>T14-U14</f>
        <v>0.044444444444444446</v>
      </c>
      <c r="W14" s="25">
        <f>V14/$X$3</f>
        <v>0.005555555555555556</v>
      </c>
      <c r="X14" s="84">
        <v>4</v>
      </c>
      <c r="Y14" s="332" t="s">
        <v>42</v>
      </c>
      <c r="Z14" s="25">
        <f>D14*$AB$3</f>
        <v>0.011342592592592592</v>
      </c>
      <c r="AA14" s="25" t="e">
        <f t="shared" si="0"/>
        <v>#VALUE!</v>
      </c>
      <c r="AB14" s="25" t="e">
        <f>AA14/$AB$3</f>
        <v>#VALUE!</v>
      </c>
      <c r="AC14" s="46">
        <v>10</v>
      </c>
      <c r="AD14" s="170"/>
      <c r="AE14" s="23">
        <f>D14*$AH$3</f>
        <v>0.007388888888888888</v>
      </c>
      <c r="AF14" s="23">
        <f t="shared" si="1"/>
        <v>-0.007388888888888888</v>
      </c>
      <c r="AG14" s="250">
        <f>AF14/$AH$3</f>
        <v>-0.0016203703703703703</v>
      </c>
      <c r="AH14" s="46"/>
      <c r="AI14" s="105"/>
      <c r="AJ14" s="23">
        <f>D14*$AM$3</f>
        <v>0.006481481481481481</v>
      </c>
      <c r="AK14" s="23">
        <f>AI14-AJ14</f>
        <v>-0.006481481481481481</v>
      </c>
      <c r="AL14" s="25">
        <f>AK14/$AM$3</f>
        <v>-0.0016203703703703703</v>
      </c>
      <c r="AM14" s="46"/>
      <c r="AN14" s="34">
        <v>0.051932870370370365</v>
      </c>
      <c r="AO14" s="23">
        <f>D14*$AQ$3</f>
        <v>0.012541666666666666</v>
      </c>
      <c r="AP14" s="23">
        <f t="shared" si="26"/>
        <v>0.0393912037037037</v>
      </c>
      <c r="AQ14" s="23">
        <f>AP14/$AQ$3</f>
        <v>0.005089302804096085</v>
      </c>
      <c r="AR14" s="269">
        <v>8</v>
      </c>
      <c r="AS14" s="138">
        <v>0.05216435185185186</v>
      </c>
      <c r="AT14" s="26">
        <f>D14*$AV$3</f>
        <v>0.012800925925925926</v>
      </c>
      <c r="AU14" s="22">
        <f t="shared" si="2"/>
        <v>0.039363425925925934</v>
      </c>
      <c r="AV14" s="23">
        <f>AU14/$AV$3</f>
        <v>0.00498271214252227</v>
      </c>
      <c r="AW14" s="46">
        <v>4</v>
      </c>
      <c r="AX14" s="175">
        <v>0.03917824074074074</v>
      </c>
      <c r="AY14" s="23">
        <f>D14*$BB$3</f>
        <v>0.010791666666666666</v>
      </c>
      <c r="AZ14" s="22">
        <f t="shared" si="3"/>
        <v>0.028386574074074078</v>
      </c>
      <c r="BA14" s="23">
        <f>AZ14/$BB$3</f>
        <v>0.004262248359470582</v>
      </c>
      <c r="BB14" s="48">
        <v>7</v>
      </c>
      <c r="BC14" s="33">
        <v>0.04215277777777778</v>
      </c>
      <c r="BD14" s="23">
        <f>D14*$BD$3</f>
        <v>0.013222222222222222</v>
      </c>
      <c r="BE14" s="22">
        <f t="shared" si="4"/>
        <v>0.02893055555555556</v>
      </c>
      <c r="BF14" s="23">
        <f>BE14/$BD$3</f>
        <v>0.0035454112200435737</v>
      </c>
      <c r="BG14" s="48">
        <v>6</v>
      </c>
      <c r="BH14" s="33">
        <v>0.044270833333333336</v>
      </c>
      <c r="BI14" s="27">
        <f>D14*$BI$3</f>
        <v>0.008652777777777777</v>
      </c>
      <c r="BJ14" s="22">
        <f t="shared" si="5"/>
        <v>0.035618055555555556</v>
      </c>
      <c r="BK14" s="23">
        <f>BJ14/$BI$3</f>
        <v>0.00667004785684561</v>
      </c>
      <c r="BL14" s="54">
        <v>8</v>
      </c>
      <c r="BM14" s="177">
        <v>0.06267361111111111</v>
      </c>
      <c r="BN14" s="23">
        <f>D14*$BP$3</f>
        <v>0.010013888888888888</v>
      </c>
      <c r="BO14" s="22">
        <f>BM14-BN14</f>
        <v>0.05265972222222222</v>
      </c>
      <c r="BP14" s="23">
        <f>BO14/$BP$3</f>
        <v>0.00852099065084502</v>
      </c>
      <c r="BQ14" s="46">
        <v>6</v>
      </c>
      <c r="BR14" s="105">
        <v>0.06269675925925926</v>
      </c>
      <c r="BS14" s="307">
        <f>D14*$BS$3</f>
        <v>0.016203703703703703</v>
      </c>
      <c r="BT14" s="228">
        <f t="shared" si="30"/>
        <v>0.04649305555555555</v>
      </c>
      <c r="BU14" s="307">
        <f>BT14/$BS$3</f>
        <v>0.004649305555555555</v>
      </c>
      <c r="BV14" s="46">
        <v>4</v>
      </c>
      <c r="BW14" s="194" t="s">
        <v>42</v>
      </c>
      <c r="BX14" s="23"/>
      <c r="BY14" s="22"/>
      <c r="BZ14" s="23"/>
      <c r="CA14" s="46">
        <v>10</v>
      </c>
      <c r="CB14" s="308">
        <v>0.05034722222222222</v>
      </c>
      <c r="CC14" s="23">
        <f>D14*$CD$3</f>
        <v>0.014875</v>
      </c>
      <c r="CD14" s="22">
        <f t="shared" si="33"/>
        <v>0.03547222222222222</v>
      </c>
      <c r="CE14" s="23">
        <f>CD14/$CD$3</f>
        <v>0.0038640764947954487</v>
      </c>
      <c r="CF14" s="46">
        <v>2</v>
      </c>
      <c r="CG14" s="103">
        <v>0.011099537037037038</v>
      </c>
      <c r="CH14" s="23">
        <f t="shared" si="34"/>
        <v>0.003175925925925926</v>
      </c>
      <c r="CI14" s="22">
        <f t="shared" si="35"/>
        <v>0.007923611111111112</v>
      </c>
      <c r="CJ14" s="23">
        <f t="shared" si="36"/>
        <v>0.0040426587301587305</v>
      </c>
      <c r="CK14" s="54">
        <v>4</v>
      </c>
      <c r="CL14" s="42">
        <v>0.043715277777777777</v>
      </c>
      <c r="CM14" s="23">
        <f t="shared" si="37"/>
        <v>0.008652777777777777</v>
      </c>
      <c r="CN14" s="22">
        <f t="shared" si="23"/>
        <v>0.035062499999999996</v>
      </c>
      <c r="CO14" s="23">
        <f t="shared" si="38"/>
        <v>0.006566011235955056</v>
      </c>
      <c r="CP14" s="54">
        <v>7</v>
      </c>
      <c r="CQ14" s="42">
        <v>0.017604166666666667</v>
      </c>
      <c r="CR14" s="23">
        <f t="shared" si="39"/>
        <v>0.005671296296296296</v>
      </c>
      <c r="CS14" s="22">
        <f t="shared" si="40"/>
        <v>0.011932870370370371</v>
      </c>
      <c r="CT14" s="23">
        <f t="shared" si="41"/>
        <v>0.003409391534391535</v>
      </c>
      <c r="CU14" s="54">
        <v>4</v>
      </c>
      <c r="CV14" s="24"/>
      <c r="CW14" s="23">
        <f>D14*$CW$3</f>
        <v>0.007372685185185184</v>
      </c>
      <c r="CX14" s="22">
        <f>CV14-CW14</f>
        <v>-0.007372685185185184</v>
      </c>
      <c r="CY14" s="23">
        <f>CX14/$CW$3</f>
        <v>-0.0016203703703703703</v>
      </c>
      <c r="CZ14" s="313"/>
      <c r="DA14" s="107"/>
      <c r="DB14" s="23">
        <f>D14*$DD$3</f>
        <v>0.013400462962962961</v>
      </c>
      <c r="DC14" s="22">
        <f t="shared" si="42"/>
        <v>-0.013400462962962961</v>
      </c>
      <c r="DD14" s="23">
        <f>DC14/$DD$3</f>
        <v>-0.0016203703703703703</v>
      </c>
      <c r="DE14" s="54"/>
      <c r="DF14" s="105">
        <v>0.05153935185185185</v>
      </c>
      <c r="DG14" s="23">
        <f>D14*$DJ$3</f>
        <v>0.013546296296296294</v>
      </c>
      <c r="DH14" s="22">
        <f>DF14-DG14</f>
        <v>0.03799305555555556</v>
      </c>
      <c r="DI14" s="23">
        <f>DH14/$DJ$3</f>
        <v>0.004544623870281765</v>
      </c>
      <c r="DJ14" s="54">
        <v>3</v>
      </c>
      <c r="DK14" s="350">
        <v>0.03164351851851852</v>
      </c>
      <c r="DL14" s="23">
        <f>D14*$DN$3</f>
        <v>0.0059953703703703705</v>
      </c>
      <c r="DM14" s="22">
        <f>DK14-DL14</f>
        <v>0.025648148148148153</v>
      </c>
      <c r="DN14" s="23">
        <f>DM14/$DN$3</f>
        <v>0.006931931931931933</v>
      </c>
      <c r="DO14" s="54">
        <v>5</v>
      </c>
      <c r="DP14" s="107">
        <v>0.025034722222222222</v>
      </c>
      <c r="DQ14" s="23">
        <f>D14*$DT$3</f>
        <v>0.007291666666666667</v>
      </c>
      <c r="DR14" s="22">
        <f>DP14-DQ14</f>
        <v>0.017743055555555554</v>
      </c>
      <c r="DS14" s="23">
        <f>DR14/$DT$3</f>
        <v>0.003942901234567901</v>
      </c>
      <c r="DT14" s="54">
        <v>2</v>
      </c>
      <c r="DU14" s="350">
        <v>0.052002314814814814</v>
      </c>
      <c r="DV14" s="23">
        <f>D14*$DX$3</f>
        <v>0.008409722222222223</v>
      </c>
      <c r="DW14" s="22">
        <f>DU14-DV14</f>
        <v>0.04359259259259259</v>
      </c>
      <c r="DX14" s="23">
        <f>DW14/$DX$3</f>
        <v>0.008399343466780845</v>
      </c>
      <c r="DY14" s="54">
        <v>10</v>
      </c>
      <c r="DZ14" s="108">
        <v>0.023506944444444445</v>
      </c>
      <c r="EA14" s="23">
        <f>D14*$EB$3</f>
        <v>0.005622685185185185</v>
      </c>
      <c r="EB14" s="22">
        <f>DZ14-EA14</f>
        <v>0.01788425925925926</v>
      </c>
      <c r="EC14" s="23">
        <f>EB14/$EB$3</f>
        <v>0.005153965204397481</v>
      </c>
      <c r="ED14" s="54">
        <v>4</v>
      </c>
      <c r="EE14" s="107">
        <v>0.06260416666666667</v>
      </c>
      <c r="EF14" s="23">
        <f>D14*$EI$3</f>
        <v>0.015004629629629628</v>
      </c>
      <c r="EG14" s="22">
        <f>EE14-EF14</f>
        <v>0.04759953703703704</v>
      </c>
      <c r="EH14" s="23">
        <f>EG14/$EI$3</f>
        <v>0.005140338772898169</v>
      </c>
      <c r="EI14" s="54">
        <v>6</v>
      </c>
      <c r="EJ14" s="105">
        <v>0.027083333333333334</v>
      </c>
      <c r="EK14" s="23">
        <f>D14*$EL$3</f>
        <v>0.006886574074074074</v>
      </c>
      <c r="EL14" s="22">
        <f>EJ14-EK14</f>
        <v>0.02019675925925926</v>
      </c>
      <c r="EM14" s="23">
        <f>EL14/$EL$3</f>
        <v>0.004752178649237473</v>
      </c>
      <c r="EN14" s="54">
        <v>3</v>
      </c>
      <c r="EO14" s="105">
        <v>0.03653935185185185</v>
      </c>
      <c r="EP14" s="23">
        <f>D14*$EQ$3</f>
        <v>0.0065625</v>
      </c>
      <c r="EQ14" s="22">
        <f>EO14-EP14</f>
        <v>0.029976851851851852</v>
      </c>
      <c r="ER14" s="23">
        <f>EQ14/$EQ$3</f>
        <v>0.007401691815272063</v>
      </c>
      <c r="ES14" s="54">
        <v>4</v>
      </c>
      <c r="ET14" s="230">
        <v>0.014421296296296295</v>
      </c>
      <c r="EU14" s="23">
        <f>D14*$EV$3</f>
        <v>0.003824074074074074</v>
      </c>
      <c r="EV14" s="22">
        <f>ET14-EU14</f>
        <v>0.010597222222222221</v>
      </c>
      <c r="EW14" s="23">
        <f>EV14/$EV$3</f>
        <v>0.004490348399246704</v>
      </c>
      <c r="EX14" s="158">
        <v>4</v>
      </c>
      <c r="EY14" s="108">
        <v>0.03832175925925926</v>
      </c>
      <c r="EZ14" s="23">
        <f>D14*$FB$2</f>
        <v>0.008134259259259258</v>
      </c>
      <c r="FA14" s="22">
        <f>EY14-EZ14</f>
        <v>0.0301875</v>
      </c>
      <c r="FB14" s="23">
        <f>FA14/$FB$2</f>
        <v>0.006013446215139442</v>
      </c>
      <c r="FC14" s="158">
        <v>4</v>
      </c>
      <c r="FD14" s="357">
        <v>0.024907407407407406</v>
      </c>
      <c r="FE14" s="23">
        <f>D14*$FE$2</f>
        <v>0.00792361111111111</v>
      </c>
      <c r="FF14" s="22">
        <f>FD14-FE14</f>
        <v>0.016983796296296295</v>
      </c>
      <c r="FG14" s="23">
        <f>FF14/$FE$2</f>
        <v>0.0034731689767477088</v>
      </c>
      <c r="FH14" s="158">
        <v>3</v>
      </c>
      <c r="FI14" s="215">
        <v>0.019212962962962963</v>
      </c>
      <c r="FJ14" s="23">
        <f>D14*$FJ$3</f>
        <v>0.005331018518518519</v>
      </c>
      <c r="FK14" s="22">
        <f>FI14-FJ14</f>
        <v>0.013881944444444443</v>
      </c>
      <c r="FL14" s="23">
        <f>FK14/$FJ$3</f>
        <v>0.004219436001350894</v>
      </c>
      <c r="FM14" s="158">
        <v>4</v>
      </c>
      <c r="FN14" s="108"/>
      <c r="FO14" s="23"/>
      <c r="FP14" s="22"/>
      <c r="FQ14" s="23"/>
      <c r="FR14" s="158"/>
      <c r="FS14" s="92">
        <v>7</v>
      </c>
      <c r="FT14" s="85">
        <v>7</v>
      </c>
      <c r="FU14" s="367">
        <v>6</v>
      </c>
      <c r="FV14" s="84">
        <v>4</v>
      </c>
      <c r="FW14" s="421">
        <v>10</v>
      </c>
      <c r="FX14" s="46"/>
      <c r="FY14" s="46"/>
      <c r="FZ14" s="429">
        <v>8</v>
      </c>
      <c r="GA14" s="46">
        <v>4</v>
      </c>
      <c r="GB14" s="48">
        <v>7</v>
      </c>
      <c r="GC14" s="48">
        <v>6</v>
      </c>
      <c r="GD14" s="422">
        <v>8</v>
      </c>
      <c r="GE14" s="46">
        <v>6</v>
      </c>
      <c r="GF14" s="46">
        <v>4</v>
      </c>
      <c r="GG14" s="421">
        <v>10</v>
      </c>
      <c r="GH14" s="46">
        <v>2</v>
      </c>
      <c r="GI14" s="54">
        <v>4</v>
      </c>
      <c r="GJ14" s="54">
        <v>7</v>
      </c>
      <c r="GK14" s="54">
        <v>4</v>
      </c>
      <c r="GL14" s="313"/>
      <c r="GM14" s="54"/>
      <c r="GN14" s="54">
        <v>3</v>
      </c>
      <c r="GO14" s="54">
        <v>5</v>
      </c>
      <c r="GP14" s="54">
        <v>2</v>
      </c>
      <c r="GQ14" s="422">
        <v>10</v>
      </c>
      <c r="GR14" s="54">
        <v>4</v>
      </c>
      <c r="GS14" s="54">
        <v>6</v>
      </c>
      <c r="GT14" s="54">
        <v>3</v>
      </c>
      <c r="GU14" s="54">
        <v>4</v>
      </c>
      <c r="GV14" s="158">
        <v>4</v>
      </c>
      <c r="GW14" s="158">
        <v>4</v>
      </c>
      <c r="GX14" s="158">
        <v>3</v>
      </c>
      <c r="GY14" s="158">
        <v>4</v>
      </c>
      <c r="GZ14" s="158"/>
      <c r="HA14" s="239">
        <v>29</v>
      </c>
      <c r="HB14" s="424">
        <f>GY14+GX14+GW14+GV14+GU14+GT14+GS14+GR14+GP14+GO14+GN14+GK14+GJ14+GI14+GH14+GF14+GE14+GC14+GB14+GA14++FV14+FU14+FT14+FS14</f>
        <v>110</v>
      </c>
      <c r="HC14" s="126"/>
      <c r="HD14" s="117"/>
      <c r="HE14" s="117"/>
      <c r="HF14" s="117"/>
      <c r="HG14" s="117"/>
      <c r="HH14" s="117"/>
      <c r="HI14" s="117"/>
      <c r="HJ14" s="117"/>
      <c r="HK14" s="117"/>
      <c r="HL14" s="117"/>
      <c r="HM14" s="117"/>
      <c r="HN14" s="117"/>
      <c r="HO14" s="17"/>
      <c r="HP14" s="117"/>
      <c r="HQ14" s="18"/>
      <c r="HR14" s="119"/>
      <c r="HS14" s="17"/>
      <c r="HT14" s="125"/>
      <c r="HU14" s="46"/>
      <c r="HV14" s="51"/>
      <c r="HW14" s="127"/>
      <c r="HX14" s="295">
        <v>7</v>
      </c>
      <c r="HY14" s="324"/>
    </row>
    <row r="15" spans="1:233" s="19" customFormat="1" ht="23.25" customHeight="1">
      <c r="A15" s="10">
        <v>11</v>
      </c>
      <c r="B15" s="11" t="s">
        <v>35</v>
      </c>
      <c r="C15" s="11">
        <v>1958</v>
      </c>
      <c r="D15" s="89">
        <v>0.0015624999999999999</v>
      </c>
      <c r="E15" s="131"/>
      <c r="F15" s="26">
        <f>D15*$I$3</f>
        <v>0.008140624999999999</v>
      </c>
      <c r="G15" s="22">
        <f>E15-F15</f>
        <v>-0.008140624999999999</v>
      </c>
      <c r="H15" s="27">
        <f>G15/$I$3</f>
        <v>-0.0015624999999999997</v>
      </c>
      <c r="I15" s="92"/>
      <c r="J15" s="136">
        <v>0.06373842592592592</v>
      </c>
      <c r="K15" s="23">
        <f>D15*$N$3</f>
        <v>0.008749999999999999</v>
      </c>
      <c r="L15" s="28">
        <f t="shared" si="25"/>
        <v>0.05498842592592592</v>
      </c>
      <c r="M15" s="28">
        <f>L15/$N$3</f>
        <v>0.009819361772486773</v>
      </c>
      <c r="N15" s="85">
        <v>8</v>
      </c>
      <c r="O15" s="87"/>
      <c r="P15" s="23">
        <f>D15*$R$3</f>
        <v>0.00203125</v>
      </c>
      <c r="Q15" s="86">
        <f>O15-P15</f>
        <v>-0.00203125</v>
      </c>
      <c r="R15" s="23">
        <f>Q15/$R$3</f>
        <v>-0.0015625</v>
      </c>
      <c r="S15" s="367"/>
      <c r="T15" s="207"/>
      <c r="U15" s="86">
        <f>D15*$V$3</f>
        <v>0.0037499999999999994</v>
      </c>
      <c r="V15" s="25">
        <f>T15-U15</f>
        <v>-0.0037499999999999994</v>
      </c>
      <c r="W15" s="25">
        <f>V15/$V$3</f>
        <v>-0.0015624999999999999</v>
      </c>
      <c r="X15" s="84"/>
      <c r="Y15" s="247"/>
      <c r="Z15" s="25">
        <f>D15*$AA$3</f>
        <v>0.007968749999999998</v>
      </c>
      <c r="AA15" s="25"/>
      <c r="AB15" s="25"/>
      <c r="AC15" s="46"/>
      <c r="AD15" s="108"/>
      <c r="AE15" s="23"/>
      <c r="AF15" s="23"/>
      <c r="AG15" s="250"/>
      <c r="AH15" s="46"/>
      <c r="AI15" s="215">
        <v>0.04731481481481481</v>
      </c>
      <c r="AJ15" s="23">
        <f>D15*$AJ$3</f>
        <v>0.009781249999999998</v>
      </c>
      <c r="AK15" s="23">
        <f>AI15-AJ15</f>
        <v>0.03753356481481481</v>
      </c>
      <c r="AL15" s="25">
        <f>AK15/$AJ$3</f>
        <v>0.005995777126967222</v>
      </c>
      <c r="AM15" s="46">
        <v>8</v>
      </c>
      <c r="AN15" s="108"/>
      <c r="AO15" s="23"/>
      <c r="AP15" s="23"/>
      <c r="AQ15" s="23"/>
      <c r="AR15" s="269"/>
      <c r="AS15" s="108"/>
      <c r="AT15" s="26"/>
      <c r="AU15" s="22"/>
      <c r="AV15" s="23"/>
      <c r="AW15" s="46"/>
      <c r="AX15" s="175">
        <v>0.032870370370370376</v>
      </c>
      <c r="AY15" s="23">
        <f>D15*$BB$3</f>
        <v>0.010406249999999999</v>
      </c>
      <c r="AZ15" s="22">
        <f t="shared" si="3"/>
        <v>0.022464120370370377</v>
      </c>
      <c r="BA15" s="23">
        <f>AZ15/$BB$3</f>
        <v>0.003372991046602159</v>
      </c>
      <c r="BB15" s="48">
        <v>2</v>
      </c>
      <c r="BC15" s="212">
        <v>0.029027777777777777</v>
      </c>
      <c r="BD15" s="23">
        <f>D15*$BF$3</f>
        <v>0.007687499999999999</v>
      </c>
      <c r="BE15" s="22">
        <f t="shared" si="4"/>
        <v>0.021340277777777777</v>
      </c>
      <c r="BF15" s="23">
        <f>BE15/$BF$3</f>
        <v>0.004337454832881662</v>
      </c>
      <c r="BG15" s="48">
        <v>9</v>
      </c>
      <c r="BH15" s="108"/>
      <c r="BI15" s="27"/>
      <c r="BJ15" s="22"/>
      <c r="BK15" s="23"/>
      <c r="BL15" s="54"/>
      <c r="BM15" s="108"/>
      <c r="BN15" s="23"/>
      <c r="BO15" s="22"/>
      <c r="BP15" s="23"/>
      <c r="BQ15" s="46"/>
      <c r="BR15" s="108"/>
      <c r="BS15" s="23"/>
      <c r="BT15" s="22"/>
      <c r="BU15" s="23"/>
      <c r="BV15" s="46"/>
      <c r="BW15" s="108"/>
      <c r="BX15" s="23"/>
      <c r="BY15" s="22"/>
      <c r="BZ15" s="23"/>
      <c r="CA15" s="46"/>
      <c r="CB15" s="301">
        <v>0.030868055555555555</v>
      </c>
      <c r="CC15" s="23">
        <f>D15*$CE$3</f>
        <v>0.0094375</v>
      </c>
      <c r="CD15" s="22">
        <f t="shared" si="33"/>
        <v>0.021430555555555557</v>
      </c>
      <c r="CE15" s="23">
        <f>CD15/$CE$3</f>
        <v>0.003548105224429728</v>
      </c>
      <c r="CF15" s="46">
        <v>1</v>
      </c>
      <c r="CG15" s="108"/>
      <c r="CH15" s="23"/>
      <c r="CI15" s="22"/>
      <c r="CJ15" s="23"/>
      <c r="CK15" s="54"/>
      <c r="CL15" s="42">
        <v>0.03671296296296296</v>
      </c>
      <c r="CM15" s="23">
        <f>D15*$CN$3</f>
        <v>0.008343749999999999</v>
      </c>
      <c r="CN15" s="22">
        <f>CL15-CM15</f>
        <v>0.028369212962962964</v>
      </c>
      <c r="CO15" s="23">
        <f>CN15/$CN$3</f>
        <v>0.0053125866971840754</v>
      </c>
      <c r="CP15" s="54">
        <v>6</v>
      </c>
      <c r="CQ15" s="108"/>
      <c r="CR15" s="23"/>
      <c r="CS15" s="22"/>
      <c r="CT15" s="23"/>
      <c r="CU15" s="341"/>
      <c r="CV15" s="107">
        <v>0.015266203703703705</v>
      </c>
      <c r="CW15" s="23">
        <f>D15*$CY$3</f>
        <v>0.003796875</v>
      </c>
      <c r="CX15" s="22">
        <f>CV15-CW15</f>
        <v>0.011469328703703706</v>
      </c>
      <c r="CY15" s="23">
        <f>CX15/$CY$3</f>
        <v>0.004719888355433624</v>
      </c>
      <c r="CZ15" s="313">
        <v>6</v>
      </c>
      <c r="DA15" s="194" t="s">
        <v>42</v>
      </c>
      <c r="DB15" s="23"/>
      <c r="DC15" s="22"/>
      <c r="DD15" s="23"/>
      <c r="DE15" s="54"/>
      <c r="DF15" s="212">
        <v>0.013738425925925926</v>
      </c>
      <c r="DG15" s="23">
        <f>D15*$DH$3</f>
        <v>0.00346875</v>
      </c>
      <c r="DH15" s="22">
        <f>DF15-DG15</f>
        <v>0.010269675925925927</v>
      </c>
      <c r="DI15" s="23">
        <f>DH15/$DH$3</f>
        <v>0.00462598014681348</v>
      </c>
      <c r="DJ15" s="54">
        <v>4</v>
      </c>
      <c r="DK15" s="108">
        <v>0.021944444444444447</v>
      </c>
      <c r="DL15" s="23">
        <f>D15*$DL$3</f>
        <v>0.0031249999999999997</v>
      </c>
      <c r="DM15" s="22">
        <f>DK15-DL15</f>
        <v>0.018819444444444448</v>
      </c>
      <c r="DN15" s="23">
        <f>DM15/$DL$3</f>
        <v>0.009409722222222224</v>
      </c>
      <c r="DO15" s="54">
        <v>6</v>
      </c>
      <c r="DP15" s="54"/>
      <c r="DQ15" s="54"/>
      <c r="DR15" s="54"/>
      <c r="DS15" s="54"/>
      <c r="DT15" s="54"/>
      <c r="DU15" s="54"/>
      <c r="DV15" s="54"/>
      <c r="DW15" s="54"/>
      <c r="DX15" s="54"/>
      <c r="DY15" s="54"/>
      <c r="DZ15" s="54"/>
      <c r="EA15" s="54"/>
      <c r="EB15" s="54"/>
      <c r="EC15" s="54"/>
      <c r="ED15" s="54"/>
      <c r="EE15" s="54"/>
      <c r="EF15" s="54"/>
      <c r="EG15" s="54"/>
      <c r="EH15" s="54"/>
      <c r="EI15" s="54"/>
      <c r="EJ15" s="54"/>
      <c r="EK15" s="54"/>
      <c r="EL15" s="54"/>
      <c r="EM15" s="54"/>
      <c r="EN15" s="54"/>
      <c r="EO15" s="54"/>
      <c r="EP15" s="54"/>
      <c r="EQ15" s="54"/>
      <c r="ER15" s="54"/>
      <c r="ES15" s="54"/>
      <c r="ET15" s="230"/>
      <c r="EU15" s="23">
        <f>D15*$EV$3</f>
        <v>0.0036874999999999994</v>
      </c>
      <c r="EV15" s="22">
        <f t="shared" si="43"/>
        <v>-0.0036874999999999994</v>
      </c>
      <c r="EW15" s="23">
        <f>EV15/$EV$3</f>
        <v>-0.0015624999999999999</v>
      </c>
      <c r="EX15" s="158"/>
      <c r="EY15" s="230"/>
      <c r="EZ15" s="23">
        <f>D15*$FA$3</f>
        <v>0.008624999999999999</v>
      </c>
      <c r="FA15" s="22">
        <f>EY15-EZ15</f>
        <v>-0.008624999999999999</v>
      </c>
      <c r="FB15" s="23">
        <f>FA15/$FA$3</f>
        <v>-0.0015624999999999999</v>
      </c>
      <c r="FC15" s="158"/>
      <c r="FD15" s="108"/>
      <c r="FE15" s="23"/>
      <c r="FF15" s="22"/>
      <c r="FG15" s="23"/>
      <c r="FH15" s="158"/>
      <c r="FI15" s="108"/>
      <c r="FJ15" s="23"/>
      <c r="FK15" s="22"/>
      <c r="FL15" s="23"/>
      <c r="FM15" s="158"/>
      <c r="FN15" s="215"/>
      <c r="FO15" s="23">
        <f>D15*$FO$3</f>
        <v>0.006671874999999999</v>
      </c>
      <c r="FP15" s="22">
        <f>FN15-FO15</f>
        <v>-0.006671874999999999</v>
      </c>
      <c r="FQ15" s="23">
        <f>FP15/$FO$3</f>
        <v>-0.0015624999999999999</v>
      </c>
      <c r="FR15" s="158"/>
      <c r="FS15" s="92"/>
      <c r="FT15" s="85">
        <v>8</v>
      </c>
      <c r="FU15" s="367"/>
      <c r="FV15" s="84"/>
      <c r="FW15" s="46"/>
      <c r="FX15" s="46"/>
      <c r="FY15" s="46">
        <v>8</v>
      </c>
      <c r="FZ15" s="269"/>
      <c r="GA15" s="46"/>
      <c r="GB15" s="48">
        <v>2</v>
      </c>
      <c r="GC15" s="48">
        <v>9</v>
      </c>
      <c r="GD15" s="54"/>
      <c r="GE15" s="46"/>
      <c r="GF15" s="46"/>
      <c r="GG15" s="46"/>
      <c r="GH15" s="46">
        <v>1</v>
      </c>
      <c r="GI15" s="54"/>
      <c r="GJ15" s="54">
        <v>6</v>
      </c>
      <c r="GK15" s="341"/>
      <c r="GL15" s="313">
        <v>6</v>
      </c>
      <c r="GM15" s="54"/>
      <c r="GN15" s="54">
        <v>4</v>
      </c>
      <c r="GO15" s="54">
        <v>6</v>
      </c>
      <c r="GP15" s="54"/>
      <c r="GQ15" s="54"/>
      <c r="GR15" s="54"/>
      <c r="GS15" s="54"/>
      <c r="GT15" s="54"/>
      <c r="GU15" s="54"/>
      <c r="GV15" s="158"/>
      <c r="GW15" s="158"/>
      <c r="GX15" s="158"/>
      <c r="GY15" s="158"/>
      <c r="GZ15" s="158"/>
      <c r="HA15" s="239">
        <v>9</v>
      </c>
      <c r="HB15" s="424"/>
      <c r="HC15" s="126"/>
      <c r="HD15" s="117"/>
      <c r="HE15" s="117"/>
      <c r="HF15" s="117"/>
      <c r="HG15" s="117"/>
      <c r="HH15" s="117"/>
      <c r="HI15" s="117"/>
      <c r="HJ15" s="117"/>
      <c r="HK15" s="117"/>
      <c r="HL15" s="117"/>
      <c r="HM15" s="117"/>
      <c r="HN15" s="117"/>
      <c r="HO15" s="17"/>
      <c r="HP15" s="117"/>
      <c r="HQ15" s="18"/>
      <c r="HR15" s="119"/>
      <c r="HS15" s="17"/>
      <c r="HT15" s="125"/>
      <c r="HU15" s="46"/>
      <c r="HV15" s="51"/>
      <c r="HW15" s="127"/>
      <c r="HX15" s="295"/>
      <c r="HY15" s="324"/>
    </row>
    <row r="16" spans="1:233" s="19" customFormat="1" ht="21.75" customHeight="1">
      <c r="A16" s="10">
        <v>12</v>
      </c>
      <c r="B16" s="11" t="s">
        <v>8</v>
      </c>
      <c r="C16" s="7">
        <v>1958</v>
      </c>
      <c r="D16" s="76">
        <v>0.0015624999999999999</v>
      </c>
      <c r="E16" s="133"/>
      <c r="F16" s="26"/>
      <c r="G16" s="22"/>
      <c r="H16" s="27"/>
      <c r="I16" s="92"/>
      <c r="J16" s="96"/>
      <c r="K16" s="23">
        <f>D16*$M$3</f>
        <v>0.0040625</v>
      </c>
      <c r="L16" s="28"/>
      <c r="M16" s="28"/>
      <c r="N16" s="85"/>
      <c r="O16" s="87"/>
      <c r="P16" s="23"/>
      <c r="Q16" s="86"/>
      <c r="R16" s="23"/>
      <c r="S16" s="367"/>
      <c r="T16" s="87"/>
      <c r="U16" s="86"/>
      <c r="V16" s="25"/>
      <c r="W16" s="25"/>
      <c r="X16" s="84"/>
      <c r="Y16" s="102"/>
      <c r="Z16" s="25"/>
      <c r="AA16" s="25"/>
      <c r="AB16" s="25"/>
      <c r="AC16" s="46"/>
      <c r="AD16" s="108"/>
      <c r="AE16" s="23"/>
      <c r="AF16" s="23"/>
      <c r="AG16" s="250"/>
      <c r="AH16" s="46"/>
      <c r="AI16" s="108"/>
      <c r="AJ16" s="23"/>
      <c r="AK16" s="23"/>
      <c r="AL16" s="25"/>
      <c r="AM16" s="46"/>
      <c r="AN16" s="108"/>
      <c r="AO16" s="23"/>
      <c r="AP16" s="23"/>
      <c r="AQ16" s="23"/>
      <c r="AR16" s="269"/>
      <c r="AS16" s="108"/>
      <c r="AT16" s="26"/>
      <c r="AU16" s="22"/>
      <c r="AV16" s="23"/>
      <c r="AW16" s="46"/>
      <c r="AX16" s="108"/>
      <c r="AY16" s="23"/>
      <c r="AZ16" s="22"/>
      <c r="BA16" s="23"/>
      <c r="BB16" s="48"/>
      <c r="BC16" s="108"/>
      <c r="BD16" s="23"/>
      <c r="BE16" s="22"/>
      <c r="BF16" s="23"/>
      <c r="BG16" s="48"/>
      <c r="BH16" s="228"/>
      <c r="BI16" s="27"/>
      <c r="BJ16" s="22"/>
      <c r="BK16" s="23"/>
      <c r="BL16" s="54"/>
      <c r="BM16" s="108"/>
      <c r="BN16" s="23"/>
      <c r="BO16" s="22"/>
      <c r="BP16" s="23"/>
      <c r="BQ16" s="46"/>
      <c r="BR16" s="108"/>
      <c r="BS16" s="23"/>
      <c r="BT16" s="22"/>
      <c r="BU16" s="23"/>
      <c r="BV16" s="46"/>
      <c r="BW16" s="108"/>
      <c r="BX16" s="23"/>
      <c r="BY16" s="22"/>
      <c r="BZ16" s="23"/>
      <c r="CA16" s="46"/>
      <c r="CB16" s="108"/>
      <c r="CC16" s="23"/>
      <c r="CD16" s="22"/>
      <c r="CE16" s="23"/>
      <c r="CF16" s="46"/>
      <c r="CG16" s="108"/>
      <c r="CH16" s="23"/>
      <c r="CI16" s="22"/>
      <c r="CJ16" s="23"/>
      <c r="CK16" s="54"/>
      <c r="CL16" s="108"/>
      <c r="CM16" s="23"/>
      <c r="CN16" s="22"/>
      <c r="CO16" s="23"/>
      <c r="CP16" s="54"/>
      <c r="CQ16" s="229"/>
      <c r="CR16" s="23"/>
      <c r="CS16" s="76"/>
      <c r="CT16" s="72"/>
      <c r="CU16" s="54"/>
      <c r="CV16" s="229"/>
      <c r="CW16" s="23"/>
      <c r="CX16" s="76"/>
      <c r="CY16" s="72"/>
      <c r="CZ16" s="313"/>
      <c r="DA16" s="108"/>
      <c r="DB16" s="23"/>
      <c r="DC16" s="22"/>
      <c r="DD16" s="23"/>
      <c r="DE16" s="54"/>
      <c r="DF16" s="108"/>
      <c r="DG16" s="23">
        <f t="shared" si="24"/>
        <v>0.017343749999999998</v>
      </c>
      <c r="DH16" s="22"/>
      <c r="DI16" s="23"/>
      <c r="DJ16" s="54"/>
      <c r="DK16" s="54"/>
      <c r="DL16" s="54"/>
      <c r="DM16" s="54"/>
      <c r="DN16" s="54"/>
      <c r="DO16" s="54"/>
      <c r="DP16" s="54"/>
      <c r="DQ16" s="54"/>
      <c r="DR16" s="54"/>
      <c r="DS16" s="54"/>
      <c r="DT16" s="54"/>
      <c r="DU16" s="54"/>
      <c r="DV16" s="54"/>
      <c r="DW16" s="54"/>
      <c r="DX16" s="54"/>
      <c r="DY16" s="54"/>
      <c r="DZ16" s="54"/>
      <c r="EA16" s="54"/>
      <c r="EB16" s="54"/>
      <c r="EC16" s="54"/>
      <c r="ED16" s="54"/>
      <c r="EE16" s="54"/>
      <c r="EF16" s="54"/>
      <c r="EG16" s="54"/>
      <c r="EH16" s="54"/>
      <c r="EI16" s="54"/>
      <c r="EJ16" s="54"/>
      <c r="EK16" s="54"/>
      <c r="EL16" s="54"/>
      <c r="EM16" s="54"/>
      <c r="EN16" s="54"/>
      <c r="EO16" s="54"/>
      <c r="EP16" s="54"/>
      <c r="EQ16" s="54"/>
      <c r="ER16" s="54"/>
      <c r="ES16" s="54"/>
      <c r="ET16" s="215"/>
      <c r="EU16" s="23">
        <f>D16*$EU$3</f>
        <v>0.00328125</v>
      </c>
      <c r="EV16" s="22">
        <f>ET16-EU16</f>
        <v>-0.00328125</v>
      </c>
      <c r="EW16" s="23">
        <f>EV16/$EU$3</f>
        <v>-0.0015624999999999999</v>
      </c>
      <c r="EX16" s="158"/>
      <c r="EY16" s="215"/>
      <c r="EZ16" s="23">
        <f>D16*$EZ$3</f>
        <v>0.00553125</v>
      </c>
      <c r="FA16" s="22">
        <f>EY16-EZ16</f>
        <v>-0.00553125</v>
      </c>
      <c r="FB16" s="23">
        <f>FA16/$EZ$3</f>
        <v>-0.0015624999999999999</v>
      </c>
      <c r="FC16" s="158"/>
      <c r="FD16" s="108"/>
      <c r="FE16" s="23"/>
      <c r="FF16" s="22"/>
      <c r="FG16" s="23"/>
      <c r="FH16" s="158"/>
      <c r="FI16" s="108"/>
      <c r="FJ16" s="23"/>
      <c r="FK16" s="22"/>
      <c r="FL16" s="23"/>
      <c r="FM16" s="158"/>
      <c r="FN16" s="108"/>
      <c r="FO16" s="23"/>
      <c r="FP16" s="22"/>
      <c r="FQ16" s="23"/>
      <c r="FR16" s="158"/>
      <c r="FS16" s="92"/>
      <c r="FT16" s="85"/>
      <c r="FU16" s="367"/>
      <c r="FV16" s="84"/>
      <c r="FW16" s="46"/>
      <c r="FX16" s="46"/>
      <c r="FY16" s="46"/>
      <c r="FZ16" s="269"/>
      <c r="GA16" s="46"/>
      <c r="GB16" s="48"/>
      <c r="GC16" s="48"/>
      <c r="GD16" s="54"/>
      <c r="GE16" s="46"/>
      <c r="GF16" s="46"/>
      <c r="GG16" s="46"/>
      <c r="GH16" s="46"/>
      <c r="GI16" s="54"/>
      <c r="GJ16" s="54"/>
      <c r="GK16" s="54"/>
      <c r="GL16" s="313"/>
      <c r="GM16" s="54"/>
      <c r="GN16" s="54"/>
      <c r="GO16" s="54"/>
      <c r="GP16" s="54"/>
      <c r="GQ16" s="54"/>
      <c r="GR16" s="54"/>
      <c r="GS16" s="54"/>
      <c r="GT16" s="54"/>
      <c r="GU16" s="54"/>
      <c r="GV16" s="158"/>
      <c r="GW16" s="158"/>
      <c r="GX16" s="158"/>
      <c r="GY16" s="158"/>
      <c r="GZ16" s="158"/>
      <c r="HA16" s="239">
        <v>0</v>
      </c>
      <c r="HB16" s="424"/>
      <c r="HC16" s="126"/>
      <c r="HD16" s="117"/>
      <c r="HE16" s="117"/>
      <c r="HF16" s="117"/>
      <c r="HG16" s="117"/>
      <c r="HH16" s="117"/>
      <c r="HI16" s="117"/>
      <c r="HJ16" s="117"/>
      <c r="HK16" s="117"/>
      <c r="HL16" s="117"/>
      <c r="HM16" s="117"/>
      <c r="HN16" s="117"/>
      <c r="HO16" s="17"/>
      <c r="HP16" s="117"/>
      <c r="HQ16" s="18"/>
      <c r="HR16" s="119"/>
      <c r="HS16" s="17"/>
      <c r="HT16" s="125"/>
      <c r="HU16" s="46"/>
      <c r="HV16" s="51"/>
      <c r="HW16" s="127"/>
      <c r="HX16" s="295"/>
      <c r="HY16" s="324"/>
    </row>
    <row r="17" spans="1:233" s="19" customFormat="1" ht="0.75" customHeight="1">
      <c r="A17" s="10">
        <v>12</v>
      </c>
      <c r="B17" s="11" t="s">
        <v>18</v>
      </c>
      <c r="C17" s="7">
        <v>1958</v>
      </c>
      <c r="D17" s="89">
        <v>0.0005555555555555556</v>
      </c>
      <c r="E17" s="87" t="s">
        <v>44</v>
      </c>
      <c r="F17" s="26" t="s">
        <v>44</v>
      </c>
      <c r="G17" s="22" t="s">
        <v>44</v>
      </c>
      <c r="H17" s="27" t="s">
        <v>44</v>
      </c>
      <c r="I17" s="92"/>
      <c r="J17" s="136"/>
      <c r="K17" s="23">
        <f>D17*$M$3</f>
        <v>0.0014444444444444446</v>
      </c>
      <c r="L17" s="28"/>
      <c r="M17" s="28"/>
      <c r="N17" s="85"/>
      <c r="O17" s="163">
        <v>0.117824074074074</v>
      </c>
      <c r="P17" s="23">
        <f>D17*$Q$3</f>
        <v>0</v>
      </c>
      <c r="Q17" s="86">
        <f aca="true" t="shared" si="44" ref="Q17:Q26">O17-P17</f>
        <v>0.117824074074074</v>
      </c>
      <c r="R17" s="23" t="e">
        <f>Q17/$Q$3</f>
        <v>#DIV/0!</v>
      </c>
      <c r="S17" s="367"/>
      <c r="T17" s="207">
        <v>0.100740740740741</v>
      </c>
      <c r="U17" s="86">
        <f>D17*$V$3</f>
        <v>0.0013333333333333333</v>
      </c>
      <c r="V17" s="25">
        <f>T17-U17</f>
        <v>0.09940740740740767</v>
      </c>
      <c r="W17" s="25">
        <f>V17/$V$3</f>
        <v>0.04141975308641986</v>
      </c>
      <c r="X17" s="84"/>
      <c r="Y17" s="101">
        <v>0.000925925925925927</v>
      </c>
      <c r="Z17" s="25">
        <f>D17*$AA$3</f>
        <v>0.002833333333333333</v>
      </c>
      <c r="AA17" s="25">
        <f>Y17-Z17</f>
        <v>-0.001907407407407406</v>
      </c>
      <c r="AB17" s="25">
        <f>AA17/$AA$3</f>
        <v>-0.00037400145243282477</v>
      </c>
      <c r="AC17" s="46"/>
      <c r="AD17" s="108"/>
      <c r="AE17" s="23"/>
      <c r="AF17" s="23"/>
      <c r="AG17" s="250"/>
      <c r="AH17" s="46"/>
      <c r="AI17" s="212">
        <v>0.0287731481481482</v>
      </c>
      <c r="AJ17" s="23">
        <f>D17*$AK$3</f>
        <v>0</v>
      </c>
      <c r="AK17" s="23">
        <f aca="true" t="shared" si="45" ref="AK17:AK23">AI17-AJ17</f>
        <v>0.0287731481481482</v>
      </c>
      <c r="AL17" s="25" t="e">
        <f>AK17/$AK$3</f>
        <v>#DIV/0!</v>
      </c>
      <c r="AM17" s="46"/>
      <c r="AN17" s="108"/>
      <c r="AO17" s="27" t="s">
        <v>44</v>
      </c>
      <c r="AP17" s="27" t="s">
        <v>44</v>
      </c>
      <c r="AQ17" s="27" t="s">
        <v>44</v>
      </c>
      <c r="AR17" s="269"/>
      <c r="AS17" s="108"/>
      <c r="AT17" s="26"/>
      <c r="AU17" s="22"/>
      <c r="AV17" s="23"/>
      <c r="AW17" s="46"/>
      <c r="AX17" s="108"/>
      <c r="AY17" s="23"/>
      <c r="AZ17" s="22"/>
      <c r="BA17" s="23"/>
      <c r="BB17" s="48"/>
      <c r="BC17" s="108" t="s">
        <v>44</v>
      </c>
      <c r="BD17" s="23" t="s">
        <v>44</v>
      </c>
      <c r="BE17" s="22" t="s">
        <v>44</v>
      </c>
      <c r="BF17" s="23" t="s">
        <v>44</v>
      </c>
      <c r="BG17" s="48"/>
      <c r="BH17" s="108"/>
      <c r="BI17" s="27"/>
      <c r="BJ17" s="22">
        <f>BH17-BI17</f>
        <v>0</v>
      </c>
      <c r="BK17" s="23">
        <f>BJ17/$BK$3</f>
        <v>0</v>
      </c>
      <c r="BL17" s="54"/>
      <c r="BM17" s="194" t="s">
        <v>44</v>
      </c>
      <c r="BN17" s="23">
        <f>D17*$BN$3</f>
        <v>0.0026555555555555555</v>
      </c>
      <c r="BO17" s="195" t="s">
        <v>44</v>
      </c>
      <c r="BP17" s="23" t="e">
        <f>BO17/$BN$3</f>
        <v>#VALUE!</v>
      </c>
      <c r="BQ17" s="46"/>
      <c r="BR17" s="198">
        <v>0.987523148148148</v>
      </c>
      <c r="BS17" s="23">
        <f>D17*$BT$3</f>
        <v>0.0032222222222222222</v>
      </c>
      <c r="BT17" s="22">
        <f>BR17-BS17</f>
        <v>0.9843009259259258</v>
      </c>
      <c r="BU17" s="23">
        <f>BT17/$BT$3</f>
        <v>0.16970705619412513</v>
      </c>
      <c r="BV17" s="46"/>
      <c r="BW17" s="33">
        <v>0.086875</v>
      </c>
      <c r="BX17" s="23">
        <f>D17*$BZ$3</f>
        <v>0.004166666666666667</v>
      </c>
      <c r="BY17" s="195" t="s">
        <v>44</v>
      </c>
      <c r="BZ17" s="23" t="e">
        <f>BY17/$BZ$3</f>
        <v>#VALUE!</v>
      </c>
      <c r="CA17" s="46"/>
      <c r="CB17" s="108"/>
      <c r="CC17" s="23"/>
      <c r="CD17" s="22"/>
      <c r="CE17" s="23"/>
      <c r="CF17" s="46"/>
      <c r="CG17" s="108" t="s">
        <v>44</v>
      </c>
      <c r="CH17" s="23" t="s">
        <v>44</v>
      </c>
      <c r="CI17" s="22" t="s">
        <v>44</v>
      </c>
      <c r="CJ17" s="23" t="s">
        <v>44</v>
      </c>
      <c r="CK17" s="54"/>
      <c r="CL17" s="88"/>
      <c r="CM17" s="72"/>
      <c r="CN17" s="76"/>
      <c r="CO17" s="72"/>
      <c r="CP17" s="54"/>
      <c r="CQ17" s="229"/>
      <c r="CR17" s="23"/>
      <c r="CS17" s="76"/>
      <c r="CT17" s="72"/>
      <c r="CU17" s="54"/>
      <c r="CV17" s="229"/>
      <c r="CW17" s="23"/>
      <c r="CX17" s="76"/>
      <c r="CY17" s="72"/>
      <c r="CZ17" s="313"/>
      <c r="DA17" s="229"/>
      <c r="DB17" s="23"/>
      <c r="DC17" s="76"/>
      <c r="DD17" s="72"/>
      <c r="DE17" s="54"/>
      <c r="DF17" s="229"/>
      <c r="DG17" s="23">
        <f t="shared" si="24"/>
        <v>0.006166666666666667</v>
      </c>
      <c r="DH17" s="76"/>
      <c r="DI17" s="72"/>
      <c r="DJ17" s="54"/>
      <c r="DK17" s="54"/>
      <c r="DL17" s="54"/>
      <c r="DM17" s="54"/>
      <c r="DN17" s="54"/>
      <c r="DO17" s="54"/>
      <c r="DP17" s="54"/>
      <c r="DQ17" s="54"/>
      <c r="DR17" s="54"/>
      <c r="DS17" s="54"/>
      <c r="DT17" s="54"/>
      <c r="DU17" s="54"/>
      <c r="DV17" s="54"/>
      <c r="DW17" s="54"/>
      <c r="DX17" s="54"/>
      <c r="DY17" s="54"/>
      <c r="DZ17" s="54"/>
      <c r="EA17" s="54"/>
      <c r="EB17" s="54"/>
      <c r="EC17" s="54"/>
      <c r="ED17" s="54"/>
      <c r="EE17" s="54"/>
      <c r="EF17" s="54"/>
      <c r="EG17" s="54"/>
      <c r="EH17" s="54"/>
      <c r="EI17" s="54"/>
      <c r="EJ17" s="54"/>
      <c r="EK17" s="54"/>
      <c r="EL17" s="54"/>
      <c r="EM17" s="54"/>
      <c r="EN17" s="54"/>
      <c r="EO17" s="54"/>
      <c r="EP17" s="54"/>
      <c r="EQ17" s="54"/>
      <c r="ER17" s="54"/>
      <c r="ES17" s="54"/>
      <c r="ET17" s="229"/>
      <c r="EU17" s="23"/>
      <c r="EV17" s="76"/>
      <c r="EW17" s="72"/>
      <c r="EX17" s="158"/>
      <c r="EY17" s="229"/>
      <c r="EZ17" s="23"/>
      <c r="FA17" s="76"/>
      <c r="FB17" s="72"/>
      <c r="FC17" s="158"/>
      <c r="FD17" s="88"/>
      <c r="FE17" s="23"/>
      <c r="FF17" s="76"/>
      <c r="FG17" s="72"/>
      <c r="FH17" s="158"/>
      <c r="FI17" s="88"/>
      <c r="FJ17" s="23"/>
      <c r="FK17" s="76"/>
      <c r="FL17" s="72"/>
      <c r="FM17" s="158"/>
      <c r="FN17" s="88"/>
      <c r="FO17" s="23"/>
      <c r="FP17" s="76"/>
      <c r="FQ17" s="72"/>
      <c r="FR17" s="158"/>
      <c r="FS17" s="92"/>
      <c r="FT17" s="85"/>
      <c r="FU17" s="367"/>
      <c r="FV17" s="84"/>
      <c r="FW17" s="46"/>
      <c r="FX17" s="46"/>
      <c r="FY17" s="46"/>
      <c r="FZ17" s="269"/>
      <c r="GA17" s="46"/>
      <c r="GB17" s="48"/>
      <c r="GC17" s="48"/>
      <c r="GD17" s="54"/>
      <c r="GE17" s="46"/>
      <c r="GF17" s="46"/>
      <c r="GG17" s="46"/>
      <c r="GH17" s="46"/>
      <c r="GI17" s="54"/>
      <c r="GJ17" s="54"/>
      <c r="GK17" s="54"/>
      <c r="GL17" s="313"/>
      <c r="GM17" s="54"/>
      <c r="GN17" s="54"/>
      <c r="GO17" s="54"/>
      <c r="GP17" s="54"/>
      <c r="GQ17" s="54"/>
      <c r="GR17" s="54"/>
      <c r="GS17" s="54"/>
      <c r="GT17" s="54"/>
      <c r="GU17" s="54"/>
      <c r="GV17" s="158"/>
      <c r="GW17" s="158"/>
      <c r="GX17" s="158"/>
      <c r="GY17" s="158"/>
      <c r="GZ17" s="158"/>
      <c r="HA17" s="239"/>
      <c r="HB17" s="424"/>
      <c r="HC17" s="126"/>
      <c r="HD17" s="117"/>
      <c r="HE17" s="117"/>
      <c r="HF17" s="117"/>
      <c r="HG17" s="117"/>
      <c r="HH17" s="117"/>
      <c r="HI17" s="117"/>
      <c r="HJ17" s="117"/>
      <c r="HK17" s="117"/>
      <c r="HL17" s="117"/>
      <c r="HM17" s="117"/>
      <c r="HN17" s="117"/>
      <c r="HO17" s="17"/>
      <c r="HP17" s="117"/>
      <c r="HQ17" s="18"/>
      <c r="HR17" s="119"/>
      <c r="HS17" s="17"/>
      <c r="HT17" s="125"/>
      <c r="HU17" s="46"/>
      <c r="HV17" s="51"/>
      <c r="HW17" s="127"/>
      <c r="HX17" s="295"/>
      <c r="HY17" s="324"/>
    </row>
    <row r="18" spans="1:233" s="19" customFormat="1" ht="27.75" customHeight="1">
      <c r="A18" s="10">
        <v>13</v>
      </c>
      <c r="B18" s="11" t="s">
        <v>15</v>
      </c>
      <c r="C18" s="11">
        <v>1958</v>
      </c>
      <c r="D18" s="89">
        <v>0.0015624999999999999</v>
      </c>
      <c r="E18" s="131">
        <v>0.04530092592592593</v>
      </c>
      <c r="F18" s="26">
        <f>D18*$I$3</f>
        <v>0.008140624999999999</v>
      </c>
      <c r="G18" s="22">
        <f>E18-F18</f>
        <v>0.03716030092592593</v>
      </c>
      <c r="H18" s="27">
        <f>G18/$I$3</f>
        <v>0.007132495379256417</v>
      </c>
      <c r="I18" s="92">
        <v>3</v>
      </c>
      <c r="J18" s="136">
        <v>0.04505787037037037</v>
      </c>
      <c r="K18" s="23">
        <f>D18*$N$3</f>
        <v>0.008749999999999999</v>
      </c>
      <c r="L18" s="28">
        <f>J18-K18</f>
        <v>0.03630787037037037</v>
      </c>
      <c r="M18" s="28">
        <f>L18/$N$3</f>
        <v>0.006483548280423281</v>
      </c>
      <c r="N18" s="85">
        <v>5</v>
      </c>
      <c r="O18" s="131">
        <v>0.02596064814814815</v>
      </c>
      <c r="P18" s="23">
        <f>D18*$P$3</f>
        <v>0.00484375</v>
      </c>
      <c r="Q18" s="86">
        <f t="shared" si="44"/>
        <v>0.02111689814814815</v>
      </c>
      <c r="R18" s="23">
        <f>Q18/$P$3</f>
        <v>0.0068119026284348865</v>
      </c>
      <c r="S18" s="367">
        <v>4</v>
      </c>
      <c r="T18" s="206">
        <v>0.04850694444444444</v>
      </c>
      <c r="U18" s="86">
        <f>D18*$U$3</f>
        <v>0.00921875</v>
      </c>
      <c r="V18" s="25">
        <f>T18-U18</f>
        <v>0.039288194444444445</v>
      </c>
      <c r="W18" s="86">
        <f>V18/$U$3</f>
        <v>0.006659016007532956</v>
      </c>
      <c r="X18" s="84">
        <v>6</v>
      </c>
      <c r="Y18" s="95">
        <v>0.08645833333333335</v>
      </c>
      <c r="Z18" s="25">
        <f>D18*$AB$3</f>
        <v>0.0109375</v>
      </c>
      <c r="AA18" s="25">
        <f>Y18-Z18</f>
        <v>0.07552083333333334</v>
      </c>
      <c r="AB18" s="25">
        <f>AA18/$AB$3</f>
        <v>0.010788690476190478</v>
      </c>
      <c r="AC18" s="46">
        <v>8</v>
      </c>
      <c r="AD18" s="170">
        <v>0.03876157407407408</v>
      </c>
      <c r="AE18" s="23">
        <f>D18*$AH$3</f>
        <v>0.0071249999999999985</v>
      </c>
      <c r="AF18" s="23">
        <f aca="true" t="shared" si="46" ref="AF18:AF26">AD18-AE18</f>
        <v>0.03163657407407408</v>
      </c>
      <c r="AG18" s="250">
        <f>AF18/$AH$3</f>
        <v>0.006937845191682913</v>
      </c>
      <c r="AH18" s="46">
        <v>7</v>
      </c>
      <c r="AI18" s="105">
        <v>0.02791666666666667</v>
      </c>
      <c r="AJ18" s="23">
        <f>D18*$AM$3</f>
        <v>0.0062499999999999995</v>
      </c>
      <c r="AK18" s="23">
        <f t="shared" si="45"/>
        <v>0.02166666666666667</v>
      </c>
      <c r="AL18" s="25">
        <f>AK18/$AM$3</f>
        <v>0.005416666666666668</v>
      </c>
      <c r="AM18" s="46">
        <v>6</v>
      </c>
      <c r="AN18" s="107">
        <v>0.03740740740740741</v>
      </c>
      <c r="AO18" s="23">
        <f>D18*$AR$3</f>
        <v>0.008593749999999999</v>
      </c>
      <c r="AP18" s="23">
        <f aca="true" t="shared" si="47" ref="AP18:AP28">AN18-AO18</f>
        <v>0.028813657407407413</v>
      </c>
      <c r="AQ18" s="23">
        <f>AP18/$AR$3</f>
        <v>0.005238846801346802</v>
      </c>
      <c r="AR18" s="269">
        <v>9</v>
      </c>
      <c r="AS18" s="174">
        <v>0.05886574074074074</v>
      </c>
      <c r="AT18" s="26">
        <f>D18*$AU$3</f>
        <v>0.008765624999999999</v>
      </c>
      <c r="AU18" s="22">
        <f>AS18-AT18</f>
        <v>0.05010011574074074</v>
      </c>
      <c r="AV18" s="23">
        <f>AU18/$AU$3</f>
        <v>0.008930501914570541</v>
      </c>
      <c r="AW18" s="46">
        <v>9</v>
      </c>
      <c r="AX18" s="175">
        <v>0.042604166666666665</v>
      </c>
      <c r="AY18" s="23">
        <f>D18*$BB$3</f>
        <v>0.010406249999999999</v>
      </c>
      <c r="AZ18" s="22">
        <f>AX18-AY18</f>
        <v>0.032197916666666666</v>
      </c>
      <c r="BA18" s="23">
        <f>AZ18/$BB$3</f>
        <v>0.004834522022022022</v>
      </c>
      <c r="BB18" s="48">
        <v>8</v>
      </c>
      <c r="BC18" s="212">
        <v>0.030416666666666665</v>
      </c>
      <c r="BD18" s="23">
        <f>D18*$BF$3</f>
        <v>0.007687499999999999</v>
      </c>
      <c r="BE18" s="22">
        <f>BC18-BD18</f>
        <v>0.022729166666666665</v>
      </c>
      <c r="BF18" s="23">
        <f>BE18/$BF$3</f>
        <v>0.004619749322493224</v>
      </c>
      <c r="BG18" s="48">
        <v>10</v>
      </c>
      <c r="BH18" s="139">
        <v>0.026157407407407407</v>
      </c>
      <c r="BI18" s="27">
        <f>D18*$BK$3</f>
        <v>0.005999999999999999</v>
      </c>
      <c r="BJ18" s="22">
        <f>BH18-BI18</f>
        <v>0.02015740740740741</v>
      </c>
      <c r="BK18" s="23">
        <f>BJ18/$BK$3</f>
        <v>0.005249324845679013</v>
      </c>
      <c r="BL18" s="54">
        <v>7</v>
      </c>
      <c r="BM18" s="107">
        <v>0.049826388888888885</v>
      </c>
      <c r="BN18" s="23">
        <f>D18*$BN$3</f>
        <v>0.00746875</v>
      </c>
      <c r="BO18" s="22">
        <f>BM18-BN18</f>
        <v>0.04235763888888888</v>
      </c>
      <c r="BP18" s="23">
        <f>BO18/$BN$3</f>
        <v>0.008861430729893071</v>
      </c>
      <c r="BQ18" s="46">
        <v>7</v>
      </c>
      <c r="BR18" s="198">
        <v>0.054710648148148154</v>
      </c>
      <c r="BS18" s="23">
        <f>D18*$BT$3</f>
        <v>0.0090625</v>
      </c>
      <c r="BT18" s="22">
        <f>BR18-BS18</f>
        <v>0.04564814814814815</v>
      </c>
      <c r="BU18" s="23">
        <f>BT18/$BT$3</f>
        <v>0.007870370370370371</v>
      </c>
      <c r="BV18" s="46">
        <v>7</v>
      </c>
      <c r="BW18" s="34">
        <v>0.04358796296296297</v>
      </c>
      <c r="BX18" s="23">
        <f>D18*$CA$3</f>
        <v>0.00746875</v>
      </c>
      <c r="BY18" s="22">
        <f>BW18-BX18</f>
        <v>0.03611921296296297</v>
      </c>
      <c r="BZ18" s="23">
        <f>BY18/$CA$3</f>
        <v>0.007556320703548738</v>
      </c>
      <c r="CA18" s="159">
        <v>5</v>
      </c>
      <c r="CB18" s="301">
        <v>0.0453587962962963</v>
      </c>
      <c r="CC18" s="23">
        <f>D18*$CE$3</f>
        <v>0.0094375</v>
      </c>
      <c r="CD18" s="22">
        <f>CB18-CC18</f>
        <v>0.0359212962962963</v>
      </c>
      <c r="CE18" s="23">
        <f>CD18/$CE$3</f>
        <v>0.005947234486141771</v>
      </c>
      <c r="CF18" s="46">
        <v>10</v>
      </c>
      <c r="CG18" s="103">
        <v>0.0203125</v>
      </c>
      <c r="CH18" s="23">
        <f>D18*$CH$3</f>
        <v>0.0030624999999999997</v>
      </c>
      <c r="CI18" s="22">
        <f>CG18-CH18</f>
        <v>0.01725</v>
      </c>
      <c r="CJ18" s="23">
        <f>CI18/$CH$3</f>
        <v>0.008801020408163267</v>
      </c>
      <c r="CK18" s="54">
        <v>7</v>
      </c>
      <c r="CL18" s="42">
        <v>0.0350462962962963</v>
      </c>
      <c r="CM18" s="23">
        <f>D18*$CN$3</f>
        <v>0.008343749999999999</v>
      </c>
      <c r="CN18" s="22">
        <f>CL18-CM18</f>
        <v>0.0267025462962963</v>
      </c>
      <c r="CO18" s="23">
        <f>CN18/$CN$3</f>
        <v>0.005000476834512416</v>
      </c>
      <c r="CP18" s="54">
        <v>4</v>
      </c>
      <c r="CQ18" s="42">
        <v>0.039768518518518516</v>
      </c>
      <c r="CR18" s="23">
        <f>D18*$CS$3</f>
        <v>0.00546875</v>
      </c>
      <c r="CS18" s="22">
        <f>CQ18-CR18</f>
        <v>0.034299768518518514</v>
      </c>
      <c r="CT18" s="23">
        <f>CS18/$CS$3</f>
        <v>0.00979993386243386</v>
      </c>
      <c r="CU18" s="54">
        <v>8</v>
      </c>
      <c r="CV18" s="24">
        <v>0.040532407407407406</v>
      </c>
      <c r="CW18" s="23">
        <f>D18*$CW$3</f>
        <v>0.007109374999999999</v>
      </c>
      <c r="CX18" s="22">
        <f>CV18-CW18</f>
        <v>0.033423032407407405</v>
      </c>
      <c r="CY18" s="23">
        <f>CX18/$CW$3</f>
        <v>0.007345721408221408</v>
      </c>
      <c r="CZ18" s="313">
        <v>8</v>
      </c>
      <c r="DA18" s="215">
        <v>0.05106481481481481</v>
      </c>
      <c r="DB18" s="23">
        <f>D18*$DB$3</f>
        <v>0.0080625</v>
      </c>
      <c r="DC18" s="22">
        <f>DA18-DB18</f>
        <v>0.04300231481481481</v>
      </c>
      <c r="DD18" s="23">
        <f>DC18/$DB$3</f>
        <v>0.008333781940855583</v>
      </c>
      <c r="DE18" s="54">
        <v>7</v>
      </c>
      <c r="DF18" s="215">
        <v>0.04340277777777778</v>
      </c>
      <c r="DG18" s="23">
        <f>D18*$DG$3</f>
        <v>0.008421874999999999</v>
      </c>
      <c r="DH18" s="22">
        <f>DF18-DG18</f>
        <v>0.03498090277777778</v>
      </c>
      <c r="DI18" s="23">
        <f>DH18/$DG$3</f>
        <v>0.006489963409606268</v>
      </c>
      <c r="DJ18" s="54">
        <v>10</v>
      </c>
      <c r="DK18" s="350">
        <v>0.04173611111111111</v>
      </c>
      <c r="DL18" s="23">
        <f>D18*$DN$3</f>
        <v>0.00578125</v>
      </c>
      <c r="DM18" s="22">
        <f>DK18-DL18</f>
        <v>0.03595486111111111</v>
      </c>
      <c r="DN18" s="23">
        <f>DM18/$DN$3</f>
        <v>0.009717530030030029</v>
      </c>
      <c r="DO18" s="54">
        <v>7</v>
      </c>
      <c r="DP18" s="107">
        <v>0.03930555555555556</v>
      </c>
      <c r="DQ18" s="23">
        <f>D18*$DT$3</f>
        <v>0.007031249999999999</v>
      </c>
      <c r="DR18" s="22">
        <f>DP18-DQ18</f>
        <v>0.03227430555555556</v>
      </c>
      <c r="DS18" s="23">
        <f>DR18/$DT$3</f>
        <v>0.0071720679012345695</v>
      </c>
      <c r="DT18" s="54">
        <v>8</v>
      </c>
      <c r="DU18" s="350">
        <v>0.03891203703703704</v>
      </c>
      <c r="DV18" s="23">
        <f>D18*$DX$3</f>
        <v>0.008109375</v>
      </c>
      <c r="DW18" s="22">
        <f>DU18-DV18</f>
        <v>0.030802662037037035</v>
      </c>
      <c r="DX18" s="23">
        <f>DW18/$DX$3</f>
        <v>0.005935002319274958</v>
      </c>
      <c r="DY18" s="54">
        <v>6</v>
      </c>
      <c r="DZ18" s="108">
        <v>0.03791666666666667</v>
      </c>
      <c r="EA18" s="23">
        <f>D18*$EB$3</f>
        <v>0.005421875</v>
      </c>
      <c r="EB18" s="22">
        <f>DZ18-EA18</f>
        <v>0.03249479166666667</v>
      </c>
      <c r="EC18" s="23">
        <f>EB18/$EB$3</f>
        <v>0.009364493275696446</v>
      </c>
      <c r="ED18" s="54">
        <v>9</v>
      </c>
      <c r="EE18" s="184">
        <v>0.03706018518518519</v>
      </c>
      <c r="EF18" s="23">
        <f>D18*$EH$3</f>
        <v>0.007203125</v>
      </c>
      <c r="EG18" s="22">
        <f>EE18-EF18</f>
        <v>0.029857060185185188</v>
      </c>
      <c r="EH18" s="23">
        <f>EG18/$EH$3</f>
        <v>0.006476585723467502</v>
      </c>
      <c r="EI18" s="54">
        <v>9</v>
      </c>
      <c r="EJ18" s="105">
        <v>0.035289351851851856</v>
      </c>
      <c r="EK18" s="23">
        <f>D18*$EL$3</f>
        <v>0.006640625</v>
      </c>
      <c r="EL18" s="22">
        <f>EJ18-EK18</f>
        <v>0.028648726851851856</v>
      </c>
      <c r="EM18" s="23">
        <f>EL18/$EL$3</f>
        <v>0.006740876906318084</v>
      </c>
      <c r="EN18" s="54">
        <v>6</v>
      </c>
      <c r="EO18" s="105">
        <v>0.0397337962962963</v>
      </c>
      <c r="EP18" s="23">
        <f>D18*$EQ$3</f>
        <v>0.0063281249999999995</v>
      </c>
      <c r="EQ18" s="22">
        <f>EO18-EP18</f>
        <v>0.033405671296296305</v>
      </c>
      <c r="ER18" s="23">
        <f>EQ18/$EQ$3</f>
        <v>0.008248313900320076</v>
      </c>
      <c r="ES18" s="54">
        <v>5</v>
      </c>
      <c r="ET18" s="230">
        <v>0.018483796296296297</v>
      </c>
      <c r="EU18" s="23">
        <f>D18*$EV$3</f>
        <v>0.0036874999999999994</v>
      </c>
      <c r="EV18" s="22">
        <f>ET18-EU18</f>
        <v>0.014796296296296297</v>
      </c>
      <c r="EW18" s="23">
        <f>EV18/$EV$3</f>
        <v>0.006269617074701821</v>
      </c>
      <c r="EX18" s="158">
        <v>8</v>
      </c>
      <c r="EY18" s="108">
        <v>0.051585648148148144</v>
      </c>
      <c r="EZ18" s="23">
        <f>D18*$FB$2</f>
        <v>0.007843749999999998</v>
      </c>
      <c r="FA18" s="22">
        <f>EY18-EZ18</f>
        <v>0.04374189814814815</v>
      </c>
      <c r="FB18" s="23">
        <f>FA18/$FB$2</f>
        <v>0.008713525527519552</v>
      </c>
      <c r="FC18" s="158">
        <v>8</v>
      </c>
      <c r="FD18" s="357">
        <v>0.03571759259259259</v>
      </c>
      <c r="FE18" s="23">
        <f>D18*$FE$2</f>
        <v>0.007640624999999999</v>
      </c>
      <c r="FF18" s="22">
        <f>FD18-FE18</f>
        <v>0.028076967592592594</v>
      </c>
      <c r="FG18" s="23">
        <f>FF18/$FE$2</f>
        <v>0.0057417111641293655</v>
      </c>
      <c r="FH18" s="158">
        <v>9</v>
      </c>
      <c r="FI18" s="215">
        <v>0.022337962962962962</v>
      </c>
      <c r="FJ18" s="23">
        <f>D18*$FJ$3</f>
        <v>0.005140624999999999</v>
      </c>
      <c r="FK18" s="22">
        <f>FI18-FJ18</f>
        <v>0.017197337962962963</v>
      </c>
      <c r="FL18" s="23">
        <f>FK18/$FJ$3</f>
        <v>0.005227154396037374</v>
      </c>
      <c r="FM18" s="158">
        <v>7</v>
      </c>
      <c r="FN18" s="215">
        <v>0.03568287037037037</v>
      </c>
      <c r="FO18" s="23">
        <f>D18*$FO$3</f>
        <v>0.006671874999999999</v>
      </c>
      <c r="FP18" s="22">
        <f>FN18-FO18</f>
        <v>0.02901099537037037</v>
      </c>
      <c r="FQ18" s="23">
        <f>FP18/$FO$3</f>
        <v>0.006794144114840837</v>
      </c>
      <c r="FR18" s="158">
        <v>8</v>
      </c>
      <c r="FS18" s="92">
        <v>3</v>
      </c>
      <c r="FT18" s="85">
        <v>5</v>
      </c>
      <c r="FU18" s="367">
        <v>4</v>
      </c>
      <c r="FV18" s="84">
        <v>6</v>
      </c>
      <c r="FW18" s="46">
        <v>8</v>
      </c>
      <c r="FX18" s="46">
        <v>7</v>
      </c>
      <c r="FY18" s="46">
        <v>6</v>
      </c>
      <c r="FZ18" s="429">
        <v>9</v>
      </c>
      <c r="GA18" s="421">
        <v>9</v>
      </c>
      <c r="GB18" s="48">
        <v>8</v>
      </c>
      <c r="GC18" s="428">
        <v>10</v>
      </c>
      <c r="GD18" s="54">
        <v>7</v>
      </c>
      <c r="GE18" s="46">
        <v>7</v>
      </c>
      <c r="GF18" s="46">
        <v>7</v>
      </c>
      <c r="GG18" s="159">
        <v>5</v>
      </c>
      <c r="GH18" s="421">
        <v>10</v>
      </c>
      <c r="GI18" s="54">
        <v>7</v>
      </c>
      <c r="GJ18" s="54">
        <v>4</v>
      </c>
      <c r="GK18" s="54">
        <v>8</v>
      </c>
      <c r="GL18" s="313">
        <v>8</v>
      </c>
      <c r="GM18" s="54">
        <v>7</v>
      </c>
      <c r="GN18" s="422">
        <v>10</v>
      </c>
      <c r="GO18" s="54">
        <v>7</v>
      </c>
      <c r="GP18" s="54">
        <v>8</v>
      </c>
      <c r="GQ18" s="54">
        <v>6</v>
      </c>
      <c r="GR18" s="422">
        <v>9</v>
      </c>
      <c r="GS18" s="422">
        <v>9</v>
      </c>
      <c r="GT18" s="54">
        <v>6</v>
      </c>
      <c r="GU18" s="54">
        <v>5</v>
      </c>
      <c r="GV18" s="158">
        <v>8</v>
      </c>
      <c r="GW18" s="422">
        <v>8</v>
      </c>
      <c r="GX18" s="422">
        <v>9</v>
      </c>
      <c r="GY18" s="158">
        <v>7</v>
      </c>
      <c r="GZ18" s="422">
        <v>8</v>
      </c>
      <c r="HA18" s="239">
        <v>34</v>
      </c>
      <c r="HB18" s="424">
        <f>FS18+FT18+FU18+FV18+FW18+FX18+FY18+GB18+GD18+GE18+GF18+GG18+GI18++GJ18+GK18+GL18+GM18+GO18+GP18+GQ18+GT18+GU18+GV18+GY18</f>
        <v>154</v>
      </c>
      <c r="HC18" s="126"/>
      <c r="HD18" s="117"/>
      <c r="HE18" s="117"/>
      <c r="HF18" s="117"/>
      <c r="HG18" s="117"/>
      <c r="HH18" s="117"/>
      <c r="HI18" s="117"/>
      <c r="HJ18" s="117"/>
      <c r="HK18" s="117"/>
      <c r="HL18" s="117"/>
      <c r="HM18" s="117"/>
      <c r="HN18" s="117"/>
      <c r="HO18" s="17"/>
      <c r="HP18" s="117"/>
      <c r="HQ18" s="18"/>
      <c r="HR18" s="119"/>
      <c r="HS18" s="17"/>
      <c r="HT18" s="125"/>
      <c r="HU18" s="46"/>
      <c r="HV18" s="51"/>
      <c r="HW18" s="127"/>
      <c r="HX18" s="295">
        <v>8</v>
      </c>
      <c r="HY18" s="324"/>
    </row>
    <row r="19" spans="1:233" s="19" customFormat="1" ht="27.75" customHeight="1">
      <c r="A19" s="10">
        <v>14</v>
      </c>
      <c r="B19" s="11" t="s">
        <v>16</v>
      </c>
      <c r="C19" s="11">
        <v>1959</v>
      </c>
      <c r="D19" s="89">
        <v>0.0015046296296296294</v>
      </c>
      <c r="E19" s="204">
        <v>0.07163194444444444</v>
      </c>
      <c r="F19" s="26">
        <f>D19*$G$3</f>
        <v>0.010908564814814814</v>
      </c>
      <c r="G19" s="22">
        <f>E19-F19</f>
        <v>0.06072337962962963</v>
      </c>
      <c r="H19" s="27">
        <f>G19/$G$3</f>
        <v>0.008375638569604087</v>
      </c>
      <c r="I19" s="92">
        <v>6</v>
      </c>
      <c r="J19" s="205">
        <v>0.06841435185185185</v>
      </c>
      <c r="K19" s="254">
        <f>D19*$L$3</f>
        <v>0.011886574074074074</v>
      </c>
      <c r="L19" s="28">
        <f>J19-K19</f>
        <v>0.056527777777777774</v>
      </c>
      <c r="M19" s="28">
        <f>L19/$L$3</f>
        <v>0.007155414908579465</v>
      </c>
      <c r="N19" s="85">
        <v>6</v>
      </c>
      <c r="O19" s="132">
        <v>0.03747685185185185</v>
      </c>
      <c r="P19" s="23">
        <f>D19*$S$3</f>
        <v>0.006921296296296295</v>
      </c>
      <c r="Q19" s="86">
        <f t="shared" si="44"/>
        <v>0.030555555555555558</v>
      </c>
      <c r="R19" s="23">
        <f>Q19/$S$3</f>
        <v>0.006642512077294687</v>
      </c>
      <c r="S19" s="367">
        <v>3</v>
      </c>
      <c r="T19" s="87"/>
      <c r="U19" s="86"/>
      <c r="V19" s="25"/>
      <c r="W19" s="25"/>
      <c r="X19" s="84"/>
      <c r="Y19" s="102"/>
      <c r="Z19" s="25"/>
      <c r="AA19" s="25"/>
      <c r="AB19" s="25"/>
      <c r="AC19" s="46"/>
      <c r="AD19" s="33">
        <v>0.044363425925925924</v>
      </c>
      <c r="AE19" s="23">
        <f>D19*$AF$3</f>
        <v>0.010156249999999999</v>
      </c>
      <c r="AF19" s="23">
        <f t="shared" si="46"/>
        <v>0.034207175925925926</v>
      </c>
      <c r="AG19" s="250">
        <f>AF19/$AF$3</f>
        <v>0.005067729766803841</v>
      </c>
      <c r="AH19" s="46">
        <v>5</v>
      </c>
      <c r="AI19" s="215">
        <v>0.0435300925925926</v>
      </c>
      <c r="AJ19" s="23">
        <f>D19*$AJ$3</f>
        <v>0.00941898148148148</v>
      </c>
      <c r="AK19" s="23">
        <f>AI19-AJ19</f>
        <v>0.03411111111111112</v>
      </c>
      <c r="AL19" s="25">
        <f>AK19/$AJ$3</f>
        <v>0.005449059282925099</v>
      </c>
      <c r="AM19" s="46">
        <v>7</v>
      </c>
      <c r="AN19" s="107">
        <v>0.0371875</v>
      </c>
      <c r="AO19" s="23">
        <f>D19*$AR$3</f>
        <v>0.008275462962962962</v>
      </c>
      <c r="AP19" s="23">
        <f t="shared" si="47"/>
        <v>0.028912037037037035</v>
      </c>
      <c r="AQ19" s="23">
        <f>AP19/$AR$3</f>
        <v>0.0052567340067340065</v>
      </c>
      <c r="AR19" s="269">
        <v>10</v>
      </c>
      <c r="AS19" s="174">
        <v>0.036273148148148145</v>
      </c>
      <c r="AT19" s="26">
        <f>D19*$AU$3</f>
        <v>0.008440972222222221</v>
      </c>
      <c r="AU19" s="22">
        <f>AS19-AT19</f>
        <v>0.027832175925925923</v>
      </c>
      <c r="AV19" s="23">
        <f>AU19/$AU$3</f>
        <v>0.004961172179309433</v>
      </c>
      <c r="AW19" s="46">
        <v>3</v>
      </c>
      <c r="AX19" s="175"/>
      <c r="AY19" s="23">
        <f>D19*$BB$3</f>
        <v>0.010020833333333333</v>
      </c>
      <c r="AZ19" s="22">
        <f>AX19-AY19</f>
        <v>-0.010020833333333333</v>
      </c>
      <c r="BA19" s="23">
        <f>AZ19/$BB$3</f>
        <v>-0.0015046296296296296</v>
      </c>
      <c r="BB19" s="48"/>
      <c r="BC19" s="212"/>
      <c r="BD19" s="23">
        <f>D19*$BF$3</f>
        <v>0.007402777777777776</v>
      </c>
      <c r="BE19" s="22">
        <f>BC19-BD19</f>
        <v>-0.007402777777777776</v>
      </c>
      <c r="BF19" s="23">
        <f>BE19/$BF$3</f>
        <v>-0.0015046296296296294</v>
      </c>
      <c r="BG19" s="48"/>
      <c r="BH19" s="33">
        <v>0.049039351851851855</v>
      </c>
      <c r="BI19" s="27">
        <f>D19*$BI$3</f>
        <v>0.008034722222222221</v>
      </c>
      <c r="BJ19" s="22">
        <f>BH19-BI19</f>
        <v>0.041004629629629634</v>
      </c>
      <c r="BK19" s="23">
        <f>BJ19/$BI$3</f>
        <v>0.007678769593563602</v>
      </c>
      <c r="BL19" s="54">
        <v>10</v>
      </c>
      <c r="BM19" s="107">
        <v>0.06032407407407408</v>
      </c>
      <c r="BN19" s="23">
        <f>D19*$BN$3</f>
        <v>0.007192129629629629</v>
      </c>
      <c r="BO19" s="22">
        <f>BM19-BN19</f>
        <v>0.05313194444444445</v>
      </c>
      <c r="BP19" s="23">
        <f>BO19/$BN$3</f>
        <v>0.011115469549046955</v>
      </c>
      <c r="BQ19" s="46">
        <v>8</v>
      </c>
      <c r="BR19" s="33"/>
      <c r="BS19" s="23">
        <f>D19*$BU$3</f>
        <v>0.0034606481481481476</v>
      </c>
      <c r="BT19" s="22">
        <f>BR19-BS19</f>
        <v>-0.0034606481481481476</v>
      </c>
      <c r="BU19" s="23">
        <f>BT19/$BU$3</f>
        <v>-0.0015046296296296294</v>
      </c>
      <c r="BV19" s="46"/>
      <c r="BW19" s="108"/>
      <c r="BX19" s="23"/>
      <c r="BY19" s="22"/>
      <c r="BZ19" s="23"/>
      <c r="CA19" s="46"/>
      <c r="CB19" s="108"/>
      <c r="CC19" s="23">
        <f>D19*$CF$2</f>
        <v>0.003310185185185185</v>
      </c>
      <c r="CD19" s="22">
        <f>CB19-CC19</f>
        <v>-0.003310185185185185</v>
      </c>
      <c r="CE19" s="23">
        <f>CD19/$CF$2</f>
        <v>-0.0015046296296296294</v>
      </c>
      <c r="CF19" s="46"/>
      <c r="CG19" s="108"/>
      <c r="CH19" s="23"/>
      <c r="CI19" s="22"/>
      <c r="CJ19" s="23"/>
      <c r="CK19" s="54"/>
      <c r="CL19" s="108"/>
      <c r="CM19" s="23"/>
      <c r="CN19" s="22"/>
      <c r="CO19" s="23"/>
      <c r="CP19" s="54"/>
      <c r="CQ19" s="108"/>
      <c r="CR19" s="23"/>
      <c r="CS19" s="22"/>
      <c r="CT19" s="23"/>
      <c r="CU19" s="54"/>
      <c r="CV19" s="108"/>
      <c r="CW19" s="23"/>
      <c r="CX19" s="22"/>
      <c r="CY19" s="23"/>
      <c r="CZ19" s="313"/>
      <c r="DA19" s="212">
        <v>0.027650462962962963</v>
      </c>
      <c r="DB19" s="23">
        <f>D19*$DC$3</f>
        <v>0.003626157407407407</v>
      </c>
      <c r="DC19" s="22">
        <f>DA19-DB19</f>
        <v>0.024024305555555556</v>
      </c>
      <c r="DD19" s="23">
        <f>DC19/$DC$3</f>
        <v>0.00996859151682803</v>
      </c>
      <c r="DE19" s="54">
        <v>8</v>
      </c>
      <c r="DF19" s="108"/>
      <c r="DG19" s="23">
        <f t="shared" si="24"/>
        <v>0.016701388888888887</v>
      </c>
      <c r="DH19" s="22">
        <f>DF19-DG19</f>
        <v>-0.016701388888888887</v>
      </c>
      <c r="DI19" s="23">
        <f>DH19/$DC$3</f>
        <v>-0.006930036883356384</v>
      </c>
      <c r="DJ19" s="54"/>
      <c r="DK19" s="54"/>
      <c r="DL19" s="54"/>
      <c r="DM19" s="54"/>
      <c r="DN19" s="54"/>
      <c r="DO19" s="54"/>
      <c r="DP19" s="54"/>
      <c r="DQ19" s="54"/>
      <c r="DR19" s="54"/>
      <c r="DS19" s="54"/>
      <c r="DT19" s="54"/>
      <c r="DU19" s="350">
        <v>0.045254629629629624</v>
      </c>
      <c r="DV19" s="23">
        <f>D19*$DX$3</f>
        <v>0.007809027777777778</v>
      </c>
      <c r="DW19" s="22">
        <f>DU19-DV19</f>
        <v>0.03744560185185185</v>
      </c>
      <c r="DX19" s="23">
        <f>DW19/$DX$3</f>
        <v>0.007214952187254691</v>
      </c>
      <c r="DY19" s="54">
        <v>9</v>
      </c>
      <c r="DZ19" s="108">
        <v>0.028414351851851847</v>
      </c>
      <c r="EA19" s="23">
        <f>D19*$EB$3</f>
        <v>0.005221064814814815</v>
      </c>
      <c r="EB19" s="22">
        <f>DZ19-EA19</f>
        <v>0.023193287037037033</v>
      </c>
      <c r="EC19" s="23">
        <f>EB19/$EB$3</f>
        <v>0.0066839443910769545</v>
      </c>
      <c r="ED19" s="54">
        <v>5</v>
      </c>
      <c r="EE19" s="54"/>
      <c r="EF19" s="54"/>
      <c r="EG19" s="54"/>
      <c r="EH19" s="54"/>
      <c r="EI19" s="54"/>
      <c r="EJ19" s="54"/>
      <c r="EK19" s="54"/>
      <c r="EL19" s="54"/>
      <c r="EM19" s="54"/>
      <c r="EN19" s="54"/>
      <c r="EO19" s="54"/>
      <c r="EP19" s="54"/>
      <c r="EQ19" s="54"/>
      <c r="ER19" s="54"/>
      <c r="ES19" s="54"/>
      <c r="ET19" s="108"/>
      <c r="EU19" s="23">
        <f>D19*$EV$3</f>
        <v>0.0035509259259259253</v>
      </c>
      <c r="EV19" s="22">
        <f>ET19-EU19</f>
        <v>-0.0035509259259259253</v>
      </c>
      <c r="EW19" s="23">
        <f>EV19/$EV$3</f>
        <v>-0.0015046296296296294</v>
      </c>
      <c r="EX19" s="158"/>
      <c r="EY19" s="230"/>
      <c r="EZ19" s="23">
        <f>D19*$FA$3</f>
        <v>0.008305555555555554</v>
      </c>
      <c r="FA19" s="22">
        <f>EY19-EZ19</f>
        <v>-0.008305555555555554</v>
      </c>
      <c r="FB19" s="23">
        <f>FA19/$FA$3</f>
        <v>-0.0015046296296296294</v>
      </c>
      <c r="FC19" s="158"/>
      <c r="FD19" s="108"/>
      <c r="FE19" s="23"/>
      <c r="FF19" s="22"/>
      <c r="FG19" s="23"/>
      <c r="FH19" s="158"/>
      <c r="FI19" s="215">
        <v>0.03194444444444445</v>
      </c>
      <c r="FJ19" s="23">
        <f>D19*$FJ$3</f>
        <v>0.004950231481481481</v>
      </c>
      <c r="FK19" s="22">
        <f>FI19-FJ19</f>
        <v>0.02699421296296297</v>
      </c>
      <c r="FL19" s="23">
        <f>FK19/$FJ$3</f>
        <v>0.00820492795226838</v>
      </c>
      <c r="FM19" s="158">
        <v>8</v>
      </c>
      <c r="FN19" s="215">
        <v>0.042118055555555554</v>
      </c>
      <c r="FO19" s="23">
        <f>D19*$FO$3</f>
        <v>0.006424768518518517</v>
      </c>
      <c r="FP19" s="22">
        <f>FN19-FO19</f>
        <v>0.03569328703703704</v>
      </c>
      <c r="FQ19" s="23">
        <f>FP19/$FO$3</f>
        <v>0.008359083615231157</v>
      </c>
      <c r="FR19" s="158">
        <v>9</v>
      </c>
      <c r="FS19" s="92">
        <v>6</v>
      </c>
      <c r="FT19" s="85">
        <v>6</v>
      </c>
      <c r="FU19" s="367">
        <v>3</v>
      </c>
      <c r="FV19" s="84"/>
      <c r="FW19" s="46"/>
      <c r="FX19" s="46">
        <v>5</v>
      </c>
      <c r="FY19" s="46">
        <v>7</v>
      </c>
      <c r="FZ19" s="269">
        <v>10</v>
      </c>
      <c r="GA19" s="46">
        <v>3</v>
      </c>
      <c r="GB19" s="48"/>
      <c r="GC19" s="48"/>
      <c r="GD19" s="54">
        <v>10</v>
      </c>
      <c r="GE19" s="46">
        <v>8</v>
      </c>
      <c r="GF19" s="46"/>
      <c r="GG19" s="46"/>
      <c r="GH19" s="46"/>
      <c r="GI19" s="54"/>
      <c r="GJ19" s="54"/>
      <c r="GK19" s="54"/>
      <c r="GL19" s="313"/>
      <c r="GM19" s="54">
        <v>8</v>
      </c>
      <c r="GN19" s="54"/>
      <c r="GO19" s="54"/>
      <c r="GP19" s="54"/>
      <c r="GQ19" s="54">
        <v>9</v>
      </c>
      <c r="GR19" s="54">
        <v>5</v>
      </c>
      <c r="GS19" s="54"/>
      <c r="GT19" s="54"/>
      <c r="GU19" s="54"/>
      <c r="GV19" s="158"/>
      <c r="GW19" s="158"/>
      <c r="GX19" s="158"/>
      <c r="GY19" s="158">
        <v>8</v>
      </c>
      <c r="GZ19" s="158">
        <v>9</v>
      </c>
      <c r="HA19" s="239">
        <v>14</v>
      </c>
      <c r="HB19" s="424"/>
      <c r="HC19" s="126"/>
      <c r="HD19" s="117"/>
      <c r="HE19" s="117"/>
      <c r="HF19" s="117"/>
      <c r="HG19" s="117"/>
      <c r="HH19" s="117"/>
      <c r="HI19" s="117"/>
      <c r="HJ19" s="117"/>
      <c r="HK19" s="117"/>
      <c r="HL19" s="117"/>
      <c r="HM19" s="117"/>
      <c r="HN19" s="117"/>
      <c r="HO19" s="17"/>
      <c r="HP19" s="117"/>
      <c r="HQ19" s="18"/>
      <c r="HR19" s="119"/>
      <c r="HS19" s="17"/>
      <c r="HT19" s="125"/>
      <c r="HU19" s="46"/>
      <c r="HV19" s="51"/>
      <c r="HW19" s="127"/>
      <c r="HX19" s="295"/>
      <c r="HY19" s="325"/>
    </row>
    <row r="20" spans="1:233" s="19" customFormat="1" ht="23.25" customHeight="1">
      <c r="A20" s="318">
        <v>15</v>
      </c>
      <c r="B20" s="11" t="s">
        <v>17</v>
      </c>
      <c r="C20" s="7">
        <v>1960</v>
      </c>
      <c r="D20" s="76">
        <v>0.0014467592592592594</v>
      </c>
      <c r="E20" s="93" t="s">
        <v>44</v>
      </c>
      <c r="F20" s="26" t="s">
        <v>44</v>
      </c>
      <c r="G20" s="22" t="s">
        <v>44</v>
      </c>
      <c r="H20" s="27" t="s">
        <v>44</v>
      </c>
      <c r="I20" s="85"/>
      <c r="J20" s="157"/>
      <c r="K20" s="23"/>
      <c r="L20" s="28"/>
      <c r="M20" s="28"/>
      <c r="N20" s="85"/>
      <c r="O20" s="132"/>
      <c r="P20" s="23">
        <f>D20*$S$3</f>
        <v>0.006655092592592593</v>
      </c>
      <c r="Q20" s="86">
        <f t="shared" si="44"/>
        <v>-0.006655092592592593</v>
      </c>
      <c r="R20" s="23">
        <f>Q20/$S$3</f>
        <v>-0.0014467592592592594</v>
      </c>
      <c r="S20" s="367"/>
      <c r="T20" s="132">
        <v>0.05987268518518518</v>
      </c>
      <c r="U20" s="86">
        <f>D20*$X$3</f>
        <v>0.011574074074074075</v>
      </c>
      <c r="V20" s="25">
        <f>T20-U20</f>
        <v>0.048298611111111105</v>
      </c>
      <c r="W20" s="25">
        <f>V20/$X$3</f>
        <v>0.006037326388888888</v>
      </c>
      <c r="X20" s="85">
        <v>5</v>
      </c>
      <c r="Y20" s="95">
        <v>0.0621875</v>
      </c>
      <c r="Z20" s="25">
        <f>D20*$AB$3</f>
        <v>0.010127314814814816</v>
      </c>
      <c r="AA20" s="25">
        <f>Y20-Z20</f>
        <v>0.05206018518518518</v>
      </c>
      <c r="AB20" s="25">
        <f>AA20/$AB$3</f>
        <v>0.007437169312169312</v>
      </c>
      <c r="AC20" s="46">
        <v>4</v>
      </c>
      <c r="AD20" s="212"/>
      <c r="AE20" s="23">
        <f>D20*$AG$3</f>
        <v>0.004687500000000001</v>
      </c>
      <c r="AF20" s="23">
        <f t="shared" si="46"/>
        <v>-0.004687500000000001</v>
      </c>
      <c r="AG20" s="250">
        <f>AF20/$AG$3</f>
        <v>-0.0014467592592592594</v>
      </c>
      <c r="AH20" s="46"/>
      <c r="AI20" s="215">
        <v>0.036759259259259255</v>
      </c>
      <c r="AJ20" s="23">
        <f>D20*$AJ$3</f>
        <v>0.009056712962962964</v>
      </c>
      <c r="AK20" s="23">
        <f t="shared" si="45"/>
        <v>0.02770254629629629</v>
      </c>
      <c r="AL20" s="25">
        <f>AK20/$AJ$3</f>
        <v>0.004425326884392379</v>
      </c>
      <c r="AM20" s="46">
        <v>5</v>
      </c>
      <c r="AN20" s="34">
        <v>0.0667013888888889</v>
      </c>
      <c r="AO20" s="23">
        <f>D20*$AQ$3</f>
        <v>0.011197916666666669</v>
      </c>
      <c r="AP20" s="23">
        <f t="shared" si="47"/>
        <v>0.055503472222222225</v>
      </c>
      <c r="AQ20" s="23">
        <f>AP20/$AQ$3</f>
        <v>0.007170991243181166</v>
      </c>
      <c r="AR20" s="270">
        <v>11</v>
      </c>
      <c r="AS20" s="108"/>
      <c r="AT20" s="26"/>
      <c r="AU20" s="22"/>
      <c r="AV20" s="23"/>
      <c r="AW20" s="20"/>
      <c r="AX20" s="175"/>
      <c r="AY20" s="23">
        <f>D20*$BB$3</f>
        <v>0.009635416666666667</v>
      </c>
      <c r="AZ20" s="22">
        <f>AX20-AY20</f>
        <v>-0.009635416666666667</v>
      </c>
      <c r="BA20" s="23">
        <f>AZ20/$BB$3</f>
        <v>-0.0014467592592592594</v>
      </c>
      <c r="BB20" s="47"/>
      <c r="BC20" s="108"/>
      <c r="BD20" s="23"/>
      <c r="BE20" s="22"/>
      <c r="BF20" s="23"/>
      <c r="BG20" s="47"/>
      <c r="BH20" s="212"/>
      <c r="BI20" s="27">
        <f>D20*$BL$3</f>
        <v>0.0035879629629629634</v>
      </c>
      <c r="BJ20" s="22">
        <f>BH20-BI20</f>
        <v>-0.0035879629629629634</v>
      </c>
      <c r="BK20" s="23">
        <f>BJ20/$BL$3</f>
        <v>-0.0014467592592592594</v>
      </c>
      <c r="BL20" s="20"/>
      <c r="BM20" s="108"/>
      <c r="BN20" s="23"/>
      <c r="BO20" s="22"/>
      <c r="BP20" s="23"/>
      <c r="BQ20" s="20"/>
      <c r="BR20" s="108"/>
      <c r="BS20" s="23"/>
      <c r="BT20" s="22"/>
      <c r="BU20" s="23"/>
      <c r="BV20" s="20"/>
      <c r="BW20" s="108"/>
      <c r="BX20" s="23"/>
      <c r="BY20" s="22"/>
      <c r="BZ20" s="23"/>
      <c r="CA20" s="20"/>
      <c r="CB20" s="201" t="s">
        <v>44</v>
      </c>
      <c r="CC20" s="23"/>
      <c r="CD20" s="195" t="s">
        <v>44</v>
      </c>
      <c r="CE20" s="27" t="s">
        <v>44</v>
      </c>
      <c r="CF20" s="20"/>
      <c r="CG20" s="24"/>
      <c r="CH20" s="23"/>
      <c r="CI20" s="22"/>
      <c r="CJ20" s="23"/>
      <c r="CK20" s="53"/>
      <c r="CL20" s="72"/>
      <c r="CM20" s="23"/>
      <c r="CN20" s="22"/>
      <c r="CO20" s="23"/>
      <c r="CP20" s="53"/>
      <c r="CQ20" s="72"/>
      <c r="CR20" s="23"/>
      <c r="CS20" s="22"/>
      <c r="CT20" s="23"/>
      <c r="CU20" s="53"/>
      <c r="CV20" s="72"/>
      <c r="CW20" s="23"/>
      <c r="CX20" s="22"/>
      <c r="CY20" s="23"/>
      <c r="CZ20" s="312"/>
      <c r="DA20" s="72"/>
      <c r="DB20" s="23"/>
      <c r="DC20" s="22"/>
      <c r="DD20" s="23"/>
      <c r="DE20" s="53"/>
      <c r="DF20" s="72"/>
      <c r="DG20" s="23">
        <f t="shared" si="24"/>
        <v>0.01605902777777778</v>
      </c>
      <c r="DH20" s="22"/>
      <c r="DI20" s="2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356"/>
      <c r="EU20" s="23"/>
      <c r="EV20" s="22"/>
      <c r="EW20" s="23"/>
      <c r="EX20" s="158"/>
      <c r="EY20" s="72"/>
      <c r="EZ20" s="23"/>
      <c r="FA20" s="22"/>
      <c r="FB20" s="23"/>
      <c r="FC20" s="158"/>
      <c r="FD20" s="363"/>
      <c r="FE20" s="364"/>
      <c r="FF20" s="363"/>
      <c r="FG20" s="364"/>
      <c r="FH20" s="158"/>
      <c r="FI20" s="230"/>
      <c r="FJ20" s="23">
        <f>D20*$FK$3</f>
        <v>0.004340277777777778</v>
      </c>
      <c r="FK20" s="22">
        <f>FI20-FJ20</f>
        <v>-0.004340277777777778</v>
      </c>
      <c r="FL20" s="23">
        <f>FK20/$FK$3</f>
        <v>-0.0014467592592592594</v>
      </c>
      <c r="FM20" s="158"/>
      <c r="FN20" s="108"/>
      <c r="FO20" s="23"/>
      <c r="FP20" s="22"/>
      <c r="FQ20" s="23"/>
      <c r="FR20" s="158"/>
      <c r="FS20" s="85"/>
      <c r="FT20" s="85"/>
      <c r="FU20" s="367"/>
      <c r="FV20" s="85">
        <v>5</v>
      </c>
      <c r="FW20" s="46">
        <v>4</v>
      </c>
      <c r="FX20" s="46"/>
      <c r="FY20" s="46">
        <v>5</v>
      </c>
      <c r="FZ20" s="270">
        <v>11</v>
      </c>
      <c r="GA20" s="20"/>
      <c r="GB20" s="47"/>
      <c r="GC20" s="47"/>
      <c r="GD20" s="20"/>
      <c r="GE20" s="20"/>
      <c r="GF20" s="20"/>
      <c r="GG20" s="20"/>
      <c r="GH20" s="20"/>
      <c r="GI20" s="53"/>
      <c r="GJ20" s="53"/>
      <c r="GK20" s="53"/>
      <c r="GL20" s="312"/>
      <c r="GM20" s="53"/>
      <c r="GN20" s="53"/>
      <c r="GO20" s="53"/>
      <c r="GP20" s="53"/>
      <c r="GQ20" s="53"/>
      <c r="GR20" s="53"/>
      <c r="GS20" s="53"/>
      <c r="GT20" s="53"/>
      <c r="GU20" s="53"/>
      <c r="GV20" s="158"/>
      <c r="GW20" s="158"/>
      <c r="GX20" s="158"/>
      <c r="GY20" s="158"/>
      <c r="GZ20" s="158"/>
      <c r="HA20" s="238">
        <v>4</v>
      </c>
      <c r="HB20" s="424"/>
      <c r="HC20" s="12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28"/>
      <c r="HU20" s="20"/>
      <c r="HV20" s="51"/>
      <c r="HW20" s="145"/>
      <c r="HX20" s="295"/>
      <c r="HY20" s="324"/>
    </row>
    <row r="21" spans="1:233" s="19" customFormat="1" ht="26.25" customHeight="1">
      <c r="A21" s="10">
        <v>16</v>
      </c>
      <c r="B21" s="79" t="s">
        <v>21</v>
      </c>
      <c r="C21" s="7">
        <v>1961</v>
      </c>
      <c r="D21" s="76">
        <v>0.0011111111111111111</v>
      </c>
      <c r="E21" s="131">
        <v>0.06018518518518518</v>
      </c>
      <c r="F21" s="26">
        <f>D21*$I$3</f>
        <v>0.0057888888888888886</v>
      </c>
      <c r="G21" s="22">
        <f>E21-F21</f>
        <v>0.05439629629629629</v>
      </c>
      <c r="H21" s="27">
        <f>G21/$I$3</f>
        <v>0.010440747849577024</v>
      </c>
      <c r="I21" s="85">
        <v>10</v>
      </c>
      <c r="J21" s="300">
        <v>0.030474537037037036</v>
      </c>
      <c r="K21" s="254">
        <f>D21*$M$3</f>
        <v>0.002888888888888889</v>
      </c>
      <c r="L21" s="28">
        <f>J21-K21</f>
        <v>0.027585648148148147</v>
      </c>
      <c r="M21" s="28">
        <f>L21/$M$3</f>
        <v>0.010609864672364671</v>
      </c>
      <c r="N21" s="85">
        <v>11</v>
      </c>
      <c r="O21" s="131">
        <v>0.034583333333333334</v>
      </c>
      <c r="P21" s="23">
        <f>D21*$P$3</f>
        <v>0.0034444444444444444</v>
      </c>
      <c r="Q21" s="86">
        <f t="shared" si="44"/>
        <v>0.03113888888888889</v>
      </c>
      <c r="R21" s="23">
        <f>Q21/$P$3</f>
        <v>0.010044802867383512</v>
      </c>
      <c r="S21" s="367">
        <v>11</v>
      </c>
      <c r="T21" s="207">
        <v>0.03866898148148148</v>
      </c>
      <c r="U21" s="86">
        <f>D21*$V$3</f>
        <v>0.0026666666666666666</v>
      </c>
      <c r="V21" s="25">
        <f>T21-U21</f>
        <v>0.03600231481481481</v>
      </c>
      <c r="W21" s="25">
        <f>V21/$V$3</f>
        <v>0.01500096450617284</v>
      </c>
      <c r="X21" s="85">
        <v>13</v>
      </c>
      <c r="Y21" s="102"/>
      <c r="Z21" s="25"/>
      <c r="AA21" s="25"/>
      <c r="AB21" s="25"/>
      <c r="AC21" s="46"/>
      <c r="AD21" s="212"/>
      <c r="AE21" s="23">
        <f>D21*$AG$3</f>
        <v>0.0036000000000000003</v>
      </c>
      <c r="AF21" s="23">
        <f t="shared" si="46"/>
        <v>-0.0036000000000000003</v>
      </c>
      <c r="AG21" s="250">
        <f>AF21/$AG$3</f>
        <v>-0.0011111111111111111</v>
      </c>
      <c r="AH21" s="46"/>
      <c r="AI21" s="107"/>
      <c r="AJ21" s="23">
        <f>D21*$AL$3</f>
        <v>0.0027888888888888885</v>
      </c>
      <c r="AK21" s="23">
        <f t="shared" si="45"/>
        <v>-0.0027888888888888885</v>
      </c>
      <c r="AL21" s="25">
        <f>AK21/$AL$3</f>
        <v>-0.0011111111111111111</v>
      </c>
      <c r="AM21" s="46"/>
      <c r="AN21" s="108"/>
      <c r="AO21" s="23">
        <f>D21*$AP$3</f>
        <v>0.002977777777777778</v>
      </c>
      <c r="AP21" s="23">
        <f t="shared" si="47"/>
        <v>-0.002977777777777778</v>
      </c>
      <c r="AQ21" s="23">
        <f>AP21/$AP$3</f>
        <v>-0.0011111111111111111</v>
      </c>
      <c r="AR21" s="270"/>
      <c r="AS21" s="108"/>
      <c r="AT21" s="26">
        <f>D21*$AT$3</f>
        <v>0.0034000000000000002</v>
      </c>
      <c r="AU21" s="22">
        <f>AS21-AT21</f>
        <v>-0.0034000000000000002</v>
      </c>
      <c r="AV21" s="23">
        <f>AU21/$AT$3</f>
        <v>-0.0011111111111111111</v>
      </c>
      <c r="AW21" s="20"/>
      <c r="AX21" s="108"/>
      <c r="AY21" s="23"/>
      <c r="AZ21" s="22"/>
      <c r="BA21" s="23"/>
      <c r="BB21" s="47"/>
      <c r="BC21" s="108"/>
      <c r="BD21" s="23"/>
      <c r="BE21" s="22"/>
      <c r="BF21" s="23"/>
      <c r="BG21" s="47"/>
      <c r="BH21" s="108"/>
      <c r="BI21" s="27"/>
      <c r="BJ21" s="22"/>
      <c r="BK21" s="23"/>
      <c r="BL21" s="20"/>
      <c r="BM21" s="108"/>
      <c r="BN21" s="23"/>
      <c r="BO21" s="22"/>
      <c r="BP21" s="23"/>
      <c r="BQ21" s="20"/>
      <c r="BR21" s="108"/>
      <c r="BS21" s="23"/>
      <c r="BT21" s="22"/>
      <c r="BU21" s="23"/>
      <c r="BV21" s="20"/>
      <c r="BW21" s="108"/>
      <c r="BX21" s="23"/>
      <c r="BY21" s="22"/>
      <c r="BZ21" s="23"/>
      <c r="CA21" s="20"/>
      <c r="CB21" s="194"/>
      <c r="CC21" s="23"/>
      <c r="CD21" s="22"/>
      <c r="CE21" s="23"/>
      <c r="CF21" s="20"/>
      <c r="CG21" s="108"/>
      <c r="CH21" s="23"/>
      <c r="CI21" s="22"/>
      <c r="CJ21" s="23"/>
      <c r="CK21" s="53"/>
      <c r="CL21" s="33"/>
      <c r="CM21" s="23">
        <f>D21*$CO$3</f>
        <v>0.007755555555555556</v>
      </c>
      <c r="CN21" s="22">
        <f>CL21-CM21</f>
        <v>-0.007755555555555556</v>
      </c>
      <c r="CO21" s="23">
        <f>CN21/$CO$3</f>
        <v>-0.0011111111111111111</v>
      </c>
      <c r="CP21" s="53"/>
      <c r="CQ21" s="108"/>
      <c r="CR21" s="23">
        <f>D21*$CT$3</f>
        <v>0.003966666666666666</v>
      </c>
      <c r="CS21" s="22">
        <f>CQ21-CR21</f>
        <v>-0.003966666666666666</v>
      </c>
      <c r="CT21" s="23">
        <f>CS21/$CT$3</f>
        <v>-0.001111111111111111</v>
      </c>
      <c r="CU21" s="53"/>
      <c r="CV21" s="72"/>
      <c r="CW21" s="23"/>
      <c r="CX21" s="76"/>
      <c r="CY21" s="72"/>
      <c r="CZ21" s="312"/>
      <c r="DA21" s="215">
        <v>0.0899074074074074</v>
      </c>
      <c r="DB21" s="23">
        <f>D21*$DB$3</f>
        <v>0.005733333333333333</v>
      </c>
      <c r="DC21" s="22">
        <f>DA21-DB21</f>
        <v>0.08417407407407407</v>
      </c>
      <c r="DD21" s="23">
        <f>DC21/$DB$3</f>
        <v>0.01631280505311513</v>
      </c>
      <c r="DE21" s="53">
        <v>10</v>
      </c>
      <c r="DF21" s="215"/>
      <c r="DG21" s="23">
        <f t="shared" si="24"/>
        <v>0.012333333333333333</v>
      </c>
      <c r="DH21" s="22">
        <f>DF21-DG21</f>
        <v>-0.012333333333333333</v>
      </c>
      <c r="DI21" s="23">
        <f>DH21/$DB$3</f>
        <v>-0.0023901808785529717</v>
      </c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108"/>
      <c r="EU21" s="23">
        <f>D21*$EV$3</f>
        <v>0.002622222222222222</v>
      </c>
      <c r="EV21" s="22">
        <f>ET21-EU21</f>
        <v>-0.002622222222222222</v>
      </c>
      <c r="EW21" s="23">
        <f>EV21/$EV$3</f>
        <v>-0.0011111111111111111</v>
      </c>
      <c r="EX21" s="158"/>
      <c r="EY21" s="108"/>
      <c r="EZ21" s="23">
        <f>D21*$FA$3</f>
        <v>0.006133333333333333</v>
      </c>
      <c r="FA21" s="22">
        <f>EY21-EZ21</f>
        <v>-0.006133333333333333</v>
      </c>
      <c r="FB21" s="23">
        <f>FA21/$FA$3</f>
        <v>-0.0011111111111111111</v>
      </c>
      <c r="FC21" s="158"/>
      <c r="FD21" s="108"/>
      <c r="FE21" s="23"/>
      <c r="FF21" s="22"/>
      <c r="FG21" s="23"/>
      <c r="FH21" s="158"/>
      <c r="FI21" s="108"/>
      <c r="FJ21" s="23"/>
      <c r="FK21" s="22"/>
      <c r="FL21" s="23"/>
      <c r="FM21" s="158"/>
      <c r="FN21" s="108"/>
      <c r="FO21" s="23"/>
      <c r="FP21" s="22"/>
      <c r="FQ21" s="23"/>
      <c r="FR21" s="158"/>
      <c r="FS21" s="85">
        <v>10</v>
      </c>
      <c r="FT21" s="85">
        <v>11</v>
      </c>
      <c r="FU21" s="367">
        <v>11</v>
      </c>
      <c r="FV21" s="85">
        <v>13</v>
      </c>
      <c r="FW21" s="46"/>
      <c r="FX21" s="46"/>
      <c r="FY21" s="46"/>
      <c r="FZ21" s="270"/>
      <c r="GA21" s="20"/>
      <c r="GB21" s="47"/>
      <c r="GC21" s="47"/>
      <c r="GD21" s="20"/>
      <c r="GE21" s="20"/>
      <c r="GF21" s="20"/>
      <c r="GG21" s="20"/>
      <c r="GH21" s="20"/>
      <c r="GI21" s="53"/>
      <c r="GJ21" s="53"/>
      <c r="GK21" s="53"/>
      <c r="GL21" s="312"/>
      <c r="GM21" s="53">
        <v>10</v>
      </c>
      <c r="GN21" s="53"/>
      <c r="GO21" s="53"/>
      <c r="GP21" s="53"/>
      <c r="GQ21" s="53"/>
      <c r="GR21" s="53"/>
      <c r="GS21" s="53"/>
      <c r="GT21" s="53"/>
      <c r="GU21" s="53"/>
      <c r="GV21" s="158"/>
      <c r="GW21" s="158"/>
      <c r="GX21" s="158"/>
      <c r="GY21" s="158"/>
      <c r="GZ21" s="158"/>
      <c r="HA21" s="238">
        <v>5</v>
      </c>
      <c r="HB21" s="424"/>
      <c r="HC21" s="12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28"/>
      <c r="HU21" s="20"/>
      <c r="HV21" s="188"/>
      <c r="HW21" s="145"/>
      <c r="HX21" s="295"/>
      <c r="HY21" s="324"/>
    </row>
    <row r="22" spans="1:233" s="19" customFormat="1" ht="26.25" customHeight="1">
      <c r="A22" s="10">
        <v>17</v>
      </c>
      <c r="B22" s="79" t="s">
        <v>75</v>
      </c>
      <c r="C22" s="7">
        <v>1961</v>
      </c>
      <c r="D22" s="76">
        <v>0.0011111111111111111</v>
      </c>
      <c r="E22" s="131"/>
      <c r="F22" s="26"/>
      <c r="G22" s="22"/>
      <c r="H22" s="27"/>
      <c r="I22" s="85"/>
      <c r="J22" s="300"/>
      <c r="K22" s="254"/>
      <c r="L22" s="28"/>
      <c r="M22" s="28"/>
      <c r="N22" s="85"/>
      <c r="O22" s="131"/>
      <c r="P22" s="23"/>
      <c r="Q22" s="86"/>
      <c r="R22" s="23"/>
      <c r="S22" s="367"/>
      <c r="T22" s="207"/>
      <c r="U22" s="86"/>
      <c r="V22" s="25"/>
      <c r="W22" s="25"/>
      <c r="X22" s="85"/>
      <c r="Y22" s="102"/>
      <c r="Z22" s="25"/>
      <c r="AA22" s="25"/>
      <c r="AB22" s="25"/>
      <c r="AC22" s="46"/>
      <c r="AD22" s="212"/>
      <c r="AE22" s="23"/>
      <c r="AF22" s="23"/>
      <c r="AG22" s="250"/>
      <c r="AH22" s="46"/>
      <c r="AI22" s="107"/>
      <c r="AJ22" s="23"/>
      <c r="AK22" s="23"/>
      <c r="AL22" s="25"/>
      <c r="AM22" s="46"/>
      <c r="AN22" s="108">
        <v>0.025520833333333336</v>
      </c>
      <c r="AO22" s="23">
        <f>D22*$AP$3</f>
        <v>0.002977777777777778</v>
      </c>
      <c r="AP22" s="23">
        <f t="shared" si="47"/>
        <v>0.02254305555555556</v>
      </c>
      <c r="AQ22" s="23">
        <f>AP22/$AP$3</f>
        <v>0.008411587893864014</v>
      </c>
      <c r="AR22" s="270">
        <v>14</v>
      </c>
      <c r="AS22" s="105">
        <v>0.047581018518518516</v>
      </c>
      <c r="AT22" s="26">
        <f>D22*$AW$3</f>
        <v>0.0034000000000000002</v>
      </c>
      <c r="AU22" s="22">
        <f>AS22-AT22</f>
        <v>0.044181018518518515</v>
      </c>
      <c r="AV22" s="23">
        <f>AU22/$AW$3</f>
        <v>0.014438241345921083</v>
      </c>
      <c r="AW22" s="20">
        <v>14</v>
      </c>
      <c r="AX22" s="175">
        <v>0.11099537037037037</v>
      </c>
      <c r="AY22" s="23">
        <f>D22*$BB$3</f>
        <v>0.0074</v>
      </c>
      <c r="AZ22" s="22">
        <f>AX22-AY22</f>
        <v>0.10359537037037037</v>
      </c>
      <c r="BA22" s="23">
        <f>AZ22/$BB$3</f>
        <v>0.015554860415971527</v>
      </c>
      <c r="BB22" s="47">
        <v>12</v>
      </c>
      <c r="BC22" s="212">
        <v>0.040393518518518516</v>
      </c>
      <c r="BD22" s="23">
        <f>D22*$BF$3</f>
        <v>0.0054666666666666665</v>
      </c>
      <c r="BE22" s="22">
        <f>BC22-BD22</f>
        <v>0.03492685185185185</v>
      </c>
      <c r="BF22" s="23">
        <f>BE22/$BF$3</f>
        <v>0.007098953628425172</v>
      </c>
      <c r="BG22" s="47">
        <v>9</v>
      </c>
      <c r="BH22" s="33">
        <v>0.05833333333333333</v>
      </c>
      <c r="BI22" s="27">
        <f>D22*$BI$3</f>
        <v>0.005933333333333333</v>
      </c>
      <c r="BJ22" s="22">
        <f>BH22-BI22</f>
        <v>0.052399999999999995</v>
      </c>
      <c r="BK22" s="23">
        <f>BJ22/$BI$3</f>
        <v>0.009812734082397002</v>
      </c>
      <c r="BL22" s="20">
        <v>11</v>
      </c>
      <c r="BM22" s="107">
        <v>0.045995370370370374</v>
      </c>
      <c r="BN22" s="23">
        <f>D22*$BN$3</f>
        <v>0.005311111111111111</v>
      </c>
      <c r="BO22" s="22">
        <f>BM22-BN22</f>
        <v>0.04068425925925926</v>
      </c>
      <c r="BP22" s="23">
        <f>BO22/$BN$3</f>
        <v>0.008511351309468463</v>
      </c>
      <c r="BQ22" s="20">
        <v>6</v>
      </c>
      <c r="BR22" s="198">
        <v>0.05564814814814815</v>
      </c>
      <c r="BS22" s="23">
        <f>D22*$BT$3</f>
        <v>0.0064444444444444445</v>
      </c>
      <c r="BT22" s="22">
        <f>BR22-BS22</f>
        <v>0.0492037037037037</v>
      </c>
      <c r="BU22" s="23">
        <f>BT22/$BT$3</f>
        <v>0.008483397190293741</v>
      </c>
      <c r="BV22" s="20">
        <v>7</v>
      </c>
      <c r="BW22" s="34">
        <v>0.06565972222222222</v>
      </c>
      <c r="BX22" s="23">
        <f>D22*$CA$3</f>
        <v>0.005311111111111111</v>
      </c>
      <c r="BY22" s="22">
        <f>BW22-BX22</f>
        <v>0.0603486111111111</v>
      </c>
      <c r="BZ22" s="23">
        <f>BY22/$CA$3</f>
        <v>0.012625232450023243</v>
      </c>
      <c r="CA22" s="20">
        <v>10</v>
      </c>
      <c r="CB22" s="301">
        <v>0.04452546296296297</v>
      </c>
      <c r="CC22" s="23">
        <f>D22*$CE$3</f>
        <v>0.006711111111111111</v>
      </c>
      <c r="CD22" s="22">
        <f>CB22-CC22</f>
        <v>0.037814351851851856</v>
      </c>
      <c r="CE22" s="23">
        <f>CD22/$CE$3</f>
        <v>0.006260654280107923</v>
      </c>
      <c r="CF22" s="20">
        <v>11</v>
      </c>
      <c r="CG22" s="108"/>
      <c r="CH22" s="23"/>
      <c r="CI22" s="22"/>
      <c r="CJ22" s="23"/>
      <c r="CK22" s="53"/>
      <c r="CL22" s="338" t="s">
        <v>42</v>
      </c>
      <c r="CM22" s="23">
        <f>D22*$CO$2</f>
        <v>0.006988888888888889</v>
      </c>
      <c r="CN22" s="22" t="e">
        <f>CL22-CM22</f>
        <v>#VALUE!</v>
      </c>
      <c r="CO22" s="23" t="e">
        <f>CN22/$CO$2</f>
        <v>#VALUE!</v>
      </c>
      <c r="CP22" s="53">
        <v>14</v>
      </c>
      <c r="CQ22" s="107"/>
      <c r="CR22" s="23"/>
      <c r="CS22" s="22"/>
      <c r="CT22" s="23"/>
      <c r="CU22" s="53"/>
      <c r="CV22" s="72"/>
      <c r="CW22" s="23"/>
      <c r="CX22" s="76"/>
      <c r="CY22" s="72"/>
      <c r="CZ22" s="312"/>
      <c r="DA22" s="107">
        <v>0.1105324074074074</v>
      </c>
      <c r="DB22" s="23">
        <f>D22*$DD$3</f>
        <v>0.009188888888888889</v>
      </c>
      <c r="DC22" s="22">
        <f>DA22-DB22</f>
        <v>0.10134351851851851</v>
      </c>
      <c r="DD22" s="23">
        <f>DC22/$DD$3</f>
        <v>0.012254355322674548</v>
      </c>
      <c r="DE22" s="53">
        <v>9</v>
      </c>
      <c r="DF22" s="105">
        <v>0.08403935185185185</v>
      </c>
      <c r="DG22" s="23">
        <f>D22*$DJ$3</f>
        <v>0.009288888888888888</v>
      </c>
      <c r="DH22" s="22">
        <f>DF22-DG22</f>
        <v>0.07475046296296296</v>
      </c>
      <c r="DI22" s="23">
        <f>DH22/$DJ$3</f>
        <v>0.008941442938153465</v>
      </c>
      <c r="DJ22" s="53">
        <v>7</v>
      </c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108"/>
      <c r="EU22" s="23"/>
      <c r="EV22" s="22"/>
      <c r="EW22" s="23"/>
      <c r="EX22" s="158"/>
      <c r="EY22" s="108"/>
      <c r="EZ22" s="23"/>
      <c r="FA22" s="22"/>
      <c r="FB22" s="23"/>
      <c r="FC22" s="158"/>
      <c r="FD22" s="108"/>
      <c r="FE22" s="23"/>
      <c r="FF22" s="22"/>
      <c r="FG22" s="23"/>
      <c r="FH22" s="158"/>
      <c r="FI22" s="108"/>
      <c r="FJ22" s="23"/>
      <c r="FK22" s="22"/>
      <c r="FL22" s="23"/>
      <c r="FM22" s="158"/>
      <c r="FN22" s="108"/>
      <c r="FO22" s="23"/>
      <c r="FP22" s="22"/>
      <c r="FQ22" s="23"/>
      <c r="FR22" s="158"/>
      <c r="FS22" s="85"/>
      <c r="FT22" s="85"/>
      <c r="FU22" s="367"/>
      <c r="FV22" s="85"/>
      <c r="FW22" s="46"/>
      <c r="FX22" s="46"/>
      <c r="FY22" s="46"/>
      <c r="FZ22" s="270">
        <v>14</v>
      </c>
      <c r="GA22" s="20">
        <v>14</v>
      </c>
      <c r="GB22" s="47">
        <v>12</v>
      </c>
      <c r="GC22" s="47">
        <v>9</v>
      </c>
      <c r="GD22" s="20">
        <v>11</v>
      </c>
      <c r="GE22" s="20">
        <v>6</v>
      </c>
      <c r="GF22" s="20">
        <v>7</v>
      </c>
      <c r="GG22" s="20">
        <v>10</v>
      </c>
      <c r="GH22" s="20">
        <v>11</v>
      </c>
      <c r="GI22" s="53"/>
      <c r="GJ22" s="53">
        <v>14</v>
      </c>
      <c r="GK22" s="53"/>
      <c r="GL22" s="312"/>
      <c r="GM22" s="53">
        <v>9</v>
      </c>
      <c r="GN22" s="53">
        <v>7</v>
      </c>
      <c r="GO22" s="53"/>
      <c r="GP22" s="53"/>
      <c r="GQ22" s="53"/>
      <c r="GR22" s="53"/>
      <c r="GS22" s="53"/>
      <c r="GT22" s="53"/>
      <c r="GU22" s="53"/>
      <c r="GV22" s="158"/>
      <c r="GW22" s="158"/>
      <c r="GX22" s="158"/>
      <c r="GY22" s="158"/>
      <c r="GZ22" s="158"/>
      <c r="HA22" s="238">
        <v>12</v>
      </c>
      <c r="HB22" s="424"/>
      <c r="HC22" s="12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28"/>
      <c r="HU22" s="20"/>
      <c r="HV22" s="188"/>
      <c r="HW22" s="145"/>
      <c r="HX22" s="295"/>
      <c r="HY22" s="324"/>
    </row>
    <row r="23" spans="1:233" s="19" customFormat="1" ht="31.5" customHeight="1">
      <c r="A23" s="10">
        <v>18</v>
      </c>
      <c r="B23" s="11" t="s">
        <v>22</v>
      </c>
      <c r="C23" s="11">
        <v>1961</v>
      </c>
      <c r="D23" s="76">
        <v>0.0011111111111111111</v>
      </c>
      <c r="E23" s="204">
        <v>0.048136574074074075</v>
      </c>
      <c r="F23" s="26">
        <f>D23*$G$3</f>
        <v>0.008055555555555555</v>
      </c>
      <c r="G23" s="22">
        <f>E23-F23</f>
        <v>0.040081018518518516</v>
      </c>
      <c r="H23" s="27">
        <f>G23/$G$3</f>
        <v>0.005528416347381864</v>
      </c>
      <c r="I23" s="85">
        <v>2</v>
      </c>
      <c r="J23" s="205">
        <v>0.050972222222222224</v>
      </c>
      <c r="K23" s="254">
        <f>D23*$L$3</f>
        <v>0.008777777777777778</v>
      </c>
      <c r="L23" s="28">
        <f>J23-K23</f>
        <v>0.042194444444444444</v>
      </c>
      <c r="M23" s="28">
        <f>L23/$L$3</f>
        <v>0.005341068917018284</v>
      </c>
      <c r="N23" s="85">
        <v>3</v>
      </c>
      <c r="O23" s="132">
        <v>0.03184027777777778</v>
      </c>
      <c r="P23" s="23">
        <f>D23*$S$3</f>
        <v>0.0051111111111111105</v>
      </c>
      <c r="Q23" s="86">
        <f t="shared" si="44"/>
        <v>0.02672916666666667</v>
      </c>
      <c r="R23" s="23">
        <f>Q23/$S$3</f>
        <v>0.005810688405797102</v>
      </c>
      <c r="S23" s="367">
        <v>2</v>
      </c>
      <c r="T23" s="132">
        <v>0.049479166666666664</v>
      </c>
      <c r="U23" s="86">
        <f>D23*$X$3</f>
        <v>0.008888888888888889</v>
      </c>
      <c r="V23" s="25">
        <f>T23-U23</f>
        <v>0.040590277777777774</v>
      </c>
      <c r="W23" s="25">
        <f>V23/$X$3</f>
        <v>0.005073784722222222</v>
      </c>
      <c r="X23" s="85">
        <v>2</v>
      </c>
      <c r="Y23" s="95">
        <v>0.046481481481481485</v>
      </c>
      <c r="Z23" s="25">
        <f>D23*$AB$3</f>
        <v>0.0077777777777777776</v>
      </c>
      <c r="AA23" s="25">
        <f>Y23-Z23</f>
        <v>0.038703703703703705</v>
      </c>
      <c r="AB23" s="25">
        <f>AA23/$AB$3</f>
        <v>0.005529100529100529</v>
      </c>
      <c r="AC23" s="46">
        <v>1</v>
      </c>
      <c r="AD23" s="33">
        <v>0.04871527777777778</v>
      </c>
      <c r="AE23" s="23">
        <f>D23*$AF$3</f>
        <v>0.0075</v>
      </c>
      <c r="AF23" s="23">
        <f t="shared" si="46"/>
        <v>0.04121527777777778</v>
      </c>
      <c r="AG23" s="250">
        <f>AF23/$AF$3</f>
        <v>0.006105967078189301</v>
      </c>
      <c r="AH23" s="46">
        <v>4</v>
      </c>
      <c r="AI23" s="215">
        <v>0.0305787037037037</v>
      </c>
      <c r="AJ23" s="23">
        <f>D23*$AJ$3</f>
        <v>0.006955555555555555</v>
      </c>
      <c r="AK23" s="23">
        <f t="shared" si="45"/>
        <v>0.023623148148148147</v>
      </c>
      <c r="AL23" s="25">
        <f>AK23/$AJ$3</f>
        <v>0.003773665838362324</v>
      </c>
      <c r="AM23" s="46">
        <v>1</v>
      </c>
      <c r="AN23" s="34">
        <v>0.042025462962962966</v>
      </c>
      <c r="AO23" s="23">
        <f>D23*$AQ$3</f>
        <v>0.0086</v>
      </c>
      <c r="AP23" s="23">
        <f t="shared" si="47"/>
        <v>0.03342546296296296</v>
      </c>
      <c r="AQ23" s="23">
        <f>AP23/$AQ$3</f>
        <v>0.004318535266532682</v>
      </c>
      <c r="AR23" s="270">
        <v>1</v>
      </c>
      <c r="AS23" s="138">
        <v>0.04172453703703704</v>
      </c>
      <c r="AT23" s="26">
        <f>D23*$AV$3</f>
        <v>0.008777777777777778</v>
      </c>
      <c r="AU23" s="22">
        <f>AS23-AT23</f>
        <v>0.03294675925925926</v>
      </c>
      <c r="AV23" s="23">
        <f>AU23/$AV$3</f>
        <v>0.004170475855602438</v>
      </c>
      <c r="AW23" s="20">
        <v>1</v>
      </c>
      <c r="AX23" s="42">
        <v>0.07475694444444445</v>
      </c>
      <c r="AY23" s="23">
        <f>D23*$AZ$3</f>
        <v>0.015211111111111111</v>
      </c>
      <c r="AZ23" s="22">
        <f>AX23-AY23</f>
        <v>0.05954583333333333</v>
      </c>
      <c r="BA23" s="23">
        <f>AZ23/$AZ$3</f>
        <v>0.0043495860725590455</v>
      </c>
      <c r="BB23" s="47">
        <v>3</v>
      </c>
      <c r="BC23" s="33">
        <v>0.03918981481481481</v>
      </c>
      <c r="BD23" s="23">
        <f>D23*$BD$3</f>
        <v>0.009066666666666667</v>
      </c>
      <c r="BE23" s="22">
        <f>BC23-BD23</f>
        <v>0.030123148148148142</v>
      </c>
      <c r="BF23" s="23">
        <f>BE23/$BD$3</f>
        <v>0.0036915622730573703</v>
      </c>
      <c r="BG23" s="47">
        <v>1</v>
      </c>
      <c r="BH23" s="225"/>
      <c r="BI23" s="27">
        <f>D23*$BJ$3</f>
        <v>0.002888888888888889</v>
      </c>
      <c r="BJ23" s="22">
        <f>BH23-BI23</f>
        <v>-0.002888888888888889</v>
      </c>
      <c r="BK23" s="23">
        <f>BJ23/$BJ$3</f>
        <v>-0.0011111111111111111</v>
      </c>
      <c r="BL23" s="20"/>
      <c r="BM23" s="108"/>
      <c r="BN23" s="23">
        <f>D23*$BQ$2</f>
        <v>0.0077777777777777776</v>
      </c>
      <c r="BO23" s="22">
        <f>BM23-BN23</f>
        <v>-0.0077777777777777776</v>
      </c>
      <c r="BP23" s="23">
        <f>BO23/$BQ$2</f>
        <v>-0.0011111111111111111</v>
      </c>
      <c r="BQ23" s="20"/>
      <c r="BR23" s="105">
        <v>0.06662037037037037</v>
      </c>
      <c r="BS23" s="307">
        <f>D23*$BS$3</f>
        <v>0.011111111111111112</v>
      </c>
      <c r="BT23" s="228">
        <f>BR23-BS23</f>
        <v>0.05550925925925926</v>
      </c>
      <c r="BU23" s="307">
        <f>BT23/$BS$3</f>
        <v>0.005550925925925926</v>
      </c>
      <c r="BV23" s="20">
        <v>3</v>
      </c>
      <c r="BW23" s="184">
        <v>0.04958333333333333</v>
      </c>
      <c r="BX23" s="23">
        <f>D23*$BX$3</f>
        <v>0.008633333333333333</v>
      </c>
      <c r="BY23" s="22">
        <f>BW23-BX23</f>
        <v>0.04095</v>
      </c>
      <c r="BZ23" s="23">
        <f>BY23/$BX$3</f>
        <v>0.00527027027027027</v>
      </c>
      <c r="CA23" s="20">
        <v>2</v>
      </c>
      <c r="CB23" s="308">
        <v>0.04513888888888889</v>
      </c>
      <c r="CC23" s="23">
        <f>D23*$CD$3</f>
        <v>0.010199999999999999</v>
      </c>
      <c r="CD23" s="22">
        <f>CB23-CC23</f>
        <v>0.03493888888888889</v>
      </c>
      <c r="CE23" s="23">
        <f>CD23/$CD$3</f>
        <v>0.003805979181796175</v>
      </c>
      <c r="CF23" s="20">
        <v>1</v>
      </c>
      <c r="CG23" s="42">
        <v>0.01298611111111111</v>
      </c>
      <c r="CH23" s="23">
        <f>D23*$CK$3</f>
        <v>0.003033333333333333</v>
      </c>
      <c r="CI23" s="22">
        <f>CG23-CH23</f>
        <v>0.009952777777777776</v>
      </c>
      <c r="CJ23" s="23">
        <f>CI23/$CK$3</f>
        <v>0.003645706145706145</v>
      </c>
      <c r="CK23" s="53">
        <v>1</v>
      </c>
      <c r="CL23" s="33">
        <v>0.035208333333333335</v>
      </c>
      <c r="CM23" s="23">
        <f>D23*$CO$3</f>
        <v>0.007755555555555556</v>
      </c>
      <c r="CN23" s="22">
        <f>CL23-CM23</f>
        <v>0.027452777777777777</v>
      </c>
      <c r="CO23" s="23">
        <f>CN23/$CO$3</f>
        <v>0.003933062718879337</v>
      </c>
      <c r="CP23" s="53">
        <v>1</v>
      </c>
      <c r="CQ23" s="105">
        <v>0.014884259259259259</v>
      </c>
      <c r="CR23" s="23">
        <f>D23*$CU$3</f>
        <v>0.0036666666666666666</v>
      </c>
      <c r="CS23" s="22">
        <f>CQ23-CR23</f>
        <v>0.011217592592592592</v>
      </c>
      <c r="CT23" s="23">
        <f>CS23/$CU$3</f>
        <v>0.0033992704826038157</v>
      </c>
      <c r="CU23" s="53">
        <v>1</v>
      </c>
      <c r="CV23" s="66">
        <v>0.033032407407407406</v>
      </c>
      <c r="CW23" s="23">
        <f>D23*$CZ$3</f>
        <v>0.007666666666666667</v>
      </c>
      <c r="CX23" s="22">
        <f>CV23-CW23</f>
        <v>0.025365740740740737</v>
      </c>
      <c r="CY23" s="23">
        <f>CX23/$CZ$3</f>
        <v>0.0036761943102522807</v>
      </c>
      <c r="CZ23" s="312">
        <v>1</v>
      </c>
      <c r="DA23" s="107">
        <v>0.06313657407407408</v>
      </c>
      <c r="DB23" s="23">
        <f>D23*$DD$3</f>
        <v>0.009188888888888889</v>
      </c>
      <c r="DC23" s="22">
        <f>DA23-DB23</f>
        <v>0.053947685185185196</v>
      </c>
      <c r="DD23" s="23">
        <f>DC23/$DD$3</f>
        <v>0.006523299296878501</v>
      </c>
      <c r="DE23" s="53">
        <v>1</v>
      </c>
      <c r="DF23" s="107">
        <v>0.060127314814814814</v>
      </c>
      <c r="DG23" s="23">
        <f>D23*$DI$3</f>
        <v>0.012333333333333333</v>
      </c>
      <c r="DH23" s="22">
        <f>DF23-DG23</f>
        <v>0.04779398148148148</v>
      </c>
      <c r="DI23" s="23">
        <f>DH23/$DI$3</f>
        <v>0.004305764097430764</v>
      </c>
      <c r="DJ23" s="53">
        <v>1</v>
      </c>
      <c r="DK23" s="53"/>
      <c r="DL23" s="53"/>
      <c r="DM23" s="53"/>
      <c r="DN23" s="53"/>
      <c r="DO23" s="53"/>
      <c r="DP23" s="107">
        <v>0.020520833333333332</v>
      </c>
      <c r="DQ23" s="23">
        <f>D23*$DT$3</f>
        <v>0.005</v>
      </c>
      <c r="DR23" s="22">
        <f>DP23-DQ23</f>
        <v>0.015520833333333331</v>
      </c>
      <c r="DS23" s="23">
        <f>DR23/$DT$3</f>
        <v>0.0034490740740740736</v>
      </c>
      <c r="DT23" s="53">
        <v>1</v>
      </c>
      <c r="DU23" s="107">
        <v>0.048483796296296296</v>
      </c>
      <c r="DV23" s="23">
        <f>D23*$DY$3</f>
        <v>0.009277777777777777</v>
      </c>
      <c r="DW23" s="22">
        <f>DU23-DV23</f>
        <v>0.039206018518518515</v>
      </c>
      <c r="DX23" s="23">
        <f>DW23/$DY$3</f>
        <v>0.004695331559104014</v>
      </c>
      <c r="DY23" s="53">
        <v>1</v>
      </c>
      <c r="DZ23" s="107">
        <v>0.05806712962962963</v>
      </c>
      <c r="EA23" s="23">
        <f>D23*$ED$3</f>
        <v>0.010922222222222222</v>
      </c>
      <c r="EB23" s="22">
        <f>DZ23-EA23</f>
        <v>0.047144907407407406</v>
      </c>
      <c r="EC23" s="23">
        <f>EB23/$ED$3</f>
        <v>0.004796023134019065</v>
      </c>
      <c r="ED23" s="53">
        <v>1</v>
      </c>
      <c r="EE23" s="107">
        <v>0.04662037037037037</v>
      </c>
      <c r="EF23" s="23">
        <f>D23*$EI$3</f>
        <v>0.010288888888888889</v>
      </c>
      <c r="EG23" s="22">
        <f>EE23-EF23</f>
        <v>0.03633148148148148</v>
      </c>
      <c r="EH23" s="23">
        <f>EG23/$EI$3</f>
        <v>0.003923486121110311</v>
      </c>
      <c r="EI23" s="53">
        <v>1</v>
      </c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107">
        <v>0.011099537037037038</v>
      </c>
      <c r="EU23" s="23">
        <f>D23*$EW$3</f>
        <v>0.0026444444444444445</v>
      </c>
      <c r="EV23" s="22">
        <f>ET23-EU23</f>
        <v>0.008455092592592594</v>
      </c>
      <c r="EW23" s="23">
        <f>EV23/$EW$3</f>
        <v>0.0035525599128540314</v>
      </c>
      <c r="EX23" s="158">
        <v>1</v>
      </c>
      <c r="EY23" s="108">
        <v>0.029131944444444446</v>
      </c>
      <c r="EZ23" s="23">
        <f>D23*$FB$2</f>
        <v>0.005577777777777777</v>
      </c>
      <c r="FA23" s="22">
        <f>EY23-EZ23</f>
        <v>0.023554166666666668</v>
      </c>
      <c r="FB23" s="23">
        <f>FA23/$FB$2</f>
        <v>0.004692065073041169</v>
      </c>
      <c r="FC23" s="158">
        <v>1</v>
      </c>
      <c r="FD23" s="105">
        <v>0.022407407407407407</v>
      </c>
      <c r="FE23" s="23">
        <f>D23*$FG$3</f>
        <v>0.005611111111111111</v>
      </c>
      <c r="FF23" s="22">
        <f>FD23-FE23</f>
        <v>0.016796296296296295</v>
      </c>
      <c r="FG23" s="23">
        <f>FF23/$FG$3</f>
        <v>0.003325999266593326</v>
      </c>
      <c r="FH23" s="158">
        <v>1</v>
      </c>
      <c r="FI23" s="105">
        <v>0.027314814814814816</v>
      </c>
      <c r="FJ23" s="23">
        <f>D23*$FL$3</f>
        <v>0.006255555555555555</v>
      </c>
      <c r="FK23" s="22">
        <f>FI23-FJ23</f>
        <v>0.02105925925925926</v>
      </c>
      <c r="FL23" s="23">
        <f>FK23/$FL$3</f>
        <v>0.0037405433853035987</v>
      </c>
      <c r="FM23" s="158">
        <v>2</v>
      </c>
      <c r="FN23" s="230"/>
      <c r="FO23" s="23">
        <f>D23*$FP$3</f>
        <v>0.009711111111111111</v>
      </c>
      <c r="FP23" s="22">
        <f>FN23-FO23</f>
        <v>-0.009711111111111111</v>
      </c>
      <c r="FQ23" s="23">
        <f>FP23/$FP$3</f>
        <v>-0.0011111111111111111</v>
      </c>
      <c r="FR23" s="158"/>
      <c r="FS23" s="85">
        <v>2</v>
      </c>
      <c r="FT23" s="430">
        <v>3</v>
      </c>
      <c r="FU23" s="367">
        <v>2</v>
      </c>
      <c r="FV23" s="85">
        <v>2</v>
      </c>
      <c r="FW23" s="46">
        <v>1</v>
      </c>
      <c r="FX23" s="421">
        <v>4</v>
      </c>
      <c r="FY23" s="46">
        <v>1</v>
      </c>
      <c r="FZ23" s="270">
        <v>1</v>
      </c>
      <c r="GA23" s="20">
        <v>1</v>
      </c>
      <c r="GB23" s="428">
        <v>3</v>
      </c>
      <c r="GC23" s="47">
        <v>1</v>
      </c>
      <c r="GD23" s="20"/>
      <c r="GE23" s="20"/>
      <c r="GF23" s="421">
        <v>3</v>
      </c>
      <c r="GG23" s="20">
        <v>2</v>
      </c>
      <c r="GH23" s="20">
        <v>1</v>
      </c>
      <c r="GI23" s="53">
        <v>1</v>
      </c>
      <c r="GJ23" s="53">
        <v>1</v>
      </c>
      <c r="GK23" s="53">
        <v>1</v>
      </c>
      <c r="GL23" s="312">
        <v>1</v>
      </c>
      <c r="GM23" s="53">
        <v>1</v>
      </c>
      <c r="GN23" s="53">
        <v>1</v>
      </c>
      <c r="GO23" s="53"/>
      <c r="GP23" s="53">
        <v>1</v>
      </c>
      <c r="GQ23" s="53">
        <v>1</v>
      </c>
      <c r="GR23" s="53">
        <v>1</v>
      </c>
      <c r="GS23" s="53">
        <v>1</v>
      </c>
      <c r="GT23" s="53"/>
      <c r="GU23" s="53"/>
      <c r="GV23" s="158">
        <v>1</v>
      </c>
      <c r="GW23" s="158">
        <v>1</v>
      </c>
      <c r="GX23" s="158">
        <v>1</v>
      </c>
      <c r="GY23" s="158">
        <v>2</v>
      </c>
      <c r="GZ23" s="158"/>
      <c r="HA23" s="238">
        <v>28</v>
      </c>
      <c r="HB23" s="424">
        <f>GY23+GX23+GW23+GV23+GS23+GR23+GQ23+GP23+GN23+GM23+GL23+GK23+GJ23+GI23+GH23+GG23+GC23+GA23+FZ23+FY23+FW23+FV23+FU23+FS23</f>
        <v>29</v>
      </c>
      <c r="HC23" s="126"/>
      <c r="HD23" s="16"/>
      <c r="HE23" s="16"/>
      <c r="HF23" s="16"/>
      <c r="HG23" s="16"/>
      <c r="HH23" s="16"/>
      <c r="HI23" s="16"/>
      <c r="HJ23" s="16"/>
      <c r="HK23" s="16"/>
      <c r="HL23" s="16"/>
      <c r="HM23" s="16"/>
      <c r="HN23" s="16"/>
      <c r="HO23" s="16"/>
      <c r="HP23" s="16"/>
      <c r="HQ23" s="16"/>
      <c r="HR23" s="16"/>
      <c r="HS23" s="16"/>
      <c r="HT23" s="128"/>
      <c r="HU23" s="20"/>
      <c r="HV23" s="188"/>
      <c r="HW23" s="145"/>
      <c r="HX23" s="295">
        <v>1</v>
      </c>
      <c r="HY23" s="325"/>
    </row>
    <row r="24" spans="1:233" s="19" customFormat="1" ht="31.5" customHeight="1">
      <c r="A24" s="10">
        <v>19</v>
      </c>
      <c r="B24" s="17" t="s">
        <v>86</v>
      </c>
      <c r="C24" s="11">
        <v>1962</v>
      </c>
      <c r="D24" s="76">
        <v>0.0010416666666666667</v>
      </c>
      <c r="E24" s="335"/>
      <c r="F24" s="26"/>
      <c r="G24" s="22"/>
      <c r="H24" s="27"/>
      <c r="I24" s="85"/>
      <c r="J24" s="205"/>
      <c r="K24" s="254"/>
      <c r="L24" s="28"/>
      <c r="M24" s="28"/>
      <c r="N24" s="85"/>
      <c r="O24" s="132"/>
      <c r="P24" s="23"/>
      <c r="Q24" s="86"/>
      <c r="R24" s="23"/>
      <c r="S24" s="367"/>
      <c r="T24" s="132"/>
      <c r="U24" s="86"/>
      <c r="V24" s="25"/>
      <c r="W24" s="25"/>
      <c r="X24" s="85"/>
      <c r="Y24" s="95"/>
      <c r="Z24" s="25"/>
      <c r="AA24" s="25"/>
      <c r="AB24" s="25"/>
      <c r="AC24" s="46"/>
      <c r="AD24" s="33"/>
      <c r="AE24" s="23"/>
      <c r="AF24" s="23"/>
      <c r="AG24" s="250"/>
      <c r="AH24" s="46"/>
      <c r="AI24" s="215"/>
      <c r="AJ24" s="23"/>
      <c r="AK24" s="23"/>
      <c r="AL24" s="25"/>
      <c r="AM24" s="46"/>
      <c r="AN24" s="34"/>
      <c r="AO24" s="23"/>
      <c r="AP24" s="23"/>
      <c r="AQ24" s="23"/>
      <c r="AR24" s="270"/>
      <c r="AS24" s="138"/>
      <c r="AT24" s="26"/>
      <c r="AU24" s="22"/>
      <c r="AV24" s="23"/>
      <c r="AW24" s="20"/>
      <c r="AX24" s="42"/>
      <c r="AY24" s="23"/>
      <c r="AZ24" s="22"/>
      <c r="BA24" s="23"/>
      <c r="BB24" s="47"/>
      <c r="BC24" s="33"/>
      <c r="BD24" s="23"/>
      <c r="BE24" s="22"/>
      <c r="BF24" s="23"/>
      <c r="BG24" s="47"/>
      <c r="BH24" s="225"/>
      <c r="BI24" s="27"/>
      <c r="BJ24" s="22"/>
      <c r="BK24" s="23"/>
      <c r="BL24" s="20"/>
      <c r="BM24" s="108"/>
      <c r="BN24" s="23"/>
      <c r="BO24" s="22"/>
      <c r="BP24" s="23"/>
      <c r="BQ24" s="20"/>
      <c r="BR24" s="105"/>
      <c r="BS24" s="307"/>
      <c r="BT24" s="228"/>
      <c r="BU24" s="307"/>
      <c r="BV24" s="20"/>
      <c r="BW24" s="184"/>
      <c r="BX24" s="23"/>
      <c r="BY24" s="22"/>
      <c r="BZ24" s="23"/>
      <c r="CA24" s="20"/>
      <c r="CB24" s="308"/>
      <c r="CC24" s="23"/>
      <c r="CD24" s="22"/>
      <c r="CE24" s="23"/>
      <c r="CF24" s="20"/>
      <c r="CG24" s="107">
        <v>0.014050925925925927</v>
      </c>
      <c r="CH24" s="23">
        <f>D24*$CI$3</f>
        <v>0.0021354166666666665</v>
      </c>
      <c r="CI24" s="22">
        <f>CG24-CH24</f>
        <v>0.011915509259259261</v>
      </c>
      <c r="CJ24" s="23">
        <f>CI24/$CI$3</f>
        <v>0.005812443541102079</v>
      </c>
      <c r="CK24" s="53">
        <v>2</v>
      </c>
      <c r="CL24" s="253">
        <v>0.04712962962962963</v>
      </c>
      <c r="CM24" s="23">
        <f>D24*$CO$2</f>
        <v>0.006552083333333333</v>
      </c>
      <c r="CN24" s="22">
        <f>CL24-CM24</f>
        <v>0.0405775462962963</v>
      </c>
      <c r="CO24" s="23">
        <f>CN24/$CO$2</f>
        <v>0.006451120237884944</v>
      </c>
      <c r="CP24" s="53">
        <v>3</v>
      </c>
      <c r="CQ24" s="107">
        <v>0.022499999999999996</v>
      </c>
      <c r="CR24" s="23">
        <f>D24*$CT$3</f>
        <v>0.00371875</v>
      </c>
      <c r="CS24" s="22">
        <f>CQ24-CR24</f>
        <v>0.018781249999999996</v>
      </c>
      <c r="CT24" s="23">
        <f>CS24/$CT$3</f>
        <v>0.005260854341736693</v>
      </c>
      <c r="CU24" s="53">
        <v>8</v>
      </c>
      <c r="CV24" s="182"/>
      <c r="CW24" s="23"/>
      <c r="CX24" s="22"/>
      <c r="CY24" s="23"/>
      <c r="CZ24" s="312"/>
      <c r="DA24" s="107"/>
      <c r="DB24" s="23"/>
      <c r="DC24" s="22"/>
      <c r="DD24" s="23"/>
      <c r="DE24" s="53"/>
      <c r="DF24" s="108"/>
      <c r="DG24" s="23">
        <f t="shared" si="24"/>
        <v>0.0115625</v>
      </c>
      <c r="DH24" s="22"/>
      <c r="DI24" s="23"/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/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/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107"/>
      <c r="EU24" s="23"/>
      <c r="EV24" s="22"/>
      <c r="EW24" s="23"/>
      <c r="EX24" s="158"/>
      <c r="EY24" s="108"/>
      <c r="EZ24" s="23"/>
      <c r="FA24" s="22"/>
      <c r="FB24" s="23"/>
      <c r="FC24" s="158"/>
      <c r="FD24" s="105"/>
      <c r="FE24" s="23"/>
      <c r="FF24" s="22"/>
      <c r="FG24" s="23"/>
      <c r="FH24" s="158"/>
      <c r="FI24" s="108"/>
      <c r="FJ24" s="23"/>
      <c r="FK24" s="22"/>
      <c r="FL24" s="23"/>
      <c r="FM24" s="158"/>
      <c r="FN24" s="230"/>
      <c r="FO24" s="23"/>
      <c r="FP24" s="22"/>
      <c r="FQ24" s="23"/>
      <c r="FR24" s="158"/>
      <c r="FS24" s="85"/>
      <c r="FT24" s="85"/>
      <c r="FU24" s="367"/>
      <c r="FV24" s="85"/>
      <c r="FW24" s="46"/>
      <c r="FX24" s="46"/>
      <c r="FY24" s="46"/>
      <c r="FZ24" s="270"/>
      <c r="GA24" s="20"/>
      <c r="GB24" s="47"/>
      <c r="GC24" s="47"/>
      <c r="GD24" s="20"/>
      <c r="GE24" s="20"/>
      <c r="GF24" s="20"/>
      <c r="GG24" s="20"/>
      <c r="GH24" s="20"/>
      <c r="GI24" s="53">
        <v>2</v>
      </c>
      <c r="GJ24" s="53">
        <v>3</v>
      </c>
      <c r="GK24" s="53">
        <v>8</v>
      </c>
      <c r="GL24" s="312"/>
      <c r="GM24" s="53"/>
      <c r="GN24" s="53"/>
      <c r="GO24" s="53"/>
      <c r="GP24" s="53"/>
      <c r="GQ24" s="53"/>
      <c r="GR24" s="53"/>
      <c r="GS24" s="53"/>
      <c r="GT24" s="53"/>
      <c r="GU24" s="53"/>
      <c r="GV24" s="158"/>
      <c r="GW24" s="158"/>
      <c r="GX24" s="158"/>
      <c r="GY24" s="158"/>
      <c r="GZ24" s="158"/>
      <c r="HA24" s="238">
        <v>3</v>
      </c>
      <c r="HB24" s="424"/>
      <c r="HC24" s="126"/>
      <c r="HD24" s="16"/>
      <c r="HE24" s="16"/>
      <c r="HF24" s="16"/>
      <c r="HG24" s="16"/>
      <c r="HH24" s="16"/>
      <c r="HI24" s="16"/>
      <c r="HJ24" s="16"/>
      <c r="HK24" s="16"/>
      <c r="HL24" s="16"/>
      <c r="HM24" s="16"/>
      <c r="HN24" s="16"/>
      <c r="HO24" s="16"/>
      <c r="HP24" s="16"/>
      <c r="HQ24" s="16"/>
      <c r="HR24" s="16"/>
      <c r="HS24" s="16"/>
      <c r="HT24" s="128"/>
      <c r="HU24" s="20"/>
      <c r="HV24" s="188"/>
      <c r="HW24" s="145"/>
      <c r="HX24" s="295"/>
      <c r="HY24" s="325"/>
    </row>
    <row r="25" spans="1:233" s="2" customFormat="1" ht="28.5" customHeight="1">
      <c r="A25" s="10">
        <v>20</v>
      </c>
      <c r="B25" s="11" t="s">
        <v>40</v>
      </c>
      <c r="C25" s="11">
        <v>1964</v>
      </c>
      <c r="D25" s="76">
        <v>0.0009722222222222221</v>
      </c>
      <c r="E25" s="93" t="s">
        <v>44</v>
      </c>
      <c r="F25" s="26" t="s">
        <v>44</v>
      </c>
      <c r="G25" s="22" t="s">
        <v>44</v>
      </c>
      <c r="H25" s="27" t="s">
        <v>44</v>
      </c>
      <c r="I25" s="85"/>
      <c r="J25" s="136">
        <v>0.06239583333333334</v>
      </c>
      <c r="K25" s="23">
        <f>D25*$N$3</f>
        <v>0.005444444444444444</v>
      </c>
      <c r="L25" s="28">
        <f>J25-K25</f>
        <v>0.05695138888888889</v>
      </c>
      <c r="M25" s="28">
        <f>L25/$N$3</f>
        <v>0.010169890873015874</v>
      </c>
      <c r="N25" s="85">
        <v>10</v>
      </c>
      <c r="O25" s="131">
        <v>0.02836805555555556</v>
      </c>
      <c r="P25" s="23">
        <f>D25*$P$3</f>
        <v>0.0030138888888888884</v>
      </c>
      <c r="Q25" s="86">
        <f t="shared" si="44"/>
        <v>0.02535416666666667</v>
      </c>
      <c r="R25" s="23">
        <f>Q25/$P$3</f>
        <v>0.008178763440860217</v>
      </c>
      <c r="S25" s="367">
        <v>9</v>
      </c>
      <c r="T25" s="206">
        <v>0.057372685185185186</v>
      </c>
      <c r="U25" s="86">
        <f>D25*$U$3</f>
        <v>0.00573611111111111</v>
      </c>
      <c r="V25" s="25">
        <f>T25-U25</f>
        <v>0.05163657407407408</v>
      </c>
      <c r="W25" s="86">
        <f>V25/$U$3</f>
        <v>0.008751961707470182</v>
      </c>
      <c r="X25" s="167">
        <v>11</v>
      </c>
      <c r="Y25" s="208">
        <v>0.053657407407407404</v>
      </c>
      <c r="Z25" s="25">
        <f>D25*$AA$3</f>
        <v>0.004958333333333332</v>
      </c>
      <c r="AA25" s="25">
        <f>Y25-Z25</f>
        <v>0.048699074074074075</v>
      </c>
      <c r="AB25" s="25">
        <f>AA25/$AA$3</f>
        <v>0.009548838053740015</v>
      </c>
      <c r="AC25" s="46">
        <v>9</v>
      </c>
      <c r="AD25" s="170">
        <v>0.03422453703703703</v>
      </c>
      <c r="AE25" s="23">
        <f>D25*$AH$3</f>
        <v>0.0044333333333333325</v>
      </c>
      <c r="AF25" s="23">
        <f>AD25-AE25</f>
        <v>0.0297912037037037</v>
      </c>
      <c r="AG25" s="250">
        <f>AF25/$AH$3</f>
        <v>0.006533158706952567</v>
      </c>
      <c r="AH25" s="46">
        <v>6</v>
      </c>
      <c r="AI25" s="105">
        <v>0.027465277777777772</v>
      </c>
      <c r="AJ25" s="23">
        <f>D25*$AM$3</f>
        <v>0.0038888888888888883</v>
      </c>
      <c r="AK25" s="23">
        <f>AI25-AJ25</f>
        <v>0.023576388888888883</v>
      </c>
      <c r="AL25" s="25">
        <f>AK25/$AM$3</f>
        <v>0.005894097222222221</v>
      </c>
      <c r="AM25" s="46">
        <v>6</v>
      </c>
      <c r="AN25" s="107">
        <v>0.046238425925925926</v>
      </c>
      <c r="AO25" s="23">
        <f>D25*$AR$3</f>
        <v>0.005347222222222221</v>
      </c>
      <c r="AP25" s="23">
        <f t="shared" si="47"/>
        <v>0.04089120370370371</v>
      </c>
      <c r="AQ25" s="23">
        <f>AP25/$AR$3</f>
        <v>0.0074347643097643105</v>
      </c>
      <c r="AR25" s="270">
        <v>13</v>
      </c>
      <c r="AS25" s="174">
        <v>0.04483796296296296</v>
      </c>
      <c r="AT25" s="26">
        <f>D25*$AU$3</f>
        <v>0.005454166666666666</v>
      </c>
      <c r="AU25" s="22">
        <f>AS25-AT25</f>
        <v>0.03938379629629629</v>
      </c>
      <c r="AV25" s="23">
        <f>AU25/$AU$3</f>
        <v>0.0070202845447943476</v>
      </c>
      <c r="AW25" s="20">
        <v>11</v>
      </c>
      <c r="AX25" s="194"/>
      <c r="AY25" s="23"/>
      <c r="AZ25" s="22"/>
      <c r="BA25" s="23"/>
      <c r="BB25" s="47"/>
      <c r="BC25" s="212">
        <v>0.03149305555555556</v>
      </c>
      <c r="BD25" s="23">
        <f>D25*$BF$3</f>
        <v>0.004783333333333333</v>
      </c>
      <c r="BE25" s="22">
        <f>BC25-BD25</f>
        <v>0.026709722222222225</v>
      </c>
      <c r="BF25" s="23">
        <f>BE25/$BF$3</f>
        <v>0.005428805329719964</v>
      </c>
      <c r="BG25" s="47">
        <v>6</v>
      </c>
      <c r="BH25" s="108"/>
      <c r="BI25" s="27"/>
      <c r="BJ25" s="22"/>
      <c r="BK25" s="23"/>
      <c r="BL25" s="20"/>
      <c r="BM25" s="184"/>
      <c r="BN25" s="23">
        <f>D25*$BP$2</f>
        <v>0.0041805555555555545</v>
      </c>
      <c r="BO25" s="22">
        <f>BM25-BN25</f>
        <v>-0.0041805555555555545</v>
      </c>
      <c r="BP25" s="23">
        <f>BO25/$BP$2</f>
        <v>-0.000972222222222222</v>
      </c>
      <c r="BQ25" s="46"/>
      <c r="BR25" s="198">
        <v>0.06846064814814816</v>
      </c>
      <c r="BS25" s="23">
        <f>D25*$BT$3</f>
        <v>0.005638888888888888</v>
      </c>
      <c r="BT25" s="22">
        <f>BR25-BS25</f>
        <v>0.06282175925925927</v>
      </c>
      <c r="BU25" s="23">
        <f>BT25/$BT$3</f>
        <v>0.010831337803320564</v>
      </c>
      <c r="BV25" s="20">
        <v>8</v>
      </c>
      <c r="BW25" s="34">
        <v>0.050011574074074076</v>
      </c>
      <c r="BX25" s="23">
        <f>D25*$CA$3</f>
        <v>0.004647222222222222</v>
      </c>
      <c r="BY25" s="22">
        <f>BW25-BX25</f>
        <v>0.04536435185185186</v>
      </c>
      <c r="BZ25" s="23">
        <f>BY25/$CA$3</f>
        <v>0.009490450178211684</v>
      </c>
      <c r="CA25" s="20">
        <v>8</v>
      </c>
      <c r="CB25" s="301">
        <v>0.045925925925925926</v>
      </c>
      <c r="CC25" s="23">
        <f>D25*$CE$3</f>
        <v>0.005872222222222221</v>
      </c>
      <c r="CD25" s="22">
        <f>CB25-CC25</f>
        <v>0.0400537037037037</v>
      </c>
      <c r="CE25" s="23">
        <f>CD25/$CE$3</f>
        <v>0.006631407897964189</v>
      </c>
      <c r="CF25" s="20">
        <v>13</v>
      </c>
      <c r="CG25" s="107">
        <v>0.014733796296296295</v>
      </c>
      <c r="CH25" s="23">
        <f>D25*$CI$3</f>
        <v>0.001993055555555555</v>
      </c>
      <c r="CI25" s="22">
        <f>CG25-CH25</f>
        <v>0.01274074074074074</v>
      </c>
      <c r="CJ25" s="23">
        <f>CI25/$CI$3</f>
        <v>0.0062149954832881665</v>
      </c>
      <c r="CK25" s="53">
        <v>6</v>
      </c>
      <c r="CL25" s="253">
        <v>0.07560185185185185</v>
      </c>
      <c r="CM25" s="23">
        <f>D25*$CO$2</f>
        <v>0.006115277777777777</v>
      </c>
      <c r="CN25" s="22">
        <f>CL25-CM25</f>
        <v>0.06948657407407408</v>
      </c>
      <c r="CO25" s="23">
        <f>CN25/$CO$2</f>
        <v>0.011047150091267739</v>
      </c>
      <c r="CP25" s="54">
        <v>8</v>
      </c>
      <c r="CQ25" s="107">
        <v>0.022326388888888885</v>
      </c>
      <c r="CR25" s="23">
        <f>D25*$CT$3</f>
        <v>0.0034708333333333327</v>
      </c>
      <c r="CS25" s="22">
        <f>CQ25-CR25</f>
        <v>0.018855555555555552</v>
      </c>
      <c r="CT25" s="23">
        <f>CS25/$CT$3</f>
        <v>0.005281668222844693</v>
      </c>
      <c r="CU25" s="54">
        <v>9</v>
      </c>
      <c r="CV25" s="24">
        <v>0.031215277777777783</v>
      </c>
      <c r="CW25" s="23">
        <f>D25*$CW$3</f>
        <v>0.00442361111111111</v>
      </c>
      <c r="CX25" s="22">
        <f>CV25-CW25</f>
        <v>0.026791666666666672</v>
      </c>
      <c r="CY25" s="23">
        <f>CX25/$CW$3</f>
        <v>0.00588827838827839</v>
      </c>
      <c r="CZ25" s="313"/>
      <c r="DA25" s="108"/>
      <c r="DB25" s="23"/>
      <c r="DC25" s="22"/>
      <c r="DD25" s="23"/>
      <c r="DE25" s="54"/>
      <c r="DF25" s="108"/>
      <c r="DG25" s="23">
        <f t="shared" si="24"/>
        <v>0.010791666666666665</v>
      </c>
      <c r="DH25" s="22"/>
      <c r="DI25" s="23"/>
      <c r="DJ25" s="54"/>
      <c r="DK25" s="54"/>
      <c r="DL25" s="54"/>
      <c r="DM25" s="54"/>
      <c r="DN25" s="54"/>
      <c r="DO25" s="54"/>
      <c r="DP25" s="54"/>
      <c r="DQ25" s="54"/>
      <c r="DR25" s="54"/>
      <c r="DS25" s="54"/>
      <c r="DT25" s="54"/>
      <c r="DU25" s="54"/>
      <c r="DV25" s="54"/>
      <c r="DW25" s="54"/>
      <c r="DX25" s="54"/>
      <c r="DY25" s="54"/>
      <c r="DZ25" s="54"/>
      <c r="EA25" s="54"/>
      <c r="EB25" s="54"/>
      <c r="EC25" s="54"/>
      <c r="ED25" s="54"/>
      <c r="EE25" s="184">
        <v>0.03425925925925926</v>
      </c>
      <c r="EF25" s="23">
        <f>D25*$EH$3</f>
        <v>0.004481944444444444</v>
      </c>
      <c r="EG25" s="22">
        <f>EE25-EF25</f>
        <v>0.029777314814814815</v>
      </c>
      <c r="EH25" s="23">
        <f>EG25/$EH$3</f>
        <v>0.006459287378484775</v>
      </c>
      <c r="EI25" s="54">
        <v>8</v>
      </c>
      <c r="EJ25" s="54"/>
      <c r="EK25" s="54"/>
      <c r="EL25" s="54"/>
      <c r="EM25" s="54"/>
      <c r="EN25" s="54"/>
      <c r="EO25" s="54"/>
      <c r="EP25" s="54"/>
      <c r="EQ25" s="54"/>
      <c r="ER25" s="54"/>
      <c r="ES25" s="54"/>
      <c r="ET25" s="108"/>
      <c r="EU25" s="23"/>
      <c r="EV25" s="22"/>
      <c r="EW25" s="23"/>
      <c r="EX25" s="158"/>
      <c r="EY25" s="108"/>
      <c r="EZ25" s="23"/>
      <c r="FA25" s="22"/>
      <c r="FB25" s="23"/>
      <c r="FC25" s="158"/>
      <c r="FD25" s="108"/>
      <c r="FE25" s="23"/>
      <c r="FF25" s="22"/>
      <c r="FG25" s="23"/>
      <c r="FH25" s="158"/>
      <c r="FI25" s="108"/>
      <c r="FJ25" s="23"/>
      <c r="FK25" s="22"/>
      <c r="FL25" s="23"/>
      <c r="FM25" s="158"/>
      <c r="FN25" s="108"/>
      <c r="FO25" s="23"/>
      <c r="FP25" s="22"/>
      <c r="FQ25" s="23"/>
      <c r="FR25" s="158"/>
      <c r="FS25" s="85"/>
      <c r="FT25" s="85">
        <v>10</v>
      </c>
      <c r="FU25" s="367">
        <v>9</v>
      </c>
      <c r="FV25" s="167">
        <v>11</v>
      </c>
      <c r="FW25" s="46">
        <v>9</v>
      </c>
      <c r="FX25" s="46">
        <v>6</v>
      </c>
      <c r="FY25" s="46">
        <v>6</v>
      </c>
      <c r="FZ25" s="270">
        <v>13</v>
      </c>
      <c r="GA25" s="20">
        <v>11</v>
      </c>
      <c r="GB25" s="47"/>
      <c r="GC25" s="47">
        <v>6</v>
      </c>
      <c r="GD25" s="20"/>
      <c r="GE25" s="46"/>
      <c r="GF25" s="20">
        <v>8</v>
      </c>
      <c r="GG25" s="20">
        <v>8</v>
      </c>
      <c r="GH25" s="20">
        <v>13</v>
      </c>
      <c r="GI25" s="53">
        <v>6</v>
      </c>
      <c r="GJ25" s="54">
        <v>8</v>
      </c>
      <c r="GK25" s="54">
        <v>9</v>
      </c>
      <c r="GL25" s="313"/>
      <c r="GM25" s="54"/>
      <c r="GN25" s="54"/>
      <c r="GO25" s="54"/>
      <c r="GP25" s="54"/>
      <c r="GQ25" s="54"/>
      <c r="GR25" s="54"/>
      <c r="GS25" s="54">
        <v>8</v>
      </c>
      <c r="GT25" s="54"/>
      <c r="GU25" s="54"/>
      <c r="GV25" s="158"/>
      <c r="GW25" s="158"/>
      <c r="GX25" s="158"/>
      <c r="GY25" s="158"/>
      <c r="GZ25" s="158"/>
      <c r="HA25" s="238">
        <v>16</v>
      </c>
      <c r="HB25" s="424"/>
      <c r="HC25" s="12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28"/>
      <c r="HU25" s="20"/>
      <c r="HV25" s="143"/>
      <c r="HW25" s="145"/>
      <c r="HX25" s="296"/>
      <c r="HY25" s="322"/>
    </row>
    <row r="26" spans="1:233" ht="30" customHeight="1">
      <c r="A26" s="10">
        <v>21</v>
      </c>
      <c r="B26" s="11" t="s">
        <v>28</v>
      </c>
      <c r="C26" s="11">
        <v>1966</v>
      </c>
      <c r="D26" s="89">
        <v>0.0006481481481481481</v>
      </c>
      <c r="E26" s="204">
        <v>0.04976851851851852</v>
      </c>
      <c r="F26" s="26">
        <f>D26*$G$3</f>
        <v>0.004699074074074074</v>
      </c>
      <c r="G26" s="22">
        <f>E26-F26</f>
        <v>0.04506944444444444</v>
      </c>
      <c r="H26" s="27">
        <f>G26/$G$3</f>
        <v>0.00621647509578544</v>
      </c>
      <c r="I26" s="85">
        <v>3</v>
      </c>
      <c r="J26" s="205">
        <v>0.04708333333333333</v>
      </c>
      <c r="K26" s="254">
        <f>D26*$L$3</f>
        <v>0.005120370370370371</v>
      </c>
      <c r="L26" s="28">
        <f>J26-K26</f>
        <v>0.04196296296296296</v>
      </c>
      <c r="M26" s="28">
        <f>L26/$L$3</f>
        <v>0.005311767463666197</v>
      </c>
      <c r="N26" s="85">
        <v>2</v>
      </c>
      <c r="O26" s="132">
        <v>0.031655092592592596</v>
      </c>
      <c r="P26" s="23">
        <f>D26*$S$3</f>
        <v>0.0029814814814814812</v>
      </c>
      <c r="Q26" s="86">
        <f t="shared" si="44"/>
        <v>0.028673611111111115</v>
      </c>
      <c r="R26" s="23">
        <f>Q26/$S$3</f>
        <v>0.006233393719806765</v>
      </c>
      <c r="S26" s="367">
        <v>3</v>
      </c>
      <c r="T26" s="132">
        <v>0.04878472222222222</v>
      </c>
      <c r="U26" s="86">
        <f>D26*$X$3</f>
        <v>0.005185185185185185</v>
      </c>
      <c r="V26" s="25">
        <f>T26-U26</f>
        <v>0.043599537037037034</v>
      </c>
      <c r="W26" s="25">
        <f>V26/$X$3</f>
        <v>0.005449942129629629</v>
      </c>
      <c r="X26" s="92">
        <v>3</v>
      </c>
      <c r="Y26" s="95">
        <v>0.05129629629629629</v>
      </c>
      <c r="Z26" s="25">
        <f>D26*$AB$3</f>
        <v>0.004537037037037037</v>
      </c>
      <c r="AA26" s="25">
        <f>Y26-Z26</f>
        <v>0.04675925925925925</v>
      </c>
      <c r="AB26" s="25">
        <f>AA26/$AB$3</f>
        <v>0.006679894179894179</v>
      </c>
      <c r="AC26" s="20">
        <v>3</v>
      </c>
      <c r="AD26" s="33">
        <v>0.034652777777777775</v>
      </c>
      <c r="AE26" s="23">
        <f>D26*$AF$3</f>
        <v>0.0043749999999999995</v>
      </c>
      <c r="AF26" s="23">
        <f t="shared" si="46"/>
        <v>0.030277777777777775</v>
      </c>
      <c r="AG26" s="250">
        <f>AF26/$AF$3</f>
        <v>0.00448559670781893</v>
      </c>
      <c r="AH26" s="20">
        <v>1</v>
      </c>
      <c r="AI26" s="215">
        <v>0.03497685185185185</v>
      </c>
      <c r="AJ26" s="23">
        <f>D26*$AJ$3</f>
        <v>0.004057407407407407</v>
      </c>
      <c r="AK26" s="23">
        <f>AI26-AJ26</f>
        <v>0.030919444444444444</v>
      </c>
      <c r="AL26" s="25">
        <f>AK26/$AJ$3</f>
        <v>0.00493920837770678</v>
      </c>
      <c r="AM26" s="20">
        <v>3</v>
      </c>
      <c r="AN26" s="34">
        <v>0.04282407407407407</v>
      </c>
      <c r="AO26" s="23">
        <f>D26*$AQ$3</f>
        <v>0.005016666666666667</v>
      </c>
      <c r="AP26" s="23">
        <f t="shared" si="47"/>
        <v>0.0378074074074074</v>
      </c>
      <c r="AQ26" s="23">
        <f>AP26/$AQ$3</f>
        <v>0.004884677959613359</v>
      </c>
      <c r="AR26" s="282">
        <v>4</v>
      </c>
      <c r="AS26" s="138">
        <v>0.03996527777777777</v>
      </c>
      <c r="AT26" s="26">
        <f>D26*$AV$3</f>
        <v>0.005120370370370371</v>
      </c>
      <c r="AU26" s="22">
        <f>AS26-AT26</f>
        <v>0.0348449074074074</v>
      </c>
      <c r="AV26" s="23">
        <f>AU26/$AV$3</f>
        <v>0.004410747773089544</v>
      </c>
      <c r="AW26" s="20">
        <v>2</v>
      </c>
      <c r="AX26" s="42">
        <v>0.06679398148148148</v>
      </c>
      <c r="AY26" s="23">
        <f>D26*$AZ$3</f>
        <v>0.008873148148148147</v>
      </c>
      <c r="AZ26" s="22">
        <f>AX26-AY26</f>
        <v>0.05792083333333334</v>
      </c>
      <c r="BA26" s="23">
        <f>AZ26/$AZ$3</f>
        <v>0.004230886291697103</v>
      </c>
      <c r="BB26" s="47">
        <v>1</v>
      </c>
      <c r="BC26" s="33">
        <v>0.039502314814814816</v>
      </c>
      <c r="BD26" s="23">
        <f>D26*$BD$3</f>
        <v>0.005288888888888889</v>
      </c>
      <c r="BE26" s="22">
        <f>BC26-BD26</f>
        <v>0.034213425925925925</v>
      </c>
      <c r="BF26" s="23">
        <f>BE26/$BD$3</f>
        <v>0.004192821804647785</v>
      </c>
      <c r="BG26" s="47">
        <v>3</v>
      </c>
      <c r="BH26" s="33">
        <v>0.028738425925925928</v>
      </c>
      <c r="BI26" s="27">
        <f>D26*$BI$3</f>
        <v>0.003461111111111111</v>
      </c>
      <c r="BJ26" s="22">
        <f>BH26-BI26</f>
        <v>0.025277314814814815</v>
      </c>
      <c r="BK26" s="23">
        <f>BJ26/$BI$3</f>
        <v>0.004733579553336108</v>
      </c>
      <c r="BL26" s="20">
        <v>2</v>
      </c>
      <c r="BM26" s="177">
        <v>0.03614583333333333</v>
      </c>
      <c r="BN26" s="23">
        <f>D26*$BP$3</f>
        <v>0.004005555555555556</v>
      </c>
      <c r="BO26" s="22">
        <f>BM26-BN26</f>
        <v>0.032140277777777775</v>
      </c>
      <c r="BP26" s="23">
        <f>BO26/$BP$3</f>
        <v>0.00520069219705142</v>
      </c>
      <c r="BQ26" s="20">
        <v>2</v>
      </c>
      <c r="BR26" s="105">
        <v>0.05975694444444444</v>
      </c>
      <c r="BS26" s="307">
        <f>D26*$BS$3</f>
        <v>0.006481481481481481</v>
      </c>
      <c r="BT26" s="228">
        <f>BR26-BS26</f>
        <v>0.053275462962962955</v>
      </c>
      <c r="BU26" s="307">
        <f>BT26/$BS$3</f>
        <v>0.0053275462962962955</v>
      </c>
      <c r="BV26" s="20">
        <v>2</v>
      </c>
      <c r="BW26" s="184">
        <v>0.04925925925925926</v>
      </c>
      <c r="BX26" s="23">
        <f>D26*$BX$3</f>
        <v>0.005036111111111111</v>
      </c>
      <c r="BY26" s="22">
        <f>BW26-BX26</f>
        <v>0.04422314814814815</v>
      </c>
      <c r="BZ26" s="23">
        <f>BY26/$BX$3</f>
        <v>0.0056915248581915255</v>
      </c>
      <c r="CA26" s="20">
        <v>3</v>
      </c>
      <c r="CB26" s="308">
        <v>0.04422453703703704</v>
      </c>
      <c r="CC26" s="23">
        <f>D26*$CD$3</f>
        <v>0.0059499999999999996</v>
      </c>
      <c r="CD26" s="22">
        <f>CB26-CC26</f>
        <v>0.038274537037037044</v>
      </c>
      <c r="CE26" s="23">
        <f>CD26/$CD$3</f>
        <v>0.004169339546518196</v>
      </c>
      <c r="CF26" s="20">
        <v>2</v>
      </c>
      <c r="CG26" s="182"/>
      <c r="CH26" s="23">
        <f>D26*$CJ$3</f>
        <v>0.0021453703703703704</v>
      </c>
      <c r="CI26" s="22">
        <f>CG26-CH26</f>
        <v>-0.0021453703703703704</v>
      </c>
      <c r="CJ26" s="23">
        <f>CI26/$CJ$3</f>
        <v>-0.0006481481481481481</v>
      </c>
      <c r="CK26" s="53"/>
      <c r="CL26" s="108"/>
      <c r="CM26" s="23"/>
      <c r="CN26" s="22"/>
      <c r="CO26" s="23"/>
      <c r="CP26" s="54"/>
      <c r="CQ26" s="42"/>
      <c r="CR26" s="23">
        <f>D26*$CS$3</f>
        <v>0.0022685185185185187</v>
      </c>
      <c r="CS26" s="22">
        <f>CQ26-CR26</f>
        <v>-0.0022685185185185187</v>
      </c>
      <c r="CT26" s="23">
        <f>CS26/$CS$3</f>
        <v>-0.0006481481481481482</v>
      </c>
      <c r="CU26" s="54"/>
      <c r="CV26" s="108"/>
      <c r="CW26" s="23"/>
      <c r="CX26" s="22"/>
      <c r="CY26" s="23"/>
      <c r="CZ26" s="313"/>
      <c r="DA26" s="107"/>
      <c r="DB26" s="23">
        <f>D26*$DD$3</f>
        <v>0.005360185185185185</v>
      </c>
      <c r="DC26" s="22">
        <f>DA26-DB26</f>
        <v>-0.005360185185185185</v>
      </c>
      <c r="DD26" s="23">
        <f>DC26/$DD$3</f>
        <v>-0.0006481481481481481</v>
      </c>
      <c r="DE26" s="54"/>
      <c r="DF26" s="107"/>
      <c r="DG26" s="23">
        <f t="shared" si="24"/>
        <v>0.007194444444444444</v>
      </c>
      <c r="DH26" s="22">
        <f>DF26-DG26</f>
        <v>-0.007194444444444444</v>
      </c>
      <c r="DI26" s="23">
        <f>DH26/$DD$3</f>
        <v>-0.0008699449146849389</v>
      </c>
      <c r="DJ26" s="54"/>
      <c r="DK26" s="54"/>
      <c r="DL26" s="54"/>
      <c r="DM26" s="54"/>
      <c r="DN26" s="54"/>
      <c r="DO26" s="54"/>
      <c r="DP26" s="54"/>
      <c r="DQ26" s="54"/>
      <c r="DR26" s="54"/>
      <c r="DS26" s="54"/>
      <c r="DT26" s="54"/>
      <c r="DU26" s="54"/>
      <c r="DV26" s="54"/>
      <c r="DW26" s="54"/>
      <c r="DX26" s="54"/>
      <c r="DY26" s="54"/>
      <c r="DZ26" s="54"/>
      <c r="EA26" s="54"/>
      <c r="EB26" s="54"/>
      <c r="EC26" s="54"/>
      <c r="ED26" s="54"/>
      <c r="EE26" s="54"/>
      <c r="EF26" s="54"/>
      <c r="EG26" s="54"/>
      <c r="EH26" s="54"/>
      <c r="EI26" s="54"/>
      <c r="EJ26" s="54"/>
      <c r="EK26" s="54"/>
      <c r="EL26" s="54"/>
      <c r="EM26" s="54"/>
      <c r="EN26" s="54"/>
      <c r="EO26" s="54"/>
      <c r="EP26" s="54"/>
      <c r="EQ26" s="54"/>
      <c r="ER26" s="54"/>
      <c r="ES26" s="54"/>
      <c r="ET26" s="108"/>
      <c r="EU26" s="23"/>
      <c r="EV26" s="22"/>
      <c r="EW26" s="23"/>
      <c r="EX26" s="158"/>
      <c r="EY26" s="108"/>
      <c r="EZ26" s="23"/>
      <c r="FA26" s="22"/>
      <c r="FB26" s="23"/>
      <c r="FC26" s="158"/>
      <c r="FD26" s="108"/>
      <c r="FE26" s="23"/>
      <c r="FF26" s="22"/>
      <c r="FG26" s="23"/>
      <c r="FH26" s="158"/>
      <c r="FI26" s="108"/>
      <c r="FJ26" s="23"/>
      <c r="FK26" s="22"/>
      <c r="FL26" s="23"/>
      <c r="FM26" s="158"/>
      <c r="FN26" s="230"/>
      <c r="FO26" s="23">
        <f>D26*$FP$3</f>
        <v>0.005664814814814814</v>
      </c>
      <c r="FP26" s="22">
        <f>FN26-FO26</f>
        <v>-0.005664814814814814</v>
      </c>
      <c r="FQ26" s="23">
        <f>FP26/$FP$3</f>
        <v>-0.0006481481481481481</v>
      </c>
      <c r="FR26" s="158"/>
      <c r="FS26" s="85">
        <v>3</v>
      </c>
      <c r="FT26" s="85">
        <v>2</v>
      </c>
      <c r="FU26" s="367">
        <v>3</v>
      </c>
      <c r="FV26" s="92">
        <v>3</v>
      </c>
      <c r="FW26" s="20">
        <v>3</v>
      </c>
      <c r="FX26" s="20">
        <v>1</v>
      </c>
      <c r="FY26" s="20">
        <v>3</v>
      </c>
      <c r="FZ26" s="282">
        <v>4</v>
      </c>
      <c r="GA26" s="20">
        <v>2</v>
      </c>
      <c r="GB26" s="47">
        <v>1</v>
      </c>
      <c r="GC26" s="47">
        <v>3</v>
      </c>
      <c r="GD26" s="20">
        <v>2</v>
      </c>
      <c r="GE26" s="20">
        <v>2</v>
      </c>
      <c r="GF26" s="20">
        <v>2</v>
      </c>
      <c r="GG26" s="20">
        <v>3</v>
      </c>
      <c r="GH26" s="20">
        <v>2</v>
      </c>
      <c r="GI26" s="53"/>
      <c r="GJ26" s="54"/>
      <c r="GK26" s="54"/>
      <c r="GL26" s="313"/>
      <c r="GM26" s="54"/>
      <c r="GN26" s="54"/>
      <c r="GO26" s="54"/>
      <c r="GP26" s="54"/>
      <c r="GQ26" s="54"/>
      <c r="GR26" s="54"/>
      <c r="GS26" s="54"/>
      <c r="GT26" s="54"/>
      <c r="GU26" s="54"/>
      <c r="GV26" s="158"/>
      <c r="GW26" s="158"/>
      <c r="GX26" s="158"/>
      <c r="GY26" s="158"/>
      <c r="GZ26" s="158"/>
      <c r="HA26" s="238">
        <v>16</v>
      </c>
      <c r="HB26" s="424"/>
      <c r="HC26" s="126"/>
      <c r="HD26" s="16"/>
      <c r="HE26" s="16"/>
      <c r="HF26" s="16"/>
      <c r="HG26" s="16"/>
      <c r="HH26" s="16"/>
      <c r="HI26" s="16"/>
      <c r="HJ26" s="16"/>
      <c r="HK26" s="16"/>
      <c r="HL26" s="16"/>
      <c r="HM26" s="16"/>
      <c r="HN26" s="16"/>
      <c r="HO26" s="16"/>
      <c r="HP26" s="16"/>
      <c r="HQ26" s="129"/>
      <c r="HR26" s="129"/>
      <c r="HS26" s="129"/>
      <c r="HT26" s="128"/>
      <c r="HU26" s="20"/>
      <c r="HV26" s="21"/>
      <c r="HW26" s="21"/>
      <c r="HX26" s="295"/>
      <c r="HY26" s="326"/>
    </row>
    <row r="27" spans="1:233" s="37" customFormat="1" ht="21.75" customHeight="1">
      <c r="A27" s="10">
        <v>22</v>
      </c>
      <c r="B27" s="16" t="s">
        <v>27</v>
      </c>
      <c r="C27" s="16">
        <v>1967</v>
      </c>
      <c r="D27" s="89">
        <v>0.000625</v>
      </c>
      <c r="E27" s="87"/>
      <c r="F27" s="26"/>
      <c r="G27" s="22"/>
      <c r="H27" s="27"/>
      <c r="I27" s="85"/>
      <c r="J27" s="97"/>
      <c r="K27" s="27"/>
      <c r="L27" s="28"/>
      <c r="M27" s="28"/>
      <c r="N27" s="85"/>
      <c r="O27" s="87"/>
      <c r="P27" s="86"/>
      <c r="Q27" s="86"/>
      <c r="R27" s="23"/>
      <c r="S27" s="367"/>
      <c r="T27" s="87"/>
      <c r="U27" s="86"/>
      <c r="V27" s="25"/>
      <c r="W27" s="25"/>
      <c r="X27" s="92"/>
      <c r="Y27" s="102"/>
      <c r="Z27" s="25"/>
      <c r="AA27" s="25"/>
      <c r="AB27" s="25"/>
      <c r="AC27" s="20"/>
      <c r="AD27" s="108"/>
      <c r="AE27" s="23"/>
      <c r="AF27" s="23"/>
      <c r="AG27" s="250"/>
      <c r="AH27" s="20"/>
      <c r="AI27" s="108"/>
      <c r="AJ27" s="23"/>
      <c r="AK27" s="23"/>
      <c r="AL27" s="25"/>
      <c r="AM27" s="20"/>
      <c r="AN27" s="108"/>
      <c r="AO27" s="23">
        <f>D27*$AP$3</f>
        <v>0.001675</v>
      </c>
      <c r="AP27" s="23">
        <f t="shared" si="47"/>
        <v>-0.001675</v>
      </c>
      <c r="AQ27" s="23">
        <f>AP27/$AP$3</f>
        <v>-0.000625</v>
      </c>
      <c r="AR27" s="268"/>
      <c r="AS27" s="86"/>
      <c r="AT27" s="26"/>
      <c r="AU27" s="22"/>
      <c r="AV27" s="23"/>
      <c r="AW27" s="20"/>
      <c r="AX27" s="107">
        <v>0.027395833333333338</v>
      </c>
      <c r="AY27" s="23">
        <f>D27*$AY$3</f>
        <v>0.0019125000000000001</v>
      </c>
      <c r="AZ27" s="22">
        <f>AX27-AY27</f>
        <v>0.025483333333333337</v>
      </c>
      <c r="BA27" s="23">
        <f>AZ27/$AY$3</f>
        <v>0.008327886710239653</v>
      </c>
      <c r="BB27" s="47">
        <v>11</v>
      </c>
      <c r="BC27" s="108"/>
      <c r="BD27" s="23"/>
      <c r="BE27" s="22"/>
      <c r="BF27" s="23"/>
      <c r="BG27" s="47"/>
      <c r="BH27" s="108"/>
      <c r="BI27" s="27">
        <f>D27*$BL$2</f>
        <v>0.0014375</v>
      </c>
      <c r="BJ27" s="22">
        <f>BH27-BI27</f>
        <v>-0.0014375</v>
      </c>
      <c r="BK27" s="23">
        <f>BJ27/$BL$2</f>
        <v>-0.000625</v>
      </c>
      <c r="BL27" s="20"/>
      <c r="BM27" s="303"/>
      <c r="BN27" s="23">
        <f>D27*$BP$2</f>
        <v>0.0026875</v>
      </c>
      <c r="BO27" s="22">
        <f>BM27-BN27</f>
        <v>-0.0026875</v>
      </c>
      <c r="BP27" s="23">
        <f>BO27/$BP$2</f>
        <v>-0.000625</v>
      </c>
      <c r="BQ27" s="20"/>
      <c r="BR27" s="108"/>
      <c r="BS27" s="23"/>
      <c r="BT27" s="22"/>
      <c r="BU27" s="23"/>
      <c r="BV27" s="20"/>
      <c r="BW27" s="225"/>
      <c r="BX27" s="23"/>
      <c r="BY27" s="22"/>
      <c r="BZ27" s="23"/>
      <c r="CA27" s="20"/>
      <c r="CB27" s="194"/>
      <c r="CC27" s="23"/>
      <c r="CD27" s="22"/>
      <c r="CE27" s="23"/>
      <c r="CF27" s="20"/>
      <c r="CG27" s="108"/>
      <c r="CH27" s="23"/>
      <c r="CI27" s="22"/>
      <c r="CJ27" s="23"/>
      <c r="CK27" s="53"/>
      <c r="CL27" s="108"/>
      <c r="CM27" s="23"/>
      <c r="CN27" s="22"/>
      <c r="CO27" s="23"/>
      <c r="CP27" s="54"/>
      <c r="CQ27" s="108"/>
      <c r="CR27" s="23"/>
      <c r="CS27" s="22"/>
      <c r="CT27" s="23"/>
      <c r="CU27" s="54"/>
      <c r="CV27" s="24"/>
      <c r="CW27" s="23">
        <f>D27*$CW$3</f>
        <v>0.00284375</v>
      </c>
      <c r="CX27" s="22">
        <f>CV27-CW27</f>
        <v>-0.00284375</v>
      </c>
      <c r="CY27" s="23">
        <f>CX27/$CW$3</f>
        <v>-0.000625</v>
      </c>
      <c r="CZ27" s="313"/>
      <c r="DA27" s="108"/>
      <c r="DB27" s="23"/>
      <c r="DC27" s="22"/>
      <c r="DD27" s="23"/>
      <c r="DE27" s="54"/>
      <c r="DF27" s="108"/>
      <c r="DG27" s="23">
        <f t="shared" si="24"/>
        <v>0.0069375</v>
      </c>
      <c r="DH27" s="22"/>
      <c r="DI27" s="23"/>
      <c r="DJ27" s="54"/>
      <c r="DK27" s="54"/>
      <c r="DL27" s="54"/>
      <c r="DM27" s="54"/>
      <c r="DN27" s="54"/>
      <c r="DO27" s="54"/>
      <c r="DP27" s="54"/>
      <c r="DQ27" s="54"/>
      <c r="DR27" s="54"/>
      <c r="DS27" s="54"/>
      <c r="DT27" s="54"/>
      <c r="DU27" s="54"/>
      <c r="DV27" s="54"/>
      <c r="DW27" s="54"/>
      <c r="DX27" s="54"/>
      <c r="DY27" s="54"/>
      <c r="DZ27" s="54"/>
      <c r="EA27" s="54"/>
      <c r="EB27" s="54"/>
      <c r="EC27" s="54"/>
      <c r="ED27" s="54"/>
      <c r="EE27" s="54"/>
      <c r="EF27" s="54"/>
      <c r="EG27" s="54"/>
      <c r="EH27" s="54"/>
      <c r="EI27" s="54"/>
      <c r="EJ27" s="54"/>
      <c r="EK27" s="54"/>
      <c r="EL27" s="54"/>
      <c r="EM27" s="54"/>
      <c r="EN27" s="54"/>
      <c r="EO27" s="54"/>
      <c r="EP27" s="54"/>
      <c r="EQ27" s="54"/>
      <c r="ER27" s="54"/>
      <c r="ES27" s="54"/>
      <c r="ET27" s="107"/>
      <c r="EU27" s="23">
        <f>D27*$EW$3</f>
        <v>0.0014874999999999999</v>
      </c>
      <c r="EV27" s="22">
        <f>ET27-EU27</f>
        <v>-0.0014874999999999999</v>
      </c>
      <c r="EW27" s="23">
        <f>EV27/$EW$3</f>
        <v>-0.000625</v>
      </c>
      <c r="EX27" s="158"/>
      <c r="EY27" s="108"/>
      <c r="EZ27" s="23"/>
      <c r="FA27" s="22"/>
      <c r="FB27" s="23"/>
      <c r="FC27" s="158"/>
      <c r="FD27" s="108"/>
      <c r="FE27" s="23"/>
      <c r="FF27" s="22"/>
      <c r="FG27" s="23"/>
      <c r="FH27" s="158"/>
      <c r="FI27" s="108"/>
      <c r="FJ27" s="23"/>
      <c r="FK27" s="22"/>
      <c r="FL27" s="23"/>
      <c r="FM27" s="158"/>
      <c r="FN27" s="108"/>
      <c r="FO27" s="23"/>
      <c r="FP27" s="22"/>
      <c r="FQ27" s="23"/>
      <c r="FR27" s="158"/>
      <c r="FS27" s="85"/>
      <c r="FT27" s="85"/>
      <c r="FU27" s="367"/>
      <c r="FV27" s="92"/>
      <c r="FW27" s="20"/>
      <c r="FX27" s="20"/>
      <c r="FY27" s="20"/>
      <c r="FZ27" s="268"/>
      <c r="GA27" s="20"/>
      <c r="GB27" s="47">
        <v>11</v>
      </c>
      <c r="GC27" s="47"/>
      <c r="GD27" s="20"/>
      <c r="GE27" s="20"/>
      <c r="GF27" s="20"/>
      <c r="GG27" s="20"/>
      <c r="GH27" s="20"/>
      <c r="GI27" s="53"/>
      <c r="GJ27" s="54"/>
      <c r="GK27" s="54"/>
      <c r="GL27" s="313"/>
      <c r="GM27" s="54"/>
      <c r="GN27" s="54"/>
      <c r="GO27" s="54"/>
      <c r="GP27" s="54"/>
      <c r="GQ27" s="54"/>
      <c r="GR27" s="54"/>
      <c r="GS27" s="54"/>
      <c r="GT27" s="54"/>
      <c r="GU27" s="54"/>
      <c r="GV27" s="158"/>
      <c r="GW27" s="158"/>
      <c r="GX27" s="158"/>
      <c r="GY27" s="158"/>
      <c r="GZ27" s="158"/>
      <c r="HA27" s="238">
        <v>1</v>
      </c>
      <c r="HB27" s="424"/>
      <c r="HC27" s="126"/>
      <c r="HD27" s="16"/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16"/>
      <c r="HP27" s="16"/>
      <c r="HQ27" s="16"/>
      <c r="HR27" s="16"/>
      <c r="HS27" s="16"/>
      <c r="HT27" s="128"/>
      <c r="HU27" s="20"/>
      <c r="HV27" s="16"/>
      <c r="HW27" s="16"/>
      <c r="HX27" s="296"/>
      <c r="HY27" s="327"/>
    </row>
    <row r="28" spans="1:233" ht="27.75" customHeight="1">
      <c r="A28" s="10">
        <v>23</v>
      </c>
      <c r="B28" s="11" t="s">
        <v>26</v>
      </c>
      <c r="C28" s="11">
        <v>1967</v>
      </c>
      <c r="D28" s="89">
        <v>0.000625</v>
      </c>
      <c r="E28" s="204">
        <v>0.05484953703703704</v>
      </c>
      <c r="F28" s="26">
        <f>D28*$G$3</f>
        <v>0.00453125</v>
      </c>
      <c r="G28" s="22">
        <f>E28-F28</f>
        <v>0.050318287037037036</v>
      </c>
      <c r="H28" s="27">
        <f>G28/$G$3</f>
        <v>0.006940453384418901</v>
      </c>
      <c r="I28" s="85">
        <v>4</v>
      </c>
      <c r="J28" s="97"/>
      <c r="K28" s="254">
        <f>D28*$L$3</f>
        <v>0.0049375</v>
      </c>
      <c r="L28" s="28">
        <f>J28-K28</f>
        <v>-0.0049375</v>
      </c>
      <c r="M28" s="28">
        <f>L28/$L$3</f>
        <v>-0.000625</v>
      </c>
      <c r="N28" s="85"/>
      <c r="O28" s="132">
        <v>0.032581018518518516</v>
      </c>
      <c r="P28" s="23">
        <f>D28*$S$3</f>
        <v>0.002875</v>
      </c>
      <c r="Q28" s="86">
        <f>O28-P28</f>
        <v>0.029706018518518517</v>
      </c>
      <c r="R28" s="369">
        <f>Q28/$S$3</f>
        <v>0.006457830112721418</v>
      </c>
      <c r="S28" s="367">
        <v>5</v>
      </c>
      <c r="T28" s="87"/>
      <c r="U28" s="86"/>
      <c r="V28" s="25"/>
      <c r="W28" s="25"/>
      <c r="X28" s="92"/>
      <c r="Y28" s="95">
        <v>0.05344907407407407</v>
      </c>
      <c r="Z28" s="25">
        <f>D28*$AB$3</f>
        <v>0.004375</v>
      </c>
      <c r="AA28" s="25">
        <f>Y28-Z28</f>
        <v>0.049074074074074076</v>
      </c>
      <c r="AB28" s="25">
        <f>AA28/$AB$3</f>
        <v>0.0070105820105820105</v>
      </c>
      <c r="AC28" s="20">
        <v>5</v>
      </c>
      <c r="AD28" s="108"/>
      <c r="AE28" s="23"/>
      <c r="AF28" s="23"/>
      <c r="AG28" s="250"/>
      <c r="AH28" s="20"/>
      <c r="AI28" s="215">
        <v>0.03872685185185185</v>
      </c>
      <c r="AJ28" s="23">
        <f>D28*$AJ$3</f>
        <v>0.0039125</v>
      </c>
      <c r="AK28" s="23">
        <f>AI28-AJ28</f>
        <v>0.03481435185185185</v>
      </c>
      <c r="AL28" s="25">
        <f>AK28/$AJ$3</f>
        <v>0.005561398059401255</v>
      </c>
      <c r="AM28" s="20">
        <v>4</v>
      </c>
      <c r="AN28" s="34">
        <v>0.04083333333333333</v>
      </c>
      <c r="AO28" s="23">
        <f>D28*$AQ$3</f>
        <v>0.004837500000000001</v>
      </c>
      <c r="AP28" s="23">
        <f t="shared" si="47"/>
        <v>0.03599583333333333</v>
      </c>
      <c r="AQ28" s="23">
        <f>AP28/$AQ$3</f>
        <v>0.004650624461670973</v>
      </c>
      <c r="AR28" s="268">
        <v>2</v>
      </c>
      <c r="AS28" s="138">
        <v>0.043946759259259255</v>
      </c>
      <c r="AT28" s="26">
        <f>D28*$AV$3</f>
        <v>0.0049375</v>
      </c>
      <c r="AU28" s="22">
        <f>AS28-AT28</f>
        <v>0.03900925925925926</v>
      </c>
      <c r="AV28" s="23">
        <f>AU28/$AV$3</f>
        <v>0.004937880918893577</v>
      </c>
      <c r="AW28" s="20">
        <v>4</v>
      </c>
      <c r="AX28" s="108"/>
      <c r="AY28" s="23"/>
      <c r="AZ28" s="22"/>
      <c r="BA28" s="23"/>
      <c r="BB28" s="47"/>
      <c r="BC28" s="108"/>
      <c r="BD28" s="23"/>
      <c r="BE28" s="22"/>
      <c r="BF28" s="23"/>
      <c r="BG28" s="47"/>
      <c r="BH28" s="108"/>
      <c r="BI28" s="27"/>
      <c r="BJ28" s="22"/>
      <c r="BK28" s="23"/>
      <c r="BL28" s="20"/>
      <c r="BM28" s="108"/>
      <c r="BN28" s="23"/>
      <c r="BO28" s="22"/>
      <c r="BP28" s="23"/>
      <c r="BQ28" s="18"/>
      <c r="BR28" s="108"/>
      <c r="BS28" s="23"/>
      <c r="BT28" s="22"/>
      <c r="BU28" s="23"/>
      <c r="BV28" s="20"/>
      <c r="BW28" s="108"/>
      <c r="BX28" s="23"/>
      <c r="BY28" s="22"/>
      <c r="BZ28" s="23"/>
      <c r="CA28" s="20"/>
      <c r="CB28" s="24"/>
      <c r="CC28" s="23"/>
      <c r="CD28" s="22"/>
      <c r="CE28" s="23"/>
      <c r="CF28" s="20"/>
      <c r="CG28" s="108"/>
      <c r="CH28" s="23"/>
      <c r="CI28" s="22"/>
      <c r="CJ28" s="23"/>
      <c r="CK28" s="53"/>
      <c r="CL28" s="310"/>
      <c r="CM28" s="23">
        <f>D28*$CP$3</f>
        <v>0.0032500000000000003</v>
      </c>
      <c r="CN28" s="22">
        <f>CL28-CM28</f>
        <v>-0.0032500000000000003</v>
      </c>
      <c r="CO28" s="23">
        <f>CN28/$CP$3</f>
        <v>-0.000625</v>
      </c>
      <c r="CP28" s="54"/>
      <c r="CQ28" s="42"/>
      <c r="CR28" s="23">
        <f>D28*$CS$3</f>
        <v>0.0021875</v>
      </c>
      <c r="CS28" s="22">
        <f>CQ28-CR28</f>
        <v>-0.0021875</v>
      </c>
      <c r="CT28" s="23">
        <f>CS28/$CS$3</f>
        <v>-0.000625</v>
      </c>
      <c r="CU28" s="54"/>
      <c r="CV28" s="24"/>
      <c r="CW28" s="23">
        <f>D28*$CW$3</f>
        <v>0.00284375</v>
      </c>
      <c r="CX28" s="22">
        <f>CV28-CW28</f>
        <v>-0.00284375</v>
      </c>
      <c r="CY28" s="23">
        <f>CX28/$CW$3</f>
        <v>-0.000625</v>
      </c>
      <c r="CZ28" s="313"/>
      <c r="DA28" s="212"/>
      <c r="DB28" s="23">
        <f>D28*$DC$3</f>
        <v>0.0015062500000000002</v>
      </c>
      <c r="DC28" s="22">
        <f>DA28-DB28</f>
        <v>-0.0015062500000000002</v>
      </c>
      <c r="DD28" s="23">
        <f>DC28/$DC$3</f>
        <v>-0.000625</v>
      </c>
      <c r="DE28" s="54"/>
      <c r="DF28" s="108"/>
      <c r="DG28" s="23">
        <f t="shared" si="24"/>
        <v>0.0069375</v>
      </c>
      <c r="DH28" s="22">
        <f>DF28-DG28</f>
        <v>-0.0069375</v>
      </c>
      <c r="DI28" s="23">
        <f>DH28/$DC$3</f>
        <v>-0.0028786307053941906</v>
      </c>
      <c r="DJ28" s="54"/>
      <c r="DK28" s="54"/>
      <c r="DL28" s="54"/>
      <c r="DM28" s="54"/>
      <c r="DN28" s="54"/>
      <c r="DO28" s="54"/>
      <c r="DP28" s="54"/>
      <c r="DQ28" s="54"/>
      <c r="DR28" s="54"/>
      <c r="DS28" s="54"/>
      <c r="DT28" s="54"/>
      <c r="DU28" s="54"/>
      <c r="DV28" s="54"/>
      <c r="DW28" s="54"/>
      <c r="DX28" s="54"/>
      <c r="DY28" s="54"/>
      <c r="DZ28" s="54"/>
      <c r="EA28" s="54"/>
      <c r="EB28" s="54"/>
      <c r="EC28" s="54"/>
      <c r="ED28" s="54"/>
      <c r="EE28" s="54"/>
      <c r="EF28" s="54"/>
      <c r="EG28" s="54"/>
      <c r="EH28" s="54"/>
      <c r="EI28" s="54"/>
      <c r="EJ28" s="54"/>
      <c r="EK28" s="54"/>
      <c r="EL28" s="54"/>
      <c r="EM28" s="54"/>
      <c r="EN28" s="54"/>
      <c r="EO28" s="54"/>
      <c r="EP28" s="54"/>
      <c r="EQ28" s="54"/>
      <c r="ER28" s="54"/>
      <c r="ES28" s="54"/>
      <c r="ET28" s="66"/>
      <c r="EU28" s="23">
        <f>D28*$EX$3</f>
        <v>0.00164375</v>
      </c>
      <c r="EV28" s="22">
        <f>ET28-EU28</f>
        <v>-0.00164375</v>
      </c>
      <c r="EW28" s="23">
        <f>EV28/$EX$3</f>
        <v>-0.000625</v>
      </c>
      <c r="EX28" s="158"/>
      <c r="EY28" s="108"/>
      <c r="EZ28" s="23">
        <f>D28*$FC$3</f>
        <v>0.00625625</v>
      </c>
      <c r="FA28" s="22">
        <f>EY28-EZ28</f>
        <v>-0.00625625</v>
      </c>
      <c r="FB28" s="23">
        <f>FA28/$FC$3</f>
        <v>-0.000625</v>
      </c>
      <c r="FC28" s="158"/>
      <c r="FD28" s="108"/>
      <c r="FE28" s="23">
        <f>D28*$FF$3</f>
        <v>0.0038437500000000004</v>
      </c>
      <c r="FF28" s="22">
        <f>FD28-FE28</f>
        <v>-0.0038437500000000004</v>
      </c>
      <c r="FG28" s="23">
        <f>FF28/$FF$3</f>
        <v>-0.000625</v>
      </c>
      <c r="FH28" s="158"/>
      <c r="FI28" s="108"/>
      <c r="FJ28" s="23">
        <f>D28*$FL$3</f>
        <v>0.00351875</v>
      </c>
      <c r="FK28" s="22"/>
      <c r="FL28" s="23">
        <f>FK28/$FL$3</f>
        <v>0</v>
      </c>
      <c r="FM28" s="158"/>
      <c r="FN28" s="108"/>
      <c r="FO28" s="23"/>
      <c r="FP28" s="22"/>
      <c r="FQ28" s="23"/>
      <c r="FR28" s="158"/>
      <c r="FS28" s="85">
        <v>4</v>
      </c>
      <c r="FT28" s="85"/>
      <c r="FU28" s="367">
        <v>5</v>
      </c>
      <c r="FV28" s="92"/>
      <c r="FW28" s="20">
        <v>5</v>
      </c>
      <c r="FX28" s="20"/>
      <c r="FY28" s="20">
        <v>4</v>
      </c>
      <c r="FZ28" s="268">
        <v>2</v>
      </c>
      <c r="GA28" s="20">
        <v>4</v>
      </c>
      <c r="GB28" s="47"/>
      <c r="GC28" s="47"/>
      <c r="GD28" s="20"/>
      <c r="GE28" s="18"/>
      <c r="GF28" s="20"/>
      <c r="GG28" s="20"/>
      <c r="GH28" s="20"/>
      <c r="GI28" s="53"/>
      <c r="GJ28" s="54"/>
      <c r="GK28" s="54"/>
      <c r="GL28" s="313"/>
      <c r="GM28" s="54"/>
      <c r="GN28" s="54"/>
      <c r="GO28" s="54"/>
      <c r="GP28" s="54"/>
      <c r="GQ28" s="54"/>
      <c r="GR28" s="54"/>
      <c r="GS28" s="54"/>
      <c r="GT28" s="54"/>
      <c r="GU28" s="54"/>
      <c r="GV28" s="158"/>
      <c r="GW28" s="158"/>
      <c r="GX28" s="158"/>
      <c r="GY28" s="158"/>
      <c r="GZ28" s="158"/>
      <c r="HA28" s="238">
        <v>6</v>
      </c>
      <c r="HB28" s="424"/>
      <c r="HC28" s="126"/>
      <c r="HD28" s="16"/>
      <c r="HE28" s="16"/>
      <c r="HF28" s="16"/>
      <c r="HG28" s="16"/>
      <c r="HH28" s="16"/>
      <c r="HI28" s="16"/>
      <c r="HJ28" s="16"/>
      <c r="HK28" s="16"/>
      <c r="HL28" s="16"/>
      <c r="HM28" s="16"/>
      <c r="HN28" s="16"/>
      <c r="HO28" s="120"/>
      <c r="HP28" s="16"/>
      <c r="HQ28" s="129"/>
      <c r="HR28" s="129"/>
      <c r="HS28" s="129"/>
      <c r="HT28" s="128"/>
      <c r="HU28" s="20"/>
      <c r="HV28" s="21"/>
      <c r="HW28" s="21"/>
      <c r="HX28" s="296"/>
      <c r="HY28" s="13"/>
    </row>
    <row r="29" spans="1:233" ht="27.75" customHeight="1">
      <c r="A29" s="10">
        <v>24</v>
      </c>
      <c r="B29" s="17" t="s">
        <v>60</v>
      </c>
      <c r="C29" s="11">
        <v>1967</v>
      </c>
      <c r="D29" s="89">
        <v>0.000625</v>
      </c>
      <c r="E29" s="328" t="s">
        <v>42</v>
      </c>
      <c r="F29" s="26"/>
      <c r="G29" s="22"/>
      <c r="H29" s="27"/>
      <c r="I29" s="94"/>
      <c r="J29" s="157"/>
      <c r="K29" s="254"/>
      <c r="L29" s="28"/>
      <c r="M29" s="28"/>
      <c r="N29" s="94"/>
      <c r="O29" s="87"/>
      <c r="P29" s="23"/>
      <c r="Q29" s="86"/>
      <c r="R29" s="23"/>
      <c r="S29" s="367"/>
      <c r="T29" s="87"/>
      <c r="U29" s="86"/>
      <c r="V29" s="25"/>
      <c r="W29" s="25"/>
      <c r="X29" s="266"/>
      <c r="Y29" s="102"/>
      <c r="Z29" s="86"/>
      <c r="AA29" s="25"/>
      <c r="AB29" s="25"/>
      <c r="AC29" s="20"/>
      <c r="AD29" s="108"/>
      <c r="AE29" s="23"/>
      <c r="AF29" s="23"/>
      <c r="AG29" s="250"/>
      <c r="AH29" s="58"/>
      <c r="AI29" s="108"/>
      <c r="AJ29" s="23"/>
      <c r="AK29" s="23"/>
      <c r="AL29" s="25"/>
      <c r="AM29" s="58"/>
      <c r="AN29" s="108"/>
      <c r="AO29" s="23"/>
      <c r="AP29" s="23"/>
      <c r="AQ29" s="23"/>
      <c r="AR29" s="271"/>
      <c r="AS29" s="138"/>
      <c r="AT29" s="26"/>
      <c r="AU29" s="22"/>
      <c r="AV29" s="23"/>
      <c r="AW29" s="58"/>
      <c r="AX29" s="108"/>
      <c r="AY29" s="23"/>
      <c r="AZ29" s="22"/>
      <c r="BA29" s="23"/>
      <c r="BB29" s="59"/>
      <c r="BC29" s="108"/>
      <c r="BD29" s="23"/>
      <c r="BE29" s="22"/>
      <c r="BF29" s="23"/>
      <c r="BG29" s="59"/>
      <c r="BH29" s="108"/>
      <c r="BI29" s="27"/>
      <c r="BJ29" s="22"/>
      <c r="BK29" s="23"/>
      <c r="BL29" s="58"/>
      <c r="BM29" s="108"/>
      <c r="BN29" s="23"/>
      <c r="BO29" s="22"/>
      <c r="BP29" s="23"/>
      <c r="BQ29" s="61"/>
      <c r="BR29" s="108"/>
      <c r="BS29" s="23"/>
      <c r="BT29" s="22"/>
      <c r="BU29" s="23"/>
      <c r="BV29" s="58"/>
      <c r="BW29" s="108"/>
      <c r="BX29" s="23"/>
      <c r="BY29" s="22"/>
      <c r="BZ29" s="23"/>
      <c r="CA29" s="58"/>
      <c r="CB29" s="24"/>
      <c r="CC29" s="23"/>
      <c r="CD29" s="22"/>
      <c r="CE29" s="23"/>
      <c r="CF29" s="58"/>
      <c r="CG29" s="108"/>
      <c r="CH29" s="23"/>
      <c r="CI29" s="22"/>
      <c r="CJ29" s="23"/>
      <c r="CK29" s="62"/>
      <c r="CL29" s="310"/>
      <c r="CM29" s="23"/>
      <c r="CN29" s="22"/>
      <c r="CO29" s="23"/>
      <c r="CP29" s="54"/>
      <c r="CQ29" s="108"/>
      <c r="CR29" s="23"/>
      <c r="CS29" s="22"/>
      <c r="CT29" s="23"/>
      <c r="CU29" s="54"/>
      <c r="CV29" s="24"/>
      <c r="CW29" s="23"/>
      <c r="CX29" s="22"/>
      <c r="CY29" s="23"/>
      <c r="CZ29" s="313"/>
      <c r="DA29" s="212"/>
      <c r="DB29" s="23"/>
      <c r="DC29" s="22"/>
      <c r="DD29" s="23"/>
      <c r="DE29" s="54"/>
      <c r="DF29" s="108"/>
      <c r="DG29" s="23">
        <f t="shared" si="24"/>
        <v>0.0069375</v>
      </c>
      <c r="DH29" s="22"/>
      <c r="DI29" s="23"/>
      <c r="DJ29" s="54"/>
      <c r="DK29" s="54"/>
      <c r="DL29" s="54"/>
      <c r="DM29" s="54"/>
      <c r="DN29" s="54"/>
      <c r="DO29" s="54"/>
      <c r="DP29" s="54"/>
      <c r="DQ29" s="54"/>
      <c r="DR29" s="54"/>
      <c r="DS29" s="54"/>
      <c r="DT29" s="54"/>
      <c r="DU29" s="54"/>
      <c r="DV29" s="54"/>
      <c r="DW29" s="54"/>
      <c r="DX29" s="54"/>
      <c r="DY29" s="54"/>
      <c r="DZ29" s="54"/>
      <c r="EA29" s="54"/>
      <c r="EB29" s="54"/>
      <c r="EC29" s="54"/>
      <c r="ED29" s="54"/>
      <c r="EE29" s="54"/>
      <c r="EF29" s="54"/>
      <c r="EG29" s="54"/>
      <c r="EH29" s="54"/>
      <c r="EI29" s="54"/>
      <c r="EJ29" s="54"/>
      <c r="EK29" s="54"/>
      <c r="EL29" s="54"/>
      <c r="EM29" s="54"/>
      <c r="EN29" s="54"/>
      <c r="EO29" s="54"/>
      <c r="EP29" s="54"/>
      <c r="EQ29" s="54"/>
      <c r="ER29" s="54"/>
      <c r="ES29" s="54"/>
      <c r="ET29" s="66"/>
      <c r="EU29" s="23"/>
      <c r="EV29" s="22"/>
      <c r="EW29" s="23"/>
      <c r="EX29" s="158"/>
      <c r="EY29" s="108"/>
      <c r="EZ29" s="23"/>
      <c r="FA29" s="22"/>
      <c r="FB29" s="23"/>
      <c r="FC29" s="158"/>
      <c r="FD29" s="108"/>
      <c r="FE29" s="23"/>
      <c r="FF29" s="22"/>
      <c r="FG29" s="23"/>
      <c r="FH29" s="158"/>
      <c r="FI29" s="105">
        <v>0.035925925925925924</v>
      </c>
      <c r="FJ29" s="23">
        <f>D29*$FL$3</f>
        <v>0.00351875</v>
      </c>
      <c r="FK29" s="22">
        <f>FI29-FJ29</f>
        <v>0.03240717592592592</v>
      </c>
      <c r="FL29" s="23">
        <f>FK29/$FL$3</f>
        <v>0.005756159134267482</v>
      </c>
      <c r="FM29" s="158">
        <v>6</v>
      </c>
      <c r="FN29" s="108"/>
      <c r="FO29" s="23"/>
      <c r="FP29" s="22"/>
      <c r="FQ29" s="23"/>
      <c r="FR29" s="158"/>
      <c r="FS29" s="94"/>
      <c r="FT29" s="94"/>
      <c r="FU29" s="367"/>
      <c r="FV29" s="266"/>
      <c r="FW29" s="20"/>
      <c r="FX29" s="58"/>
      <c r="FY29" s="58"/>
      <c r="FZ29" s="271"/>
      <c r="GA29" s="58"/>
      <c r="GB29" s="59"/>
      <c r="GC29" s="59"/>
      <c r="GD29" s="58"/>
      <c r="GE29" s="61"/>
      <c r="GF29" s="58"/>
      <c r="GG29" s="58"/>
      <c r="GH29" s="58"/>
      <c r="GI29" s="62"/>
      <c r="GJ29" s="54"/>
      <c r="GK29" s="54"/>
      <c r="GL29" s="313"/>
      <c r="GM29" s="54"/>
      <c r="GN29" s="54"/>
      <c r="GO29" s="54"/>
      <c r="GP29" s="54"/>
      <c r="GQ29" s="54"/>
      <c r="GR29" s="54"/>
      <c r="GS29" s="54"/>
      <c r="GT29" s="54"/>
      <c r="GU29" s="54"/>
      <c r="GV29" s="158"/>
      <c r="GW29" s="158"/>
      <c r="GX29" s="158"/>
      <c r="GY29" s="158">
        <v>6</v>
      </c>
      <c r="GZ29" s="158"/>
      <c r="HA29" s="240">
        <v>1</v>
      </c>
      <c r="HB29" s="424"/>
      <c r="HC29" s="126"/>
      <c r="HD29" s="16"/>
      <c r="HE29" s="16"/>
      <c r="HF29" s="16"/>
      <c r="HG29" s="16"/>
      <c r="HH29" s="16"/>
      <c r="HI29" s="16"/>
      <c r="HJ29" s="16"/>
      <c r="HK29" s="16"/>
      <c r="HL29" s="16"/>
      <c r="HM29" s="16"/>
      <c r="HN29" s="16"/>
      <c r="HO29" s="120"/>
      <c r="HP29" s="16"/>
      <c r="HQ29" s="129"/>
      <c r="HR29" s="129"/>
      <c r="HS29" s="129"/>
      <c r="HT29" s="128"/>
      <c r="HU29" s="20"/>
      <c r="HV29" s="21"/>
      <c r="HW29" s="21"/>
      <c r="HX29" s="296"/>
      <c r="HY29" s="13"/>
    </row>
    <row r="30" spans="1:233" ht="29.25" customHeight="1">
      <c r="A30" s="10">
        <v>25</v>
      </c>
      <c r="B30" s="17" t="s">
        <v>52</v>
      </c>
      <c r="C30" s="77">
        <v>1967</v>
      </c>
      <c r="D30" s="89">
        <v>0.000625</v>
      </c>
      <c r="E30" s="87"/>
      <c r="F30" s="26"/>
      <c r="G30" s="22"/>
      <c r="H30" s="27"/>
      <c r="I30" s="94"/>
      <c r="J30" s="157"/>
      <c r="K30" s="27"/>
      <c r="L30" s="28"/>
      <c r="M30" s="28"/>
      <c r="N30" s="94"/>
      <c r="O30" s="87"/>
      <c r="P30" s="23"/>
      <c r="Q30" s="86"/>
      <c r="R30" s="23"/>
      <c r="S30" s="367"/>
      <c r="T30" s="87"/>
      <c r="U30" s="86">
        <f>D30*$V$3</f>
        <v>0.0015</v>
      </c>
      <c r="V30" s="25">
        <f>T30-U30</f>
        <v>-0.0015</v>
      </c>
      <c r="W30" s="25">
        <f>V30/$V$3</f>
        <v>-0.000625</v>
      </c>
      <c r="X30" s="265"/>
      <c r="Y30" s="208"/>
      <c r="Z30" s="25">
        <f>D30*$AA$3</f>
        <v>0.0031875</v>
      </c>
      <c r="AA30" s="25">
        <f>Y30-Z30</f>
        <v>-0.0031875</v>
      </c>
      <c r="AB30" s="25">
        <f>AA30/$AA$3</f>
        <v>-0.000625</v>
      </c>
      <c r="AC30" s="20"/>
      <c r="AD30" s="33"/>
      <c r="AE30" s="23">
        <f>D30*$AF$3</f>
        <v>0.00421875</v>
      </c>
      <c r="AF30" s="23">
        <f aca="true" t="shared" si="48" ref="AF30:AF39">AD30-AE30</f>
        <v>-0.00421875</v>
      </c>
      <c r="AG30" s="250">
        <f>AF30/$AF$3</f>
        <v>-0.000625</v>
      </c>
      <c r="AH30" s="58"/>
      <c r="AI30" s="215"/>
      <c r="AJ30" s="23">
        <f>D30*$AJ$3</f>
        <v>0.0039125</v>
      </c>
      <c r="AK30" s="23">
        <f>AI30-AJ30</f>
        <v>-0.0039125</v>
      </c>
      <c r="AL30" s="25">
        <f>AK30/$AJ$3</f>
        <v>-0.000625</v>
      </c>
      <c r="AM30" s="58"/>
      <c r="AN30" s="108"/>
      <c r="AO30" s="23">
        <f>D30*$AP$3</f>
        <v>0.001675</v>
      </c>
      <c r="AP30" s="23">
        <f>AN30-AO30</f>
        <v>-0.001675</v>
      </c>
      <c r="AQ30" s="23">
        <f>AP30/$AP$3</f>
        <v>-0.000625</v>
      </c>
      <c r="AR30" s="271"/>
      <c r="AS30" s="108"/>
      <c r="AT30" s="26">
        <f>D30*$AT$3</f>
        <v>0.0019125000000000001</v>
      </c>
      <c r="AU30" s="22">
        <f aca="true" t="shared" si="49" ref="AU30:AU37">AS30-AT30</f>
        <v>-0.0019125000000000001</v>
      </c>
      <c r="AV30" s="23">
        <f>AU30/$AT$3</f>
        <v>-0.000625</v>
      </c>
      <c r="AW30" s="58"/>
      <c r="AX30" s="175"/>
      <c r="AY30" s="23">
        <f>D30*$BB$3</f>
        <v>0.0041625</v>
      </c>
      <c r="AZ30" s="22">
        <f>AX30-AY30</f>
        <v>-0.0041625</v>
      </c>
      <c r="BA30" s="23">
        <f>AZ30/$BB$3</f>
        <v>-0.000625</v>
      </c>
      <c r="BB30" s="59"/>
      <c r="BC30" s="108"/>
      <c r="BD30" s="23"/>
      <c r="BE30" s="22"/>
      <c r="BF30" s="23"/>
      <c r="BG30" s="59"/>
      <c r="BH30" s="108"/>
      <c r="BI30" s="27">
        <f>D30*$BL$2</f>
        <v>0.0014375</v>
      </c>
      <c r="BJ30" s="22">
        <f>BH30-BI30</f>
        <v>-0.0014375</v>
      </c>
      <c r="BK30" s="23">
        <f>BJ30/$BL$2</f>
        <v>-0.000625</v>
      </c>
      <c r="BL30" s="58"/>
      <c r="BM30" s="175"/>
      <c r="BN30" s="23">
        <f>D30*$BO$2</f>
        <v>0.004125</v>
      </c>
      <c r="BO30" s="22">
        <f>BM30-BN30</f>
        <v>-0.004125</v>
      </c>
      <c r="BP30" s="23">
        <f>BO30/$BO$2</f>
        <v>-0.000625</v>
      </c>
      <c r="BQ30" s="61"/>
      <c r="BR30" s="33"/>
      <c r="BS30" s="23">
        <f>D30*$BU$3</f>
        <v>0.0014375</v>
      </c>
      <c r="BT30" s="22">
        <f>BR30-BS30</f>
        <v>-0.0014375</v>
      </c>
      <c r="BU30" s="23">
        <f>BT30/$BU$3</f>
        <v>-0.000625</v>
      </c>
      <c r="BV30" s="58"/>
      <c r="BW30" s="108"/>
      <c r="BX30" s="23"/>
      <c r="BY30" s="22"/>
      <c r="BZ30" s="23"/>
      <c r="CA30" s="58"/>
      <c r="CB30" s="301"/>
      <c r="CC30" s="23">
        <f>D30*$CE$3</f>
        <v>0.003775</v>
      </c>
      <c r="CD30" s="22">
        <f>CB30-CC30</f>
        <v>-0.003775</v>
      </c>
      <c r="CE30" s="23">
        <f>CD30/$CE$3</f>
        <v>-0.000625</v>
      </c>
      <c r="CF30" s="58"/>
      <c r="CG30" s="108"/>
      <c r="CH30" s="23">
        <f>D30*$CK$3</f>
        <v>0.00170625</v>
      </c>
      <c r="CI30" s="22">
        <f>CG30-CH30</f>
        <v>-0.00170625</v>
      </c>
      <c r="CJ30" s="23">
        <f>CI30/$CK$3</f>
        <v>-0.000625</v>
      </c>
      <c r="CK30" s="62"/>
      <c r="CL30" s="108"/>
      <c r="CM30" s="23"/>
      <c r="CN30" s="22"/>
      <c r="CO30" s="23"/>
      <c r="CP30" s="54"/>
      <c r="CQ30" s="108"/>
      <c r="CR30" s="23"/>
      <c r="CS30" s="22"/>
      <c r="CT30" s="23"/>
      <c r="CU30" s="54"/>
      <c r="CV30" s="108"/>
      <c r="CW30" s="23"/>
      <c r="CX30" s="22"/>
      <c r="CY30" s="23"/>
      <c r="CZ30" s="313"/>
      <c r="DA30" s="108"/>
      <c r="DB30" s="23"/>
      <c r="DC30" s="22"/>
      <c r="DD30" s="23"/>
      <c r="DE30" s="54"/>
      <c r="DF30" s="108"/>
      <c r="DG30" s="23">
        <f t="shared" si="24"/>
        <v>0.0069375</v>
      </c>
      <c r="DH30" s="22"/>
      <c r="DI30" s="23"/>
      <c r="DJ30" s="54"/>
      <c r="DK30" s="54"/>
      <c r="DL30" s="54"/>
      <c r="DM30" s="54"/>
      <c r="DN30" s="54"/>
      <c r="DO30" s="54"/>
      <c r="DP30" s="54"/>
      <c r="DQ30" s="54"/>
      <c r="DR30" s="54"/>
      <c r="DS30" s="54"/>
      <c r="DT30" s="54"/>
      <c r="DU30" s="54"/>
      <c r="DV30" s="54"/>
      <c r="DW30" s="54"/>
      <c r="DX30" s="54"/>
      <c r="DY30" s="54"/>
      <c r="DZ30" s="54"/>
      <c r="EA30" s="54"/>
      <c r="EB30" s="54"/>
      <c r="EC30" s="54"/>
      <c r="ED30" s="54"/>
      <c r="EE30" s="54"/>
      <c r="EF30" s="54"/>
      <c r="EG30" s="54"/>
      <c r="EH30" s="54"/>
      <c r="EI30" s="54"/>
      <c r="EJ30" s="54"/>
      <c r="EK30" s="54"/>
      <c r="EL30" s="54"/>
      <c r="EM30" s="54"/>
      <c r="EN30" s="54"/>
      <c r="EO30" s="54"/>
      <c r="EP30" s="54"/>
      <c r="EQ30" s="54"/>
      <c r="ER30" s="54"/>
      <c r="ES30" s="54"/>
      <c r="ET30" s="108"/>
      <c r="EU30" s="23"/>
      <c r="EV30" s="22"/>
      <c r="EW30" s="23"/>
      <c r="EX30" s="158"/>
      <c r="EY30" s="108"/>
      <c r="EZ30" s="23"/>
      <c r="FA30" s="22"/>
      <c r="FB30" s="23"/>
      <c r="FC30" s="158"/>
      <c r="FD30" s="108"/>
      <c r="FE30" s="23"/>
      <c r="FF30" s="22"/>
      <c r="FG30" s="23"/>
      <c r="FH30" s="158"/>
      <c r="FI30" s="108"/>
      <c r="FJ30" s="23"/>
      <c r="FK30" s="22"/>
      <c r="FL30" s="23"/>
      <c r="FM30" s="158"/>
      <c r="FN30" s="108"/>
      <c r="FO30" s="23"/>
      <c r="FP30" s="22"/>
      <c r="FQ30" s="23"/>
      <c r="FR30" s="158"/>
      <c r="FS30" s="94"/>
      <c r="FT30" s="94"/>
      <c r="FU30" s="367"/>
      <c r="FV30" s="265"/>
      <c r="FW30" s="20"/>
      <c r="FX30" s="58"/>
      <c r="FY30" s="58"/>
      <c r="FZ30" s="271"/>
      <c r="GA30" s="58"/>
      <c r="GB30" s="59"/>
      <c r="GC30" s="59"/>
      <c r="GD30" s="58"/>
      <c r="GE30" s="61"/>
      <c r="GF30" s="58"/>
      <c r="GG30" s="58"/>
      <c r="GH30" s="58"/>
      <c r="GI30" s="62"/>
      <c r="GJ30" s="54"/>
      <c r="GK30" s="54"/>
      <c r="GL30" s="313"/>
      <c r="GM30" s="54"/>
      <c r="GN30" s="54"/>
      <c r="GO30" s="54"/>
      <c r="GP30" s="54"/>
      <c r="GQ30" s="54"/>
      <c r="GR30" s="54"/>
      <c r="GS30" s="54"/>
      <c r="GT30" s="54"/>
      <c r="GU30" s="54"/>
      <c r="GV30" s="158"/>
      <c r="GW30" s="158"/>
      <c r="GX30" s="158"/>
      <c r="GY30" s="158"/>
      <c r="GZ30" s="158"/>
      <c r="HA30" s="240">
        <v>0</v>
      </c>
      <c r="HB30" s="424"/>
      <c r="HC30" s="126"/>
      <c r="HD30" s="16"/>
      <c r="HE30" s="16"/>
      <c r="HF30" s="16"/>
      <c r="HG30" s="16"/>
      <c r="HH30" s="16"/>
      <c r="HI30" s="16"/>
      <c r="HJ30" s="16"/>
      <c r="HK30" s="16"/>
      <c r="HL30" s="16"/>
      <c r="HM30" s="16"/>
      <c r="HN30" s="16"/>
      <c r="HO30" s="120"/>
      <c r="HP30" s="16"/>
      <c r="HQ30" s="129"/>
      <c r="HR30" s="129"/>
      <c r="HS30" s="129"/>
      <c r="HT30" s="128"/>
      <c r="HU30" s="20"/>
      <c r="HV30" s="21"/>
      <c r="HW30" s="21"/>
      <c r="HX30" s="296"/>
      <c r="HY30" s="13"/>
    </row>
    <row r="31" spans="1:233" ht="29.25" customHeight="1">
      <c r="A31" s="10">
        <v>26</v>
      </c>
      <c r="B31" s="17" t="s">
        <v>62</v>
      </c>
      <c r="C31" s="77">
        <v>1968</v>
      </c>
      <c r="D31" s="89">
        <v>0.0005902777777777778</v>
      </c>
      <c r="E31" s="131">
        <v>0.05136574074074074</v>
      </c>
      <c r="F31" s="26">
        <f>D31*$I$3</f>
        <v>0.0030753472222222224</v>
      </c>
      <c r="G31" s="22">
        <f>E31-F31</f>
        <v>0.04829039351851852</v>
      </c>
      <c r="H31" s="27">
        <f>G31/$I$3</f>
        <v>0.009268789542901827</v>
      </c>
      <c r="I31" s="94">
        <v>8</v>
      </c>
      <c r="J31" s="136">
        <v>0.05572916666666666</v>
      </c>
      <c r="K31" s="23">
        <f>D31*$N$3</f>
        <v>0.0033055555555555555</v>
      </c>
      <c r="L31" s="28">
        <f>J31-K31</f>
        <v>0.05242361111111111</v>
      </c>
      <c r="M31" s="28">
        <f>L31/$N$3</f>
        <v>0.009361359126984128</v>
      </c>
      <c r="N31" s="94">
        <v>8</v>
      </c>
      <c r="O31" s="132">
        <v>0.050902777777777776</v>
      </c>
      <c r="P31" s="23">
        <f>D31*$S$3</f>
        <v>0.0027152777777777774</v>
      </c>
      <c r="Q31" s="86">
        <f>O31-P31</f>
        <v>0.0481875</v>
      </c>
      <c r="R31" s="23">
        <f>Q31/$S$3</f>
        <v>0.01047554347826087</v>
      </c>
      <c r="S31" s="367">
        <v>12</v>
      </c>
      <c r="T31" s="206">
        <v>0.05030092592592592</v>
      </c>
      <c r="U31" s="86">
        <f>D31*$U$3</f>
        <v>0.0034826388888888893</v>
      </c>
      <c r="V31" s="25">
        <f>T31-U31</f>
        <v>0.04681828703703703</v>
      </c>
      <c r="W31" s="86">
        <f>V31/$U$3</f>
        <v>0.007935302887633396</v>
      </c>
      <c r="X31" s="265">
        <v>10</v>
      </c>
      <c r="Y31" s="208">
        <v>0.05787037037037037</v>
      </c>
      <c r="Z31" s="25">
        <f>D31*$AA$3</f>
        <v>0.0030104166666666664</v>
      </c>
      <c r="AA31" s="25">
        <f>Y31-Z31</f>
        <v>0.0548599537037037</v>
      </c>
      <c r="AB31" s="25">
        <f>AA31/$AA$3</f>
        <v>0.010756853667392884</v>
      </c>
      <c r="AC31" s="20">
        <v>12</v>
      </c>
      <c r="AD31" s="33"/>
      <c r="AE31" s="23"/>
      <c r="AF31" s="23"/>
      <c r="AG31" s="250"/>
      <c r="AH31" s="58"/>
      <c r="AI31" s="105">
        <v>0.030300925925925926</v>
      </c>
      <c r="AJ31" s="23">
        <f>D31*$AM$3</f>
        <v>0.002361111111111111</v>
      </c>
      <c r="AK31" s="23">
        <f>AI31-AJ31</f>
        <v>0.027939814814814813</v>
      </c>
      <c r="AL31" s="25">
        <f>AK31/$AM$3</f>
        <v>0.006984953703703703</v>
      </c>
      <c r="AM31" s="58">
        <v>7</v>
      </c>
      <c r="AN31" s="108"/>
      <c r="AO31" s="23"/>
      <c r="AP31" s="23"/>
      <c r="AQ31" s="23"/>
      <c r="AR31" s="271"/>
      <c r="AS31" s="174">
        <v>0.03815972222222223</v>
      </c>
      <c r="AT31" s="26">
        <f>D31*$AU$3</f>
        <v>0.0033114583333333334</v>
      </c>
      <c r="AU31" s="22">
        <f t="shared" si="49"/>
        <v>0.03484826388888889</v>
      </c>
      <c r="AV31" s="23">
        <f>AU31/$AU$3</f>
        <v>0.0062118117448999805</v>
      </c>
      <c r="AW31" s="58">
        <v>9</v>
      </c>
      <c r="AX31" s="175">
        <v>0.04134259259259259</v>
      </c>
      <c r="AY31" s="23">
        <f>D31*$BB$3</f>
        <v>0.00393125</v>
      </c>
      <c r="AZ31" s="22">
        <f>AX31-AY31</f>
        <v>0.03741134259259259</v>
      </c>
      <c r="BA31" s="23">
        <f>AZ31/$BB$3</f>
        <v>0.005617318707596485</v>
      </c>
      <c r="BB31" s="59">
        <v>7</v>
      </c>
      <c r="BC31" s="212">
        <v>0.03383101851851852</v>
      </c>
      <c r="BD31" s="23">
        <f>D31*$BF$3</f>
        <v>0.0029041666666666664</v>
      </c>
      <c r="BE31" s="22">
        <f>BC31-BD31</f>
        <v>0.03092685185185185</v>
      </c>
      <c r="BF31" s="23">
        <f>BE31/$BF$3</f>
        <v>0.0062859454983438725</v>
      </c>
      <c r="BG31" s="59">
        <v>7</v>
      </c>
      <c r="BH31" s="108"/>
      <c r="BI31" s="27"/>
      <c r="BJ31" s="22"/>
      <c r="BK31" s="23"/>
      <c r="BL31" s="58"/>
      <c r="BM31" s="107">
        <v>0.04473379629629629</v>
      </c>
      <c r="BN31" s="23">
        <f>D31*$BN$3</f>
        <v>0.002821527777777778</v>
      </c>
      <c r="BO31" s="22">
        <f>BM31-BN31</f>
        <v>0.041912268518518515</v>
      </c>
      <c r="BP31" s="23">
        <f>BO31/$BN$3</f>
        <v>0.008768257012242367</v>
      </c>
      <c r="BQ31" s="61">
        <v>7</v>
      </c>
      <c r="BR31" s="198">
        <v>0.050011574074074076</v>
      </c>
      <c r="BS31" s="23">
        <f>D31*$BT$3</f>
        <v>0.003423611111111111</v>
      </c>
      <c r="BT31" s="22">
        <f>BR31-BS31</f>
        <v>0.04658796296296296</v>
      </c>
      <c r="BU31" s="23">
        <f>BT31/$BT$3</f>
        <v>0.008032407407407408</v>
      </c>
      <c r="BV31" s="58">
        <v>6</v>
      </c>
      <c r="BW31" s="34">
        <v>0.0537037037037037</v>
      </c>
      <c r="BX31" s="23">
        <f>D31*$CA$3</f>
        <v>0.002821527777777778</v>
      </c>
      <c r="BY31" s="22">
        <f>BW31-BX31</f>
        <v>0.05088217592592592</v>
      </c>
      <c r="BZ31" s="23">
        <f>BY31/$CA$3</f>
        <v>0.010644806679064</v>
      </c>
      <c r="CA31" s="58">
        <v>9</v>
      </c>
      <c r="CB31" s="329"/>
      <c r="CC31" s="57"/>
      <c r="CD31" s="60"/>
      <c r="CE31" s="57"/>
      <c r="CF31" s="58"/>
      <c r="CG31" s="108"/>
      <c r="CH31" s="23"/>
      <c r="CI31" s="22"/>
      <c r="CJ31" s="23"/>
      <c r="CK31" s="62"/>
      <c r="CL31" s="194" t="s">
        <v>42</v>
      </c>
      <c r="CM31" s="23"/>
      <c r="CN31" s="22"/>
      <c r="CO31" s="23"/>
      <c r="CP31" s="54">
        <v>15</v>
      </c>
      <c r="CQ31" s="108"/>
      <c r="CR31" s="23"/>
      <c r="CS31" s="22"/>
      <c r="CT31" s="23"/>
      <c r="CU31" s="54"/>
      <c r="CV31" s="108"/>
      <c r="CW31" s="23"/>
      <c r="CX31" s="22"/>
      <c r="CY31" s="23"/>
      <c r="CZ31" s="313"/>
      <c r="DA31" s="215">
        <v>0.04711805555555556</v>
      </c>
      <c r="DB31" s="23">
        <f>D31*$DB$3</f>
        <v>0.0030458333333333336</v>
      </c>
      <c r="DC31" s="22">
        <f>DA31-DB31</f>
        <v>0.04407222222222223</v>
      </c>
      <c r="DD31" s="23">
        <f>DC31/$DB$3</f>
        <v>0.008541128337639967</v>
      </c>
      <c r="DE31" s="54">
        <v>6</v>
      </c>
      <c r="DF31" s="215"/>
      <c r="DG31" s="23">
        <f t="shared" si="24"/>
        <v>0.006552083333333333</v>
      </c>
      <c r="DH31" s="22">
        <f>DF31-DG31</f>
        <v>-0.006552083333333333</v>
      </c>
      <c r="DI31" s="23">
        <f>DH31/$DB$3</f>
        <v>-0.0012697835917312662</v>
      </c>
      <c r="DJ31" s="54"/>
      <c r="DK31" s="54"/>
      <c r="DL31" s="54"/>
      <c r="DM31" s="54"/>
      <c r="DN31" s="54"/>
      <c r="DO31" s="54"/>
      <c r="DP31" s="54"/>
      <c r="DQ31" s="54"/>
      <c r="DR31" s="54"/>
      <c r="DS31" s="54"/>
      <c r="DT31" s="54"/>
      <c r="DU31" s="54"/>
      <c r="DV31" s="54"/>
      <c r="DW31" s="54"/>
      <c r="DX31" s="54"/>
      <c r="DY31" s="54"/>
      <c r="DZ31" s="184">
        <v>0.0935300925925926</v>
      </c>
      <c r="EA31" s="23">
        <f>D31*$EC$3</f>
        <v>0.0039017361111111115</v>
      </c>
      <c r="EB31" s="22">
        <f>DZ31-EA31</f>
        <v>0.08962835648148149</v>
      </c>
      <c r="EC31" s="23">
        <f>EB31/$EC$3</f>
        <v>0.01355950930128313</v>
      </c>
      <c r="ED31" s="54">
        <v>7</v>
      </c>
      <c r="EE31" s="184">
        <v>0.03643518518518519</v>
      </c>
      <c r="EF31" s="23">
        <f>D31*$EH$3</f>
        <v>0.0027211805555555557</v>
      </c>
      <c r="EG31" s="22">
        <f>EE31-EF31</f>
        <v>0.03371400462962963</v>
      </c>
      <c r="EH31" s="23">
        <f>EG31/$EH$3</f>
        <v>0.007313233108379529</v>
      </c>
      <c r="EI31" s="54">
        <v>10</v>
      </c>
      <c r="EJ31" s="54"/>
      <c r="EK31" s="54"/>
      <c r="EL31" s="54"/>
      <c r="EM31" s="54"/>
      <c r="EN31" s="54"/>
      <c r="EO31" s="54"/>
      <c r="EP31" s="54"/>
      <c r="EQ31" s="54"/>
      <c r="ER31" s="54"/>
      <c r="ES31" s="54"/>
      <c r="ET31" s="108"/>
      <c r="EU31" s="23"/>
      <c r="EV31" s="22"/>
      <c r="EW31" s="23"/>
      <c r="EX31" s="158"/>
      <c r="EY31" s="108">
        <v>0.04626157407407407</v>
      </c>
      <c r="EZ31" s="23">
        <f>D31*$FB$2</f>
        <v>0.002963194444444444</v>
      </c>
      <c r="FA31" s="22">
        <f>EY31-EZ31</f>
        <v>0.04329837962962963</v>
      </c>
      <c r="FB31" s="23">
        <f>FA31/$FB$2</f>
        <v>0.008625175225025823</v>
      </c>
      <c r="FC31" s="158">
        <v>5</v>
      </c>
      <c r="FD31" s="105">
        <v>0.0370949074074074</v>
      </c>
      <c r="FE31" s="23">
        <f>D31*$FG$3</f>
        <v>0.0029809027777777776</v>
      </c>
      <c r="FF31" s="22">
        <f>FD31-FE31</f>
        <v>0.03411400462962962</v>
      </c>
      <c r="FG31" s="23">
        <f>FF31/$FG$3</f>
        <v>0.006755248441510817</v>
      </c>
      <c r="FH31" s="158">
        <v>6</v>
      </c>
      <c r="FI31" s="108"/>
      <c r="FJ31" s="23"/>
      <c r="FK31" s="22"/>
      <c r="FL31" s="23"/>
      <c r="FM31" s="158"/>
      <c r="FN31" s="108"/>
      <c r="FO31" s="23"/>
      <c r="FP31" s="22"/>
      <c r="FQ31" s="23"/>
      <c r="FR31" s="158"/>
      <c r="FS31" s="94">
        <v>8</v>
      </c>
      <c r="FT31" s="94">
        <v>8</v>
      </c>
      <c r="FU31" s="367">
        <v>12</v>
      </c>
      <c r="FV31" s="265">
        <v>10</v>
      </c>
      <c r="FW31" s="20">
        <v>12</v>
      </c>
      <c r="FX31" s="58"/>
      <c r="FY31" s="58">
        <v>7</v>
      </c>
      <c r="FZ31" s="271"/>
      <c r="GA31" s="58">
        <v>9</v>
      </c>
      <c r="GB31" s="59">
        <v>7</v>
      </c>
      <c r="GC31" s="59">
        <v>7</v>
      </c>
      <c r="GD31" s="58"/>
      <c r="GE31" s="61">
        <v>7</v>
      </c>
      <c r="GF31" s="58">
        <v>6</v>
      </c>
      <c r="GG31" s="58">
        <v>9</v>
      </c>
      <c r="GH31" s="58"/>
      <c r="GI31" s="62"/>
      <c r="GJ31" s="54">
        <v>15</v>
      </c>
      <c r="GK31" s="54"/>
      <c r="GL31" s="313"/>
      <c r="GM31" s="54">
        <v>6</v>
      </c>
      <c r="GN31" s="54"/>
      <c r="GO31" s="54"/>
      <c r="GP31" s="54"/>
      <c r="GQ31" s="54"/>
      <c r="GR31" s="54">
        <v>7</v>
      </c>
      <c r="GS31" s="54">
        <v>10</v>
      </c>
      <c r="GT31" s="54"/>
      <c r="GU31" s="54"/>
      <c r="GV31" s="158"/>
      <c r="GW31" s="158">
        <v>5</v>
      </c>
      <c r="GX31" s="158">
        <v>6</v>
      </c>
      <c r="GY31" s="158"/>
      <c r="GZ31" s="158"/>
      <c r="HA31" s="240">
        <v>18</v>
      </c>
      <c r="HB31" s="424"/>
      <c r="HC31" s="126"/>
      <c r="HD31" s="16"/>
      <c r="HE31" s="16"/>
      <c r="HF31" s="16"/>
      <c r="HG31" s="16"/>
      <c r="HH31" s="16"/>
      <c r="HI31" s="16"/>
      <c r="HJ31" s="16"/>
      <c r="HK31" s="16"/>
      <c r="HL31" s="16"/>
      <c r="HM31" s="16"/>
      <c r="HN31" s="16"/>
      <c r="HO31" s="120"/>
      <c r="HP31" s="16"/>
      <c r="HQ31" s="129"/>
      <c r="HR31" s="129"/>
      <c r="HS31" s="129"/>
      <c r="HT31" s="128"/>
      <c r="HU31" s="20"/>
      <c r="HV31" s="21"/>
      <c r="HW31" s="21"/>
      <c r="HX31" s="296"/>
      <c r="HY31" s="13"/>
    </row>
    <row r="32" spans="1:233" ht="29.25" customHeight="1">
      <c r="A32" s="10">
        <v>27</v>
      </c>
      <c r="B32" s="17" t="s">
        <v>74</v>
      </c>
      <c r="C32" s="77">
        <v>1970</v>
      </c>
      <c r="D32" s="89">
        <v>0.0005208333333333333</v>
      </c>
      <c r="E32" s="131"/>
      <c r="F32" s="26"/>
      <c r="G32" s="22"/>
      <c r="H32" s="27"/>
      <c r="I32" s="94"/>
      <c r="J32" s="136"/>
      <c r="K32" s="23"/>
      <c r="L32" s="28"/>
      <c r="M32" s="28"/>
      <c r="N32" s="94"/>
      <c r="O32" s="131">
        <v>0.03706018518518519</v>
      </c>
      <c r="P32" s="23">
        <f>D32*$P$3</f>
        <v>0.0016145833333333333</v>
      </c>
      <c r="Q32" s="86">
        <f>O32-P32</f>
        <v>0.03544560185185185</v>
      </c>
      <c r="R32" s="23">
        <f>Q32/$P$3</f>
        <v>0.011434065113500598</v>
      </c>
      <c r="S32" s="367">
        <v>14</v>
      </c>
      <c r="T32" s="206">
        <v>0.0631712962962963</v>
      </c>
      <c r="U32" s="86">
        <f>D32*$U$3</f>
        <v>0.003072916666666667</v>
      </c>
      <c r="V32" s="25">
        <f>T32-U32</f>
        <v>0.06009837962962963</v>
      </c>
      <c r="W32" s="86">
        <f>V32/$U$3</f>
        <v>0.010186166038920275</v>
      </c>
      <c r="X32" s="265">
        <v>12</v>
      </c>
      <c r="Y32" s="208"/>
      <c r="Z32" s="25"/>
      <c r="AA32" s="25"/>
      <c r="AB32" s="25"/>
      <c r="AC32" s="20"/>
      <c r="AD32" s="33"/>
      <c r="AE32" s="23"/>
      <c r="AF32" s="23"/>
      <c r="AG32" s="250"/>
      <c r="AH32" s="58"/>
      <c r="AI32" s="105"/>
      <c r="AJ32" s="23"/>
      <c r="AK32" s="23"/>
      <c r="AL32" s="25"/>
      <c r="AM32" s="58"/>
      <c r="AN32" s="107">
        <v>0.0410300925925926</v>
      </c>
      <c r="AO32" s="23">
        <f>D32*$AR$3</f>
        <v>0.002864583333333333</v>
      </c>
      <c r="AP32" s="23">
        <f aca="true" t="shared" si="50" ref="AP32:AP45">AN32-AO32</f>
        <v>0.03816550925925927</v>
      </c>
      <c r="AQ32" s="23">
        <f>AP32/$AR$3</f>
        <v>0.006939183501683503</v>
      </c>
      <c r="AR32" s="271">
        <v>12</v>
      </c>
      <c r="AS32" s="174">
        <v>0.040393518518518516</v>
      </c>
      <c r="AT32" s="26">
        <f>D32*$AU$3</f>
        <v>0.002921875</v>
      </c>
      <c r="AU32" s="22">
        <f t="shared" si="49"/>
        <v>0.03747164351851852</v>
      </c>
      <c r="AV32" s="23">
        <f>AU32/$AU$3</f>
        <v>0.006679437347329504</v>
      </c>
      <c r="AW32" s="58">
        <v>10</v>
      </c>
      <c r="AX32" s="175"/>
      <c r="AY32" s="23"/>
      <c r="AZ32" s="22"/>
      <c r="BA32" s="23"/>
      <c r="BB32" s="59"/>
      <c r="BC32" s="108"/>
      <c r="BD32" s="23"/>
      <c r="BE32" s="22"/>
      <c r="BF32" s="23"/>
      <c r="BG32" s="59"/>
      <c r="BH32" s="108"/>
      <c r="BI32" s="27"/>
      <c r="BJ32" s="22"/>
      <c r="BK32" s="23"/>
      <c r="BL32" s="58"/>
      <c r="BM32" s="175"/>
      <c r="BN32" s="23"/>
      <c r="BO32" s="22"/>
      <c r="BP32" s="23"/>
      <c r="BQ32" s="61"/>
      <c r="BR32" s="33"/>
      <c r="BS32" s="23"/>
      <c r="BT32" s="60"/>
      <c r="BU32" s="23"/>
      <c r="BV32" s="58"/>
      <c r="BW32" s="108"/>
      <c r="BX32" s="23"/>
      <c r="BY32" s="22"/>
      <c r="BZ32" s="23"/>
      <c r="CA32" s="58"/>
      <c r="CB32" s="329"/>
      <c r="CC32" s="57"/>
      <c r="CD32" s="60"/>
      <c r="CE32" s="57"/>
      <c r="CF32" s="58"/>
      <c r="CG32" s="108"/>
      <c r="CH32" s="23"/>
      <c r="CI32" s="22"/>
      <c r="CJ32" s="23"/>
      <c r="CK32" s="62"/>
      <c r="CL32" s="108"/>
      <c r="CM32" s="23"/>
      <c r="CN32" s="22"/>
      <c r="CO32" s="23"/>
      <c r="CP32" s="54"/>
      <c r="CQ32" s="108"/>
      <c r="CR32" s="23"/>
      <c r="CS32" s="22"/>
      <c r="CT32" s="23"/>
      <c r="CU32" s="54"/>
      <c r="CV32" s="108"/>
      <c r="CW32" s="23"/>
      <c r="CX32" s="22"/>
      <c r="CY32" s="23"/>
      <c r="CZ32" s="313"/>
      <c r="DA32" s="108"/>
      <c r="DB32" s="23"/>
      <c r="DC32" s="22"/>
      <c r="DD32" s="23"/>
      <c r="DE32" s="54"/>
      <c r="DF32" s="108"/>
      <c r="DG32" s="23">
        <f t="shared" si="24"/>
        <v>0.00578125</v>
      </c>
      <c r="DH32" s="22"/>
      <c r="DI32" s="23"/>
      <c r="DJ32" s="54"/>
      <c r="DK32" s="54"/>
      <c r="DL32" s="54"/>
      <c r="DM32" s="54"/>
      <c r="DN32" s="54"/>
      <c r="DO32" s="54"/>
      <c r="DP32" s="54"/>
      <c r="DQ32" s="54"/>
      <c r="DR32" s="54"/>
      <c r="DS32" s="54"/>
      <c r="DT32" s="54"/>
      <c r="DU32" s="54"/>
      <c r="DV32" s="54"/>
      <c r="DW32" s="54"/>
      <c r="DX32" s="54"/>
      <c r="DY32" s="54"/>
      <c r="DZ32" s="54"/>
      <c r="EA32" s="54"/>
      <c r="EB32" s="54"/>
      <c r="EC32" s="54"/>
      <c r="ED32" s="54"/>
      <c r="EE32" s="54"/>
      <c r="EF32" s="54"/>
      <c r="EG32" s="54"/>
      <c r="EH32" s="54"/>
      <c r="EI32" s="54"/>
      <c r="EJ32" s="54"/>
      <c r="EK32" s="54"/>
      <c r="EL32" s="54"/>
      <c r="EM32" s="54"/>
      <c r="EN32" s="54"/>
      <c r="EO32" s="54"/>
      <c r="EP32" s="54"/>
      <c r="EQ32" s="54"/>
      <c r="ER32" s="54"/>
      <c r="ES32" s="54"/>
      <c r="ET32" s="108"/>
      <c r="EU32" s="23"/>
      <c r="EV32" s="22"/>
      <c r="EW32" s="23"/>
      <c r="EX32" s="158"/>
      <c r="EY32" s="108"/>
      <c r="EZ32" s="23"/>
      <c r="FA32" s="22"/>
      <c r="FB32" s="23"/>
      <c r="FC32" s="158"/>
      <c r="FD32" s="108"/>
      <c r="FE32" s="23"/>
      <c r="FF32" s="22"/>
      <c r="FG32" s="23"/>
      <c r="FH32" s="158"/>
      <c r="FI32" s="108"/>
      <c r="FJ32" s="23"/>
      <c r="FK32" s="22"/>
      <c r="FL32" s="23"/>
      <c r="FM32" s="158"/>
      <c r="FN32" s="108"/>
      <c r="FO32" s="23"/>
      <c r="FP32" s="22"/>
      <c r="FQ32" s="23"/>
      <c r="FR32" s="158"/>
      <c r="FS32" s="94"/>
      <c r="FT32" s="94"/>
      <c r="FU32" s="367">
        <v>14</v>
      </c>
      <c r="FV32" s="265">
        <v>12</v>
      </c>
      <c r="FW32" s="20"/>
      <c r="FX32" s="58"/>
      <c r="FY32" s="58"/>
      <c r="FZ32" s="271">
        <v>12</v>
      </c>
      <c r="GA32" s="58">
        <v>10</v>
      </c>
      <c r="GB32" s="59"/>
      <c r="GC32" s="59"/>
      <c r="GD32" s="58"/>
      <c r="GE32" s="61"/>
      <c r="GF32" s="58"/>
      <c r="GG32" s="58"/>
      <c r="GH32" s="58"/>
      <c r="GI32" s="62"/>
      <c r="GJ32" s="54"/>
      <c r="GK32" s="54"/>
      <c r="GL32" s="313"/>
      <c r="GM32" s="54"/>
      <c r="GN32" s="54"/>
      <c r="GO32" s="54"/>
      <c r="GP32" s="54"/>
      <c r="GQ32" s="54"/>
      <c r="GR32" s="54"/>
      <c r="GS32" s="54"/>
      <c r="GT32" s="54"/>
      <c r="GU32" s="54"/>
      <c r="GV32" s="158"/>
      <c r="GW32" s="158"/>
      <c r="GX32" s="158"/>
      <c r="GY32" s="158"/>
      <c r="GZ32" s="158"/>
      <c r="HA32" s="240">
        <v>4</v>
      </c>
      <c r="HB32" s="424"/>
      <c r="HC32" s="126"/>
      <c r="HD32" s="16"/>
      <c r="HE32" s="16"/>
      <c r="HF32" s="16"/>
      <c r="HG32" s="16"/>
      <c r="HH32" s="16"/>
      <c r="HI32" s="16"/>
      <c r="HJ32" s="16"/>
      <c r="HK32" s="16"/>
      <c r="HL32" s="16"/>
      <c r="HM32" s="16"/>
      <c r="HN32" s="16"/>
      <c r="HO32" s="120"/>
      <c r="HP32" s="16"/>
      <c r="HQ32" s="129"/>
      <c r="HR32" s="129"/>
      <c r="HS32" s="129"/>
      <c r="HT32" s="128"/>
      <c r="HU32" s="20"/>
      <c r="HV32" s="21"/>
      <c r="HW32" s="21"/>
      <c r="HX32" s="296"/>
      <c r="HY32" s="13"/>
    </row>
    <row r="33" spans="1:233" ht="25.5" customHeight="1">
      <c r="A33" s="10">
        <v>28</v>
      </c>
      <c r="B33" s="17" t="s">
        <v>46</v>
      </c>
      <c r="C33" s="77">
        <v>1970</v>
      </c>
      <c r="D33" s="90">
        <v>0.0005208333333333333</v>
      </c>
      <c r="E33" s="132"/>
      <c r="F33" s="26">
        <f>D33*$H$3</f>
        <v>0.0009166666666666666</v>
      </c>
      <c r="G33" s="22">
        <f>E33-F33</f>
        <v>-0.0009166666666666666</v>
      </c>
      <c r="H33" s="27">
        <f>G33/$H$3</f>
        <v>-0.0005208333333333333</v>
      </c>
      <c r="I33" s="94"/>
      <c r="J33" s="300"/>
      <c r="K33" s="254">
        <f>D33*$M$3</f>
        <v>0.0013541666666666667</v>
      </c>
      <c r="L33" s="28">
        <f>J33-K33</f>
        <v>-0.0013541666666666667</v>
      </c>
      <c r="M33" s="28">
        <f>L33/$M$3</f>
        <v>-0.0005208333333333333</v>
      </c>
      <c r="N33" s="94"/>
      <c r="O33" s="131"/>
      <c r="P33" s="23">
        <f>D33*$P$3</f>
        <v>0.0016145833333333333</v>
      </c>
      <c r="Q33" s="86">
        <f>O33-P33</f>
        <v>-0.0016145833333333333</v>
      </c>
      <c r="R33" s="23">
        <f>Q33/$P$3</f>
        <v>-0.0005208333333333333</v>
      </c>
      <c r="S33" s="367"/>
      <c r="T33" s="87"/>
      <c r="U33" s="86"/>
      <c r="V33" s="86"/>
      <c r="W33" s="86"/>
      <c r="X33" s="265"/>
      <c r="Y33" s="95">
        <v>0.08869212962962963</v>
      </c>
      <c r="Z33" s="25">
        <f>D33*$AB$3</f>
        <v>0.0036458333333333334</v>
      </c>
      <c r="AA33" s="25">
        <f>Y33-Z33</f>
        <v>0.0850462962962963</v>
      </c>
      <c r="AB33" s="25">
        <f>AA33/$AB$3</f>
        <v>0.0121494708994709</v>
      </c>
      <c r="AC33" s="20">
        <v>11</v>
      </c>
      <c r="AD33" s="108"/>
      <c r="AE33" s="23">
        <f>D33*$AE$3</f>
        <v>0.0017708333333333332</v>
      </c>
      <c r="AF33" s="23">
        <f t="shared" si="48"/>
        <v>-0.0017708333333333332</v>
      </c>
      <c r="AG33" s="250">
        <f>AF33/$AE$3</f>
        <v>-0.0005208333333333333</v>
      </c>
      <c r="AH33" s="58"/>
      <c r="AI33" s="212"/>
      <c r="AJ33" s="23">
        <f>D33*$AK$3</f>
        <v>0</v>
      </c>
      <c r="AK33" s="23">
        <f>AI33-AJ33</f>
        <v>0</v>
      </c>
      <c r="AL33" s="25" t="e">
        <f>AK33/$AK$3</f>
        <v>#DIV/0!</v>
      </c>
      <c r="AM33" s="58"/>
      <c r="AN33" s="34"/>
      <c r="AO33" s="23">
        <f>D33*$AQ$3</f>
        <v>0.00403125</v>
      </c>
      <c r="AP33" s="23">
        <f t="shared" si="50"/>
        <v>-0.00403125</v>
      </c>
      <c r="AQ33" s="23">
        <f>AP33/$AQ$3</f>
        <v>-0.0005208333333333333</v>
      </c>
      <c r="AR33" s="271"/>
      <c r="AS33" s="138">
        <v>0.08414351851851852</v>
      </c>
      <c r="AT33" s="26">
        <f>D33*$AV$3</f>
        <v>0.004114583333333334</v>
      </c>
      <c r="AU33" s="22">
        <f t="shared" si="49"/>
        <v>0.08002893518518518</v>
      </c>
      <c r="AV33" s="23">
        <f>AU33/$AV$3</f>
        <v>0.010130244960150022</v>
      </c>
      <c r="AW33" s="58">
        <v>13</v>
      </c>
      <c r="AX33" s="303" t="s">
        <v>42</v>
      </c>
      <c r="AY33" s="23">
        <f>D33*$BB$3</f>
        <v>0.00346875</v>
      </c>
      <c r="AZ33" s="22" t="e">
        <f>AX33-AY33</f>
        <v>#VALUE!</v>
      </c>
      <c r="BA33" s="23" t="e">
        <f>AZ33/$BB$3</f>
        <v>#VALUE!</v>
      </c>
      <c r="BB33" s="59">
        <v>13</v>
      </c>
      <c r="BC33" s="108"/>
      <c r="BD33" s="23"/>
      <c r="BE33" s="22"/>
      <c r="BF33" s="23"/>
      <c r="BG33" s="59"/>
      <c r="BH33" s="177">
        <v>0.018599537037037036</v>
      </c>
      <c r="BI33" s="27">
        <f>D33*$BK$2</f>
        <v>0.00125</v>
      </c>
      <c r="BJ33" s="22">
        <f>BH33-BI33</f>
        <v>0.017349537037037035</v>
      </c>
      <c r="BK33" s="23">
        <f>BJ33/$BK$2</f>
        <v>0.007228973765432098</v>
      </c>
      <c r="BL33" s="58">
        <v>10</v>
      </c>
      <c r="BM33" s="224"/>
      <c r="BN33" s="23">
        <f>D33*$BO$2</f>
        <v>0.0034374999999999996</v>
      </c>
      <c r="BO33" s="22">
        <f>BM33-BN33</f>
        <v>-0.0034374999999999996</v>
      </c>
      <c r="BP33" s="23">
        <f>BO33/$BO$2</f>
        <v>-0.0005208333333333333</v>
      </c>
      <c r="BQ33" s="61"/>
      <c r="BR33" s="108"/>
      <c r="BS33" s="23"/>
      <c r="BT33" s="60"/>
      <c r="BU33" s="23"/>
      <c r="BV33" s="58"/>
      <c r="BW33" s="108"/>
      <c r="BX33" s="23"/>
      <c r="BY33" s="22"/>
      <c r="BZ33" s="23"/>
      <c r="CA33" s="58"/>
      <c r="CB33" s="56"/>
      <c r="CC33" s="57"/>
      <c r="CD33" s="60"/>
      <c r="CE33" s="57"/>
      <c r="CF33" s="58"/>
      <c r="CG33" s="106">
        <v>0.01525462962962963</v>
      </c>
      <c r="CH33" s="23">
        <f>D33*$CI$2</f>
        <v>0.0010729166666666667</v>
      </c>
      <c r="CI33" s="22">
        <f>CG33-CH33</f>
        <v>0.014181712962962964</v>
      </c>
      <c r="CJ33" s="23">
        <f>CI33/$CI$2</f>
        <v>0.0068843266810499825</v>
      </c>
      <c r="CK33" s="62">
        <v>8</v>
      </c>
      <c r="CL33" s="33">
        <v>0.08059027777777777</v>
      </c>
      <c r="CM33" s="23">
        <f>D33*$CO$3</f>
        <v>0.003635416666666667</v>
      </c>
      <c r="CN33" s="22">
        <f>CL33-CM33</f>
        <v>0.0769548611111111</v>
      </c>
      <c r="CO33" s="23">
        <f>CN33/$CO$3</f>
        <v>0.011025051735116203</v>
      </c>
      <c r="CP33" s="54">
        <v>7</v>
      </c>
      <c r="CQ33" s="108"/>
      <c r="CR33" s="23"/>
      <c r="CS33" s="22"/>
      <c r="CT33" s="23"/>
      <c r="CU33" s="54"/>
      <c r="CV33" s="108"/>
      <c r="CW33" s="23"/>
      <c r="CX33" s="22"/>
      <c r="CY33" s="23"/>
      <c r="CZ33" s="313"/>
      <c r="DA33" s="215">
        <v>0.052314814814814814</v>
      </c>
      <c r="DB33" s="23">
        <f>D33*$DB$3</f>
        <v>0.0026875000000000002</v>
      </c>
      <c r="DC33" s="22">
        <f>DA33-DB33</f>
        <v>0.04962731481481481</v>
      </c>
      <c r="DD33" s="23">
        <f>DC33/$DB$3</f>
        <v>0.009617696669537754</v>
      </c>
      <c r="DE33" s="54">
        <v>7</v>
      </c>
      <c r="DF33" s="215"/>
      <c r="DG33" s="23">
        <f t="shared" si="24"/>
        <v>0.00578125</v>
      </c>
      <c r="DH33" s="22">
        <f>DF33-DG33</f>
        <v>-0.00578125</v>
      </c>
      <c r="DI33" s="23">
        <f>DH33/$DB$3</f>
        <v>-0.0011203972868217055</v>
      </c>
      <c r="DJ33" s="54"/>
      <c r="DK33" s="107">
        <v>0.06418981481481481</v>
      </c>
      <c r="DL33" s="23">
        <f>D33*$DO$3</f>
        <v>0.002239583333333333</v>
      </c>
      <c r="DM33" s="22">
        <f>DK33-DL33</f>
        <v>0.061950231481481474</v>
      </c>
      <c r="DN33" s="23">
        <f>DM33/$DO$3</f>
        <v>0.014407030577088715</v>
      </c>
      <c r="DO33" s="54">
        <v>7</v>
      </c>
      <c r="DP33" s="54"/>
      <c r="DQ33" s="54"/>
      <c r="DR33" s="54"/>
      <c r="DS33" s="54"/>
      <c r="DT33" s="54"/>
      <c r="DU33" s="54"/>
      <c r="DV33" s="54"/>
      <c r="DW33" s="54"/>
      <c r="DX33" s="54"/>
      <c r="DY33" s="54"/>
      <c r="DZ33" s="184">
        <v>0.09649305555555555</v>
      </c>
      <c r="EA33" s="23">
        <f>D33*$EC$3</f>
        <v>0.0034427083333333336</v>
      </c>
      <c r="EB33" s="22">
        <f>DZ33-EA33</f>
        <v>0.09305034722222222</v>
      </c>
      <c r="EC33" s="23">
        <f>EB33/$EC$3</f>
        <v>0.014077208354345267</v>
      </c>
      <c r="ED33" s="54">
        <v>8</v>
      </c>
      <c r="EE33" s="107">
        <v>0.08118055555555555</v>
      </c>
      <c r="EF33" s="23">
        <f>D33*$EI$3</f>
        <v>0.004822916666666666</v>
      </c>
      <c r="EG33" s="22">
        <f>EE33-EF33</f>
        <v>0.07635763888888888</v>
      </c>
      <c r="EH33" s="23">
        <f>EG33/$EI$3</f>
        <v>0.008245965322774178</v>
      </c>
      <c r="EI33" s="54">
        <v>11</v>
      </c>
      <c r="EJ33" s="54"/>
      <c r="EK33" s="54"/>
      <c r="EL33" s="54"/>
      <c r="EM33" s="54"/>
      <c r="EN33" s="54"/>
      <c r="EO33" s="184">
        <v>0.08776620370370371</v>
      </c>
      <c r="EP33" s="23">
        <f>D33*$ER$3</f>
        <v>0.003286458333333333</v>
      </c>
      <c r="EQ33" s="22">
        <f>EO33-EP33</f>
        <v>0.08447974537037037</v>
      </c>
      <c r="ER33" s="23">
        <f>EQ33/$ER$3</f>
        <v>0.013388232229852673</v>
      </c>
      <c r="ES33" s="54">
        <v>6</v>
      </c>
      <c r="ET33" s="108"/>
      <c r="EU33" s="23"/>
      <c r="EV33" s="22"/>
      <c r="EW33" s="23"/>
      <c r="EX33" s="158"/>
      <c r="EY33" s="212">
        <v>0.07868055555555555</v>
      </c>
      <c r="EZ33" s="23">
        <f>D33*$FA$3</f>
        <v>0.002875</v>
      </c>
      <c r="FA33" s="22">
        <f>EY33-EZ33</f>
        <v>0.07580555555555554</v>
      </c>
      <c r="FB33" s="23">
        <f>FA33/$FA$3</f>
        <v>0.013732890499194846</v>
      </c>
      <c r="FC33" s="158">
        <v>7</v>
      </c>
      <c r="FD33" s="225">
        <v>0.045625</v>
      </c>
      <c r="FE33" s="23">
        <f>D33*$FF$2</f>
        <v>0.002890625</v>
      </c>
      <c r="FF33" s="22">
        <f>FD33-FE33</f>
        <v>0.042734375</v>
      </c>
      <c r="FG33" s="23">
        <f>FF33/$FF$2</f>
        <v>0.007699887387387388</v>
      </c>
      <c r="FH33" s="158">
        <v>7</v>
      </c>
      <c r="FI33" s="105">
        <v>0.0416550925925926</v>
      </c>
      <c r="FJ33" s="23">
        <f>D33*$FL$3</f>
        <v>0.0029322916666666664</v>
      </c>
      <c r="FK33" s="22">
        <f>FI33-FJ33</f>
        <v>0.038722800925925935</v>
      </c>
      <c r="FL33" s="23">
        <f>FK33/$FL$3</f>
        <v>0.0068779397736991</v>
      </c>
      <c r="FM33" s="158">
        <v>7</v>
      </c>
      <c r="FN33" s="230">
        <v>0.06619212962962963</v>
      </c>
      <c r="FO33" s="23">
        <f>D33*$FP$3</f>
        <v>0.004552083333333333</v>
      </c>
      <c r="FP33" s="22">
        <f>FN33-FO33</f>
        <v>0.0616400462962963</v>
      </c>
      <c r="FQ33" s="23">
        <f>FP33/$FP$3</f>
        <v>0.007052636876006441</v>
      </c>
      <c r="FR33" s="158">
        <v>4</v>
      </c>
      <c r="FS33" s="94"/>
      <c r="FT33" s="94"/>
      <c r="FU33" s="367"/>
      <c r="FV33" s="265"/>
      <c r="FW33" s="20">
        <v>11</v>
      </c>
      <c r="FX33" s="58"/>
      <c r="FY33" s="58"/>
      <c r="FZ33" s="271"/>
      <c r="GA33" s="58">
        <v>13</v>
      </c>
      <c r="GB33" s="59">
        <v>13</v>
      </c>
      <c r="GC33" s="59"/>
      <c r="GD33" s="58">
        <v>10</v>
      </c>
      <c r="GE33" s="61"/>
      <c r="GF33" s="58"/>
      <c r="GG33" s="58"/>
      <c r="GH33" s="58"/>
      <c r="GI33" s="62">
        <v>8</v>
      </c>
      <c r="GJ33" s="54">
        <v>7</v>
      </c>
      <c r="GK33" s="54"/>
      <c r="GL33" s="313"/>
      <c r="GM33" s="54">
        <v>7</v>
      </c>
      <c r="GN33" s="54"/>
      <c r="GO33" s="54">
        <v>7</v>
      </c>
      <c r="GP33" s="54"/>
      <c r="GQ33" s="54"/>
      <c r="GR33" s="54">
        <v>8</v>
      </c>
      <c r="GS33" s="54">
        <v>11</v>
      </c>
      <c r="GT33" s="54"/>
      <c r="GU33" s="54">
        <v>6</v>
      </c>
      <c r="GV33" s="158"/>
      <c r="GW33" s="158">
        <v>7</v>
      </c>
      <c r="GX33" s="158">
        <v>7</v>
      </c>
      <c r="GY33" s="158">
        <v>7</v>
      </c>
      <c r="GZ33" s="158">
        <v>4</v>
      </c>
      <c r="HA33" s="240">
        <v>15</v>
      </c>
      <c r="HB33" s="424"/>
      <c r="HC33" s="12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20"/>
      <c r="HP33" s="16"/>
      <c r="HQ33" s="129"/>
      <c r="HR33" s="129"/>
      <c r="HS33" s="129"/>
      <c r="HT33" s="128"/>
      <c r="HU33" s="20"/>
      <c r="HV33" s="21"/>
      <c r="HW33" s="21"/>
      <c r="HX33" s="296"/>
      <c r="HY33" s="326"/>
    </row>
    <row r="34" spans="1:233" ht="29.25" customHeight="1">
      <c r="A34" s="10">
        <v>29</v>
      </c>
      <c r="B34" s="11" t="s">
        <v>36</v>
      </c>
      <c r="C34" s="77">
        <v>1971</v>
      </c>
      <c r="D34" s="90">
        <v>0.00032407407407407406</v>
      </c>
      <c r="E34" s="204">
        <v>0.061956018518518514</v>
      </c>
      <c r="F34" s="26">
        <f>D34*$G$3</f>
        <v>0.002349537037037037</v>
      </c>
      <c r="G34" s="22">
        <f>E34-F34</f>
        <v>0.059606481481481476</v>
      </c>
      <c r="H34" s="27">
        <f>G34/$G$3</f>
        <v>0.008221583652618134</v>
      </c>
      <c r="I34" s="94">
        <v>7</v>
      </c>
      <c r="J34" s="205">
        <v>0.04927083333333334</v>
      </c>
      <c r="K34" s="254">
        <f>D34*$L$3</f>
        <v>0.0025601851851851853</v>
      </c>
      <c r="L34" s="28">
        <f>J34-K34</f>
        <v>0.046710648148148154</v>
      </c>
      <c r="M34" s="28">
        <f>L34/$L$3</f>
        <v>0.005912740271917487</v>
      </c>
      <c r="N34" s="85">
        <v>4</v>
      </c>
      <c r="O34" s="132">
        <v>0.034444444444444444</v>
      </c>
      <c r="P34" s="23">
        <f>D34*$S$3</f>
        <v>0.0014907407407407406</v>
      </c>
      <c r="Q34" s="86">
        <f>O34-P34</f>
        <v>0.0329537037037037</v>
      </c>
      <c r="R34" s="23">
        <f>Q34/$S$3</f>
        <v>0.007163848631239936</v>
      </c>
      <c r="S34" s="367">
        <v>6</v>
      </c>
      <c r="T34" s="132">
        <v>0.05287037037037037</v>
      </c>
      <c r="U34" s="86">
        <f>D34*$X$3</f>
        <v>0.0025925925925925925</v>
      </c>
      <c r="V34" s="25">
        <f>T34-U34</f>
        <v>0.05027777777777778</v>
      </c>
      <c r="W34" s="25">
        <f>V34/$X$3</f>
        <v>0.006284722222222223</v>
      </c>
      <c r="X34" s="266">
        <v>5</v>
      </c>
      <c r="Y34" s="95">
        <v>0.0637037037037037</v>
      </c>
      <c r="Z34" s="25">
        <f>D34*$AB$3</f>
        <v>0.0022685185185185187</v>
      </c>
      <c r="AA34" s="25">
        <f>Y34-Z34</f>
        <v>0.06143518518518519</v>
      </c>
      <c r="AB34" s="25">
        <f>AA34/$AB$3</f>
        <v>0.008776455026455026</v>
      </c>
      <c r="AC34" s="20">
        <v>7</v>
      </c>
      <c r="AD34" s="33">
        <v>0.03891203703703704</v>
      </c>
      <c r="AE34" s="23">
        <f>D34*$AF$3</f>
        <v>0.0021874999999999998</v>
      </c>
      <c r="AF34" s="23">
        <f t="shared" si="48"/>
        <v>0.036724537037037035</v>
      </c>
      <c r="AG34" s="250">
        <f>AF34/$AF$3</f>
        <v>0.0054406721536351165</v>
      </c>
      <c r="AH34" s="58">
        <v>3</v>
      </c>
      <c r="AI34" s="215">
        <v>0.04646990740740741</v>
      </c>
      <c r="AJ34" s="23">
        <f>D34*$AJ$3</f>
        <v>0.0020287037037037036</v>
      </c>
      <c r="AK34" s="23">
        <f>AI34-AJ34</f>
        <v>0.044441203703703705</v>
      </c>
      <c r="AL34" s="25">
        <f>AK34/$AJ$3</f>
        <v>0.00709923381848302</v>
      </c>
      <c r="AM34" s="58">
        <v>8</v>
      </c>
      <c r="AN34" s="34">
        <v>0.04891203703703704</v>
      </c>
      <c r="AO34" s="23">
        <f>D34*$AQ$3</f>
        <v>0.0025083333333333333</v>
      </c>
      <c r="AP34" s="23">
        <f t="shared" si="50"/>
        <v>0.046403703703703704</v>
      </c>
      <c r="AQ34" s="23">
        <f>AP34/$AQ$3</f>
        <v>0.00599531055603407</v>
      </c>
      <c r="AR34" s="271">
        <v>7</v>
      </c>
      <c r="AS34" s="174">
        <v>0.046655092592592595</v>
      </c>
      <c r="AT34" s="26">
        <f>D34*$AU$3</f>
        <v>0.0018180555555555556</v>
      </c>
      <c r="AU34" s="22">
        <f t="shared" si="49"/>
        <v>0.044837037037037036</v>
      </c>
      <c r="AV34" s="23">
        <f>AU34/$AU$3</f>
        <v>0.007992341717831914</v>
      </c>
      <c r="AW34" s="58">
        <v>12</v>
      </c>
      <c r="AX34" s="175">
        <v>0.03881944444444444</v>
      </c>
      <c r="AY34" s="23">
        <f>D34*$BB$3</f>
        <v>0.0021583333333333333</v>
      </c>
      <c r="AZ34" s="22">
        <f>AX34-AY34</f>
        <v>0.03666111111111111</v>
      </c>
      <c r="BA34" s="23">
        <f>AZ34/$BB$3</f>
        <v>0.005504671338004671</v>
      </c>
      <c r="BB34" s="59">
        <v>6</v>
      </c>
      <c r="BC34" s="212">
        <v>0.026261574074074076</v>
      </c>
      <c r="BD34" s="23">
        <f>D34*$BF$3</f>
        <v>0.0015944444444444443</v>
      </c>
      <c r="BE34" s="22">
        <f>BC34-BD34</f>
        <v>0.024667129629629633</v>
      </c>
      <c r="BF34" s="23">
        <f>BE34/$BF$3</f>
        <v>0.005013644233664559</v>
      </c>
      <c r="BG34" s="59">
        <v>5</v>
      </c>
      <c r="BH34" s="33">
        <v>0.0290162037037037</v>
      </c>
      <c r="BI34" s="27">
        <f>D34*$BI$3</f>
        <v>0.0017305555555555555</v>
      </c>
      <c r="BJ34" s="22">
        <f>BH34-BI34</f>
        <v>0.027285648148148146</v>
      </c>
      <c r="BK34" s="23">
        <f>BJ34/$BI$3</f>
        <v>0.005109671937855458</v>
      </c>
      <c r="BL34" s="58">
        <v>4</v>
      </c>
      <c r="BM34" s="224"/>
      <c r="BN34" s="23">
        <f>D34*$BO$2</f>
        <v>0.0021388888888888885</v>
      </c>
      <c r="BO34" s="22">
        <f>BM34-BN34</f>
        <v>-0.0021388888888888885</v>
      </c>
      <c r="BP34" s="23">
        <f>BO34/$BO$2</f>
        <v>-0.000324074074074074</v>
      </c>
      <c r="BQ34" s="61"/>
      <c r="BR34" s="177"/>
      <c r="BS34" s="86">
        <f>D34*$BV$3</f>
        <v>0.0019768518518518516</v>
      </c>
      <c r="BT34" s="108">
        <f>BR34-BS34</f>
        <v>-0.0019768518518518516</v>
      </c>
      <c r="BU34" s="86">
        <f>BT34/$BV$3</f>
        <v>-0.00032407407407407406</v>
      </c>
      <c r="BV34" s="58"/>
      <c r="BW34" s="225"/>
      <c r="BX34" s="23">
        <f>D34*$BY$3</f>
        <v>0.0009009259259259258</v>
      </c>
      <c r="BY34" s="22">
        <f>BW34-BX34</f>
        <v>-0.0009009259259259258</v>
      </c>
      <c r="BZ34" s="23">
        <f>BY34/$BY$3</f>
        <v>-0.00032407407407407406</v>
      </c>
      <c r="CA34" s="58"/>
      <c r="CB34" s="301">
        <v>0.03375</v>
      </c>
      <c r="CC34" s="23">
        <f>D34*$CE$3</f>
        <v>0.0019574074074074073</v>
      </c>
      <c r="CD34" s="22">
        <f>CB34-CC34</f>
        <v>0.031792592592592595</v>
      </c>
      <c r="CE34" s="23">
        <f>CD34/$CE$3</f>
        <v>0.005263674270296787</v>
      </c>
      <c r="CF34" s="58">
        <v>7</v>
      </c>
      <c r="CG34" s="106">
        <v>0.012997685185185183</v>
      </c>
      <c r="CH34" s="23">
        <f>D34*$CI$2</f>
        <v>0.0006675925925925926</v>
      </c>
      <c r="CI34" s="22">
        <f>CG34-CH34</f>
        <v>0.01233009259259259</v>
      </c>
      <c r="CJ34" s="23">
        <f>CI34/$CI$2</f>
        <v>0.005985481841064364</v>
      </c>
      <c r="CK34" s="62">
        <v>4</v>
      </c>
      <c r="CL34" s="33">
        <v>0.04137731481481482</v>
      </c>
      <c r="CM34" s="23">
        <f>D34*$CO$3</f>
        <v>0.0022620370370370372</v>
      </c>
      <c r="CN34" s="22">
        <f>CL34-CM34</f>
        <v>0.039115277777777784</v>
      </c>
      <c r="CO34" s="23">
        <f>CN34/$CO$3</f>
        <v>0.005603907991085642</v>
      </c>
      <c r="CP34" s="54">
        <v>2</v>
      </c>
      <c r="CQ34" s="105">
        <v>0.016307870370370372</v>
      </c>
      <c r="CR34" s="23">
        <f>D34*$CU$3</f>
        <v>0.0010694444444444443</v>
      </c>
      <c r="CS34" s="22">
        <f>CQ34-CR34</f>
        <v>0.015238425925925928</v>
      </c>
      <c r="CT34" s="23">
        <f>CS34/$CU$3</f>
        <v>0.00461770482603816</v>
      </c>
      <c r="CU34" s="54">
        <v>4</v>
      </c>
      <c r="CV34" s="66">
        <v>0.037939814814814815</v>
      </c>
      <c r="CW34" s="23">
        <f>D34*$CZ$3</f>
        <v>0.002236111111111111</v>
      </c>
      <c r="CX34" s="22">
        <f>CV34-CW34</f>
        <v>0.0357037037037037</v>
      </c>
      <c r="CY34" s="23">
        <f>CX34/$CZ$3</f>
        <v>0.005174449812130971</v>
      </c>
      <c r="CZ34" s="313">
        <v>4</v>
      </c>
      <c r="DA34" s="215">
        <v>0.03633101851851852</v>
      </c>
      <c r="DB34" s="23">
        <f>D34*$DB$3</f>
        <v>0.0016722222222222223</v>
      </c>
      <c r="DC34" s="22">
        <f>DA34-DB34</f>
        <v>0.0346587962962963</v>
      </c>
      <c r="DD34" s="23">
        <f>DC34/$DB$3</f>
        <v>0.006716820987654321</v>
      </c>
      <c r="DE34" s="54">
        <v>2</v>
      </c>
      <c r="DF34" s="215">
        <v>0.029212962962962965</v>
      </c>
      <c r="DG34" s="23">
        <f>D34*$DG$3</f>
        <v>0.001746759259259259</v>
      </c>
      <c r="DH34" s="22">
        <f>DF34-DG34</f>
        <v>0.027466203703703704</v>
      </c>
      <c r="DI34" s="23">
        <f>DH34/$DG$3</f>
        <v>0.005095770631484918</v>
      </c>
      <c r="DJ34" s="54">
        <v>3</v>
      </c>
      <c r="DK34" s="107">
        <v>0.031516203703703706</v>
      </c>
      <c r="DL34" s="23">
        <f>D34*$DO$3</f>
        <v>0.0013935185185185183</v>
      </c>
      <c r="DM34" s="22">
        <f>DK34-DL34</f>
        <v>0.030122685185185186</v>
      </c>
      <c r="DN34" s="23">
        <f>DM34/$DO$3</f>
        <v>0.007005275624461672</v>
      </c>
      <c r="DO34" s="54">
        <v>2</v>
      </c>
      <c r="DP34" s="54"/>
      <c r="DQ34" s="54"/>
      <c r="DR34" s="54"/>
      <c r="DS34" s="54"/>
      <c r="DT34" s="54"/>
      <c r="DU34" s="107">
        <v>0.06116898148148148</v>
      </c>
      <c r="DV34" s="23">
        <f>D34*$DY$3</f>
        <v>0.002706018518518518</v>
      </c>
      <c r="DW34" s="22">
        <f>DU34-DV34</f>
        <v>0.05846296296296296</v>
      </c>
      <c r="DX34" s="23">
        <f>DW34/$DY$3</f>
        <v>0.007001552450654247</v>
      </c>
      <c r="DY34" s="54">
        <v>5</v>
      </c>
      <c r="DZ34" s="184">
        <v>0.04847222222222222</v>
      </c>
      <c r="EA34" s="23">
        <f>D34*$EC$3</f>
        <v>0.0021421296296296297</v>
      </c>
      <c r="EB34" s="22">
        <f>DZ34-EA34</f>
        <v>0.04633009259259259</v>
      </c>
      <c r="EC34" s="23">
        <f>EB34/$EC$3</f>
        <v>0.007009091163781027</v>
      </c>
      <c r="ED34" s="54">
        <v>4</v>
      </c>
      <c r="EE34" s="107">
        <v>0.04979166666666667</v>
      </c>
      <c r="EF34" s="23">
        <f>D34*$EI$3</f>
        <v>0.003000925925925926</v>
      </c>
      <c r="EG34" s="22">
        <f>EE34-EF34</f>
        <v>0.046790740740740744</v>
      </c>
      <c r="EH34" s="23">
        <f>EG34/$EI$3</f>
        <v>0.005052995760339173</v>
      </c>
      <c r="EI34" s="54">
        <v>4</v>
      </c>
      <c r="EJ34" s="184">
        <v>0.043506944444444445</v>
      </c>
      <c r="EK34" s="23">
        <f>D34*$EM$3</f>
        <v>0.0021453703703703704</v>
      </c>
      <c r="EL34" s="22">
        <f>EJ34-EK34</f>
        <v>0.04136157407407408</v>
      </c>
      <c r="EM34" s="23">
        <f>EL34/$EM$3</f>
        <v>0.0062479719145127005</v>
      </c>
      <c r="EN34" s="54">
        <v>3</v>
      </c>
      <c r="EO34" s="184">
        <v>0.04488425925925926</v>
      </c>
      <c r="EP34" s="23">
        <f>D34*$ER$3</f>
        <v>0.002044907407407407</v>
      </c>
      <c r="EQ34" s="22">
        <f>EO34-EP34</f>
        <v>0.04283935185185186</v>
      </c>
      <c r="ER34" s="23">
        <f>EQ34/$ER$3</f>
        <v>0.006789120737218995</v>
      </c>
      <c r="ES34" s="54">
        <v>4</v>
      </c>
      <c r="ET34" s="108">
        <v>0.013958333333333335</v>
      </c>
      <c r="EU34" s="23">
        <f>D34*$EU$3</f>
        <v>0.0006805555555555556</v>
      </c>
      <c r="EV34" s="22">
        <f>ET34-EU34</f>
        <v>0.013277777777777779</v>
      </c>
      <c r="EW34" s="23">
        <f>EV34/$EU$3</f>
        <v>0.006322751322751323</v>
      </c>
      <c r="EX34" s="158">
        <v>3</v>
      </c>
      <c r="EY34" s="212">
        <v>0.0330787037037037</v>
      </c>
      <c r="EZ34" s="23">
        <f>D34*$FA$3</f>
        <v>0.0017888888888888887</v>
      </c>
      <c r="FA34" s="22">
        <f>EY34-EZ34</f>
        <v>0.03128981481481481</v>
      </c>
      <c r="FB34" s="23">
        <f>FA34/$FA$3</f>
        <v>0.005668444712828771</v>
      </c>
      <c r="FC34" s="158">
        <v>4</v>
      </c>
      <c r="FD34" s="225">
        <v>0.029594907407407407</v>
      </c>
      <c r="FE34" s="23">
        <f>D34*$FF$2</f>
        <v>0.001798611111111111</v>
      </c>
      <c r="FF34" s="22">
        <f>FD34-FE34</f>
        <v>0.027796296296296295</v>
      </c>
      <c r="FG34" s="23">
        <f>FF34/$FF$2</f>
        <v>0.005008341675008341</v>
      </c>
      <c r="FH34" s="158">
        <v>4</v>
      </c>
      <c r="FI34" s="108"/>
      <c r="FJ34" s="23"/>
      <c r="FK34" s="22"/>
      <c r="FL34" s="23"/>
      <c r="FM34" s="158"/>
      <c r="FN34" s="108"/>
      <c r="FO34" s="23"/>
      <c r="FP34" s="22"/>
      <c r="FQ34" s="23"/>
      <c r="FR34" s="158"/>
      <c r="FS34" s="432">
        <v>7</v>
      </c>
      <c r="FT34" s="85">
        <v>4</v>
      </c>
      <c r="FU34" s="367">
        <v>6</v>
      </c>
      <c r="FV34" s="266">
        <v>5</v>
      </c>
      <c r="FW34" s="421">
        <v>7</v>
      </c>
      <c r="FX34" s="58">
        <v>3</v>
      </c>
      <c r="FY34" s="58">
        <v>8</v>
      </c>
      <c r="FZ34" s="433">
        <v>7</v>
      </c>
      <c r="GA34" s="431">
        <v>12</v>
      </c>
      <c r="GB34" s="59">
        <v>6</v>
      </c>
      <c r="GC34" s="59">
        <v>5</v>
      </c>
      <c r="GD34" s="58">
        <v>4</v>
      </c>
      <c r="GE34" s="61"/>
      <c r="GF34" s="58"/>
      <c r="GG34" s="58"/>
      <c r="GH34" s="58">
        <v>7</v>
      </c>
      <c r="GI34" s="62">
        <v>4</v>
      </c>
      <c r="GJ34" s="54">
        <v>2</v>
      </c>
      <c r="GK34" s="54">
        <v>4</v>
      </c>
      <c r="GL34" s="313">
        <v>4</v>
      </c>
      <c r="GM34" s="54">
        <v>2</v>
      </c>
      <c r="GN34" s="54">
        <v>3</v>
      </c>
      <c r="GO34" s="54">
        <v>2</v>
      </c>
      <c r="GP34" s="54"/>
      <c r="GQ34" s="54">
        <v>5</v>
      </c>
      <c r="GR34" s="54">
        <v>4</v>
      </c>
      <c r="GS34" s="54">
        <v>4</v>
      </c>
      <c r="GT34" s="54">
        <v>3</v>
      </c>
      <c r="GU34" s="54">
        <v>4</v>
      </c>
      <c r="GV34" s="158">
        <v>3</v>
      </c>
      <c r="GW34" s="158">
        <v>4</v>
      </c>
      <c r="GX34" s="158">
        <v>4</v>
      </c>
      <c r="GY34" s="158"/>
      <c r="GZ34" s="158"/>
      <c r="HA34" s="240">
        <v>28</v>
      </c>
      <c r="HB34" s="424">
        <f>GX34+GW34+GV34+GU34+GT34+GS34+GR34+GQ34+GO34+GN34+GM34+GL34+GK34+GJ34+GI34+GH34+GD34+GC34+GB34+FY34+FX34+FV34+FU34+FT34</f>
        <v>100</v>
      </c>
      <c r="HC34" s="126"/>
      <c r="HD34" s="16"/>
      <c r="HE34" s="16"/>
      <c r="HF34" s="16"/>
      <c r="HG34" s="16"/>
      <c r="HH34" s="16"/>
      <c r="HI34" s="16"/>
      <c r="HJ34" s="16"/>
      <c r="HK34" s="16"/>
      <c r="HL34" s="16"/>
      <c r="HM34" s="16"/>
      <c r="HN34" s="16"/>
      <c r="HO34" s="120"/>
      <c r="HP34" s="16"/>
      <c r="HQ34" s="129"/>
      <c r="HR34" s="129"/>
      <c r="HS34" s="129"/>
      <c r="HT34" s="128"/>
      <c r="HU34" s="20"/>
      <c r="HV34" s="21"/>
      <c r="HW34" s="21"/>
      <c r="HX34" s="319">
        <v>3</v>
      </c>
      <c r="HY34" s="13"/>
    </row>
    <row r="35" spans="1:233" ht="22.5" customHeight="1">
      <c r="A35" s="10">
        <v>30</v>
      </c>
      <c r="B35" s="16" t="s">
        <v>45</v>
      </c>
      <c r="C35" s="12">
        <v>1976</v>
      </c>
      <c r="D35" s="90">
        <v>0.00020833333333333335</v>
      </c>
      <c r="E35" s="93"/>
      <c r="F35" s="26"/>
      <c r="G35" s="22"/>
      <c r="H35" s="27"/>
      <c r="I35" s="94"/>
      <c r="J35" s="157"/>
      <c r="K35" s="27"/>
      <c r="L35" s="28"/>
      <c r="M35" s="28"/>
      <c r="N35" s="94"/>
      <c r="O35" s="87"/>
      <c r="P35" s="23"/>
      <c r="Q35" s="86"/>
      <c r="R35" s="23"/>
      <c r="S35" s="367"/>
      <c r="T35" s="87"/>
      <c r="U35" s="86"/>
      <c r="V35" s="25"/>
      <c r="W35" s="25"/>
      <c r="X35" s="266"/>
      <c r="Y35" s="95"/>
      <c r="Z35" s="25">
        <f>D35*$AB$3</f>
        <v>0.0014583333333333334</v>
      </c>
      <c r="AA35" s="25">
        <f>Y35-Z35</f>
        <v>-0.0014583333333333334</v>
      </c>
      <c r="AB35" s="25">
        <f>AA35/$AB$3</f>
        <v>-0.00020833333333333335</v>
      </c>
      <c r="AC35" s="58"/>
      <c r="AD35" s="33"/>
      <c r="AE35" s="23">
        <f>D35*$AF$3</f>
        <v>0.0014062500000000002</v>
      </c>
      <c r="AF35" s="23">
        <f t="shared" si="48"/>
        <v>-0.0014062500000000002</v>
      </c>
      <c r="AG35" s="250">
        <f>AF35/$AF$3</f>
        <v>-0.00020833333333333335</v>
      </c>
      <c r="AH35" s="241"/>
      <c r="AI35" s="215"/>
      <c r="AJ35" s="23">
        <f>D35*$AJ$3</f>
        <v>0.0013041666666666668</v>
      </c>
      <c r="AK35" s="23">
        <f>AI35-AJ35</f>
        <v>-0.0013041666666666668</v>
      </c>
      <c r="AL35" s="25">
        <f>AK35/$AJ$3</f>
        <v>-0.00020833333333333337</v>
      </c>
      <c r="AM35" s="58"/>
      <c r="AN35" s="34"/>
      <c r="AO35" s="23">
        <f>D35*$AQ$3</f>
        <v>0.0016125000000000002</v>
      </c>
      <c r="AP35" s="23">
        <f t="shared" si="50"/>
        <v>-0.0016125000000000002</v>
      </c>
      <c r="AQ35" s="23">
        <f>AP35/$AQ$3</f>
        <v>-0.00020833333333333335</v>
      </c>
      <c r="AR35" s="271"/>
      <c r="AS35" s="138"/>
      <c r="AT35" s="26">
        <f>D35*$AV$3</f>
        <v>0.0016458333333333336</v>
      </c>
      <c r="AU35" s="22">
        <f t="shared" si="49"/>
        <v>-0.0016458333333333336</v>
      </c>
      <c r="AV35" s="23">
        <f>AU35/$AV$3</f>
        <v>-0.00020833333333333335</v>
      </c>
      <c r="AW35" s="58"/>
      <c r="AX35" s="108"/>
      <c r="AY35" s="23"/>
      <c r="AZ35" s="22"/>
      <c r="BA35" s="23"/>
      <c r="BB35" s="59"/>
      <c r="BC35" s="33"/>
      <c r="BD35" s="23">
        <f>D35*$BD$3</f>
        <v>0.0017000000000000001</v>
      </c>
      <c r="BE35" s="22">
        <f>BC35-BD35</f>
        <v>-0.0017000000000000001</v>
      </c>
      <c r="BF35" s="23">
        <f>BE35/$BD$3</f>
        <v>-0.00020833333333333335</v>
      </c>
      <c r="BG35" s="59"/>
      <c r="BH35" s="108"/>
      <c r="BI35" s="27"/>
      <c r="BJ35" s="22"/>
      <c r="BK35" s="23"/>
      <c r="BL35" s="58"/>
      <c r="BM35" s="177"/>
      <c r="BN35" s="23">
        <f>D35*$BP$3</f>
        <v>0.0012875</v>
      </c>
      <c r="BO35" s="22">
        <f>BM35-BN35</f>
        <v>-0.0012875</v>
      </c>
      <c r="BP35" s="23">
        <f>BO35/$BP$3</f>
        <v>-0.00020833333333333335</v>
      </c>
      <c r="BQ35" s="61"/>
      <c r="BR35" s="108"/>
      <c r="BS35" s="23"/>
      <c r="BT35" s="22"/>
      <c r="BU35" s="23"/>
      <c r="BV35" s="58"/>
      <c r="BW35" s="108"/>
      <c r="BX35" s="23"/>
      <c r="BY35" s="22"/>
      <c r="BZ35" s="23"/>
      <c r="CA35" s="58"/>
      <c r="CB35" s="308">
        <v>0.040486111111111105</v>
      </c>
      <c r="CC35" s="23">
        <f>D35*$CD$3</f>
        <v>0.0019125000000000001</v>
      </c>
      <c r="CD35" s="22">
        <f>CB35-CC35</f>
        <v>0.03857361111111111</v>
      </c>
      <c r="CE35" s="23">
        <f>CD35/$CD$3</f>
        <v>0.004201918421689663</v>
      </c>
      <c r="CF35" s="58">
        <v>3</v>
      </c>
      <c r="CG35" s="182"/>
      <c r="CH35" s="23">
        <f>D35*$CJ$3</f>
        <v>0.0006895833333333334</v>
      </c>
      <c r="CI35" s="22">
        <f>CG35-CH35</f>
        <v>-0.0006895833333333334</v>
      </c>
      <c r="CJ35" s="23">
        <f>CI35/$CJ$3</f>
        <v>-0.00020833333333333335</v>
      </c>
      <c r="CK35" s="62"/>
      <c r="CL35" s="253">
        <v>0.05513888888888888</v>
      </c>
      <c r="CM35" s="23">
        <f>D35*$CO$2</f>
        <v>0.0013104166666666668</v>
      </c>
      <c r="CN35" s="22">
        <f>CL35-CM35</f>
        <v>0.053828472222222215</v>
      </c>
      <c r="CO35" s="23">
        <f>CN35/$CO$2</f>
        <v>0.008557785726903373</v>
      </c>
      <c r="CP35" s="317">
        <v>6</v>
      </c>
      <c r="CQ35" s="175">
        <v>0.02170138888888889</v>
      </c>
      <c r="CR35" s="23">
        <f>D35*$CT$2</f>
        <v>0.0011833333333333333</v>
      </c>
      <c r="CS35" s="22">
        <f>CQ35-CR35</f>
        <v>0.020518055555555557</v>
      </c>
      <c r="CT35" s="23">
        <f>CS35/$CT$2</f>
        <v>0.0036123337245696405</v>
      </c>
      <c r="CU35" s="311">
        <v>2</v>
      </c>
      <c r="CV35" s="66">
        <v>0.03040509259259259</v>
      </c>
      <c r="CW35" s="23">
        <f>D35*$CZ$3</f>
        <v>0.0014375000000000002</v>
      </c>
      <c r="CX35" s="22">
        <f>CV35-CW35</f>
        <v>0.02896759259259259</v>
      </c>
      <c r="CY35" s="23">
        <f>CX35/$CZ$3</f>
        <v>0.004198201825013418</v>
      </c>
      <c r="CZ35" s="345">
        <v>3</v>
      </c>
      <c r="DA35" s="107">
        <v>0.06125</v>
      </c>
      <c r="DB35" s="23">
        <f>D35*$DD$3</f>
        <v>0.0017229166666666667</v>
      </c>
      <c r="DC35" s="22">
        <f>DA35-DB35</f>
        <v>0.059527083333333335</v>
      </c>
      <c r="DD35" s="23">
        <f>DC35/$DD$3</f>
        <v>0.0071979544538492545</v>
      </c>
      <c r="DE35" s="311">
        <v>4</v>
      </c>
      <c r="DF35" s="107">
        <v>0.051412037037037034</v>
      </c>
      <c r="DG35" s="23">
        <f>D35*$DI$3</f>
        <v>0.0023125</v>
      </c>
      <c r="DH35" s="22">
        <f>DF35-DG35</f>
        <v>0.04909953703703703</v>
      </c>
      <c r="DI35" s="23">
        <f>DH35/$DI$3</f>
        <v>0.004423381715048381</v>
      </c>
      <c r="DJ35" s="311">
        <v>2</v>
      </c>
      <c r="DK35" s="107">
        <v>0.026076388888888885</v>
      </c>
      <c r="DL35" s="23">
        <f>D35*$DO$3</f>
        <v>0.0008958333333333333</v>
      </c>
      <c r="DM35" s="22">
        <f>DK35-DL35</f>
        <v>0.025180555555555553</v>
      </c>
      <c r="DN35" s="23">
        <f>DM35/$DO$3</f>
        <v>0.00585594315245478</v>
      </c>
      <c r="DO35" s="345">
        <v>1</v>
      </c>
      <c r="DP35" s="107">
        <v>0.018784722222222223</v>
      </c>
      <c r="DQ35" s="23">
        <f>D35*$DT$3</f>
        <v>0.0009375000000000001</v>
      </c>
      <c r="DR35" s="22">
        <f>DP35-DQ35</f>
        <v>0.017847222222222223</v>
      </c>
      <c r="DS35" s="23">
        <f>DR35/$DT$3</f>
        <v>0.003966049382716049</v>
      </c>
      <c r="DT35" s="311">
        <v>3</v>
      </c>
      <c r="DU35" s="107">
        <v>0.04807870370370371</v>
      </c>
      <c r="DV35" s="23">
        <f>D35*$DY$3</f>
        <v>0.0017395833333333334</v>
      </c>
      <c r="DW35" s="22">
        <f>DU35-DV35</f>
        <v>0.04633912037037037</v>
      </c>
      <c r="DX35" s="23">
        <f>DW35/$DY$3</f>
        <v>0.0055495952539365715</v>
      </c>
      <c r="DY35" s="345">
        <v>2</v>
      </c>
      <c r="DZ35" s="107">
        <v>0.06217592592592593</v>
      </c>
      <c r="EA35" s="23">
        <f>D35*$ED$3</f>
        <v>0.0020479166666666666</v>
      </c>
      <c r="EB35" s="22">
        <f>DZ35-EA35</f>
        <v>0.06012800925925926</v>
      </c>
      <c r="EC35" s="23">
        <f>EB35/$ED$3</f>
        <v>0.006116786292905316</v>
      </c>
      <c r="ED35" s="345">
        <v>2</v>
      </c>
      <c r="EE35" s="107">
        <v>0.0421412037037037</v>
      </c>
      <c r="EF35" s="23">
        <f>D35*$EI$3</f>
        <v>0.0019291666666666667</v>
      </c>
      <c r="EG35" s="22">
        <f>EE35-EF35</f>
        <v>0.04021203703703703</v>
      </c>
      <c r="EH35" s="23">
        <f>EG35/$EI$3</f>
        <v>0.004342552595792336</v>
      </c>
      <c r="EI35" s="345">
        <v>2</v>
      </c>
      <c r="EJ35" s="107">
        <v>0.051053240740740746</v>
      </c>
      <c r="EK35" s="23">
        <f>D35*$EN$3</f>
        <v>0.002245833333333333</v>
      </c>
      <c r="EL35" s="22">
        <f>EJ35-EK35</f>
        <v>0.04880740740740741</v>
      </c>
      <c r="EM35" s="23">
        <f>EL35/$EN$3</f>
        <v>0.004527588813303099</v>
      </c>
      <c r="EN35" s="345">
        <v>2</v>
      </c>
      <c r="EO35" s="107">
        <v>0.06700231481481482</v>
      </c>
      <c r="EP35" s="23">
        <f>D35*$ES$3</f>
        <v>0.002145833333333334</v>
      </c>
      <c r="EQ35" s="22">
        <f>EO35-EP35</f>
        <v>0.06485648148148149</v>
      </c>
      <c r="ER35" s="23">
        <f>EQ35/$ES$3</f>
        <v>0.006296745774901115</v>
      </c>
      <c r="ES35" s="311">
        <v>3</v>
      </c>
      <c r="ET35" s="73"/>
      <c r="EU35" s="23"/>
      <c r="EV35" s="22"/>
      <c r="EW35" s="23"/>
      <c r="EX35" s="235"/>
      <c r="EY35" s="66">
        <v>0.050173611111111106</v>
      </c>
      <c r="EZ35" s="23">
        <f>D35*$FC$3</f>
        <v>0.002085416666666667</v>
      </c>
      <c r="FA35" s="22">
        <f>EY35-EZ35</f>
        <v>0.04808819444444444</v>
      </c>
      <c r="FB35" s="23">
        <f>FA35/$FC$3</f>
        <v>0.004804015429015429</v>
      </c>
      <c r="FC35" s="158">
        <v>2</v>
      </c>
      <c r="FD35" s="108">
        <v>0.03820601851851852</v>
      </c>
      <c r="FE35" s="23">
        <f>D35*$FH$3</f>
        <v>0.00205625</v>
      </c>
      <c r="FF35" s="22">
        <f>FD35-FE35</f>
        <v>0.03614976851851852</v>
      </c>
      <c r="FG35" s="23">
        <f>FF35/$FH$3</f>
        <v>0.003662590528725281</v>
      </c>
      <c r="FH35" s="158">
        <v>2</v>
      </c>
      <c r="FI35" s="105">
        <v>0.021979166666666664</v>
      </c>
      <c r="FJ35" s="23">
        <f>D35*$FL$3</f>
        <v>0.0011729166666666667</v>
      </c>
      <c r="FK35" s="22">
        <f>FI35-FJ35</f>
        <v>0.02080625</v>
      </c>
      <c r="FL35" s="23">
        <f>FK35/$FL$3</f>
        <v>0.003695603907637655</v>
      </c>
      <c r="FM35" s="365">
        <v>1</v>
      </c>
      <c r="FN35" s="230">
        <v>0.04017361111111111</v>
      </c>
      <c r="FO35" s="23">
        <f>D35*$FP$3</f>
        <v>0.0018208333333333336</v>
      </c>
      <c r="FP35" s="22">
        <f>FN35-FO35</f>
        <v>0.03835277777777778</v>
      </c>
      <c r="FQ35" s="23">
        <f>FP35/$FP$3</f>
        <v>0.004388189677091279</v>
      </c>
      <c r="FR35" s="158">
        <v>1</v>
      </c>
      <c r="FS35" s="94"/>
      <c r="FT35" s="94"/>
      <c r="FU35" s="367"/>
      <c r="FV35" s="266"/>
      <c r="FW35" s="58"/>
      <c r="FX35" s="241"/>
      <c r="FY35" s="58"/>
      <c r="FZ35" s="271"/>
      <c r="GA35" s="58"/>
      <c r="GB35" s="59"/>
      <c r="GC35" s="59"/>
      <c r="GD35" s="58"/>
      <c r="GE35" s="61"/>
      <c r="GF35" s="58"/>
      <c r="GG35" s="58"/>
      <c r="GH35" s="58">
        <v>3</v>
      </c>
      <c r="GI35" s="62"/>
      <c r="GJ35" s="317">
        <v>6</v>
      </c>
      <c r="GK35" s="311">
        <v>2</v>
      </c>
      <c r="GL35" s="345">
        <v>3</v>
      </c>
      <c r="GM35" s="311">
        <v>4</v>
      </c>
      <c r="GN35" s="311">
        <v>2</v>
      </c>
      <c r="GO35" s="345">
        <v>1</v>
      </c>
      <c r="GP35" s="311">
        <v>3</v>
      </c>
      <c r="GQ35" s="345">
        <v>2</v>
      </c>
      <c r="GR35" s="345">
        <v>2</v>
      </c>
      <c r="GS35" s="345">
        <v>2</v>
      </c>
      <c r="GT35" s="345">
        <v>2</v>
      </c>
      <c r="GU35" s="311">
        <v>3</v>
      </c>
      <c r="GV35" s="235"/>
      <c r="GW35" s="158">
        <v>2</v>
      </c>
      <c r="GX35" s="158">
        <v>2</v>
      </c>
      <c r="GY35" s="365">
        <v>1</v>
      </c>
      <c r="GZ35" s="158">
        <v>1</v>
      </c>
      <c r="HA35" s="240">
        <v>17</v>
      </c>
      <c r="HB35" s="424"/>
      <c r="HC35" s="126"/>
      <c r="HD35" s="16"/>
      <c r="HE35" s="16"/>
      <c r="HF35" s="16"/>
      <c r="HG35" s="16"/>
      <c r="HH35" s="16"/>
      <c r="HI35" s="16"/>
      <c r="HJ35" s="16"/>
      <c r="HK35" s="16"/>
      <c r="HL35" s="16"/>
      <c r="HM35" s="16"/>
      <c r="HN35" s="16"/>
      <c r="HO35" s="120"/>
      <c r="HP35" s="16"/>
      <c r="HQ35" s="129"/>
      <c r="HR35" s="129"/>
      <c r="HS35" s="129"/>
      <c r="HT35" s="128"/>
      <c r="HU35" s="20"/>
      <c r="HV35" s="21"/>
      <c r="HW35" s="21"/>
      <c r="HX35" s="296"/>
      <c r="HY35" s="13"/>
    </row>
    <row r="36" spans="1:233" ht="22.5" customHeight="1">
      <c r="A36" s="10">
        <v>31</v>
      </c>
      <c r="B36" s="16" t="s">
        <v>54</v>
      </c>
      <c r="C36" s="12">
        <v>1976</v>
      </c>
      <c r="D36" s="90">
        <v>0.00020833333333333335</v>
      </c>
      <c r="E36" s="93"/>
      <c r="F36" s="26"/>
      <c r="G36" s="22"/>
      <c r="H36" s="27"/>
      <c r="I36" s="94"/>
      <c r="J36" s="97"/>
      <c r="K36" s="23">
        <f>D36*$K$3</f>
        <v>0</v>
      </c>
      <c r="L36" s="28">
        <f aca="true" t="shared" si="51" ref="L36:L45">J36-K36</f>
        <v>0</v>
      </c>
      <c r="M36" s="28" t="e">
        <f>L36/$K$3</f>
        <v>#DIV/0!</v>
      </c>
      <c r="N36" s="94"/>
      <c r="O36" s="131"/>
      <c r="P36" s="23">
        <f>D36*$P$3</f>
        <v>0.0006458333333333334</v>
      </c>
      <c r="Q36" s="86">
        <f aca="true" t="shared" si="52" ref="Q36:Q45">O36-P36</f>
        <v>-0.0006458333333333334</v>
      </c>
      <c r="R36" s="23">
        <f>Q36/$P$3</f>
        <v>-0.00020833333333333337</v>
      </c>
      <c r="S36" s="367"/>
      <c r="T36" s="87"/>
      <c r="U36" s="86"/>
      <c r="V36" s="25"/>
      <c r="W36" s="25"/>
      <c r="X36" s="266"/>
      <c r="Y36" s="102"/>
      <c r="Z36" s="86"/>
      <c r="AA36" s="25"/>
      <c r="AB36" s="25"/>
      <c r="AC36" s="58"/>
      <c r="AD36" s="108"/>
      <c r="AE36" s="23">
        <f>D36*$AE$3</f>
        <v>0.0007083333333333334</v>
      </c>
      <c r="AF36" s="23">
        <f t="shared" si="48"/>
        <v>-0.0007083333333333334</v>
      </c>
      <c r="AG36" s="250">
        <f>AF36/$AE$3</f>
        <v>-0.00020833333333333335</v>
      </c>
      <c r="AH36" s="241"/>
      <c r="AI36" s="108"/>
      <c r="AJ36" s="23"/>
      <c r="AK36" s="23"/>
      <c r="AL36" s="25"/>
      <c r="AM36" s="58"/>
      <c r="AN36" s="107">
        <v>0.03266203703703704</v>
      </c>
      <c r="AO36" s="23">
        <f>D36*$AR$3</f>
        <v>0.0011458333333333333</v>
      </c>
      <c r="AP36" s="23">
        <f t="shared" si="50"/>
        <v>0.031516203703703706</v>
      </c>
      <c r="AQ36" s="23">
        <f>AP36/$AR$3</f>
        <v>0.005730218855218855</v>
      </c>
      <c r="AR36" s="271">
        <v>6</v>
      </c>
      <c r="AS36" s="174"/>
      <c r="AT36" s="26">
        <f>D36*$AU$3</f>
        <v>0.00116875</v>
      </c>
      <c r="AU36" s="22">
        <f t="shared" si="49"/>
        <v>-0.00116875</v>
      </c>
      <c r="AV36" s="23">
        <f>AU36/$AU$3</f>
        <v>-0.00020833333333333335</v>
      </c>
      <c r="AW36" s="58"/>
      <c r="AX36" s="175">
        <v>0.03747685185185185</v>
      </c>
      <c r="AY36" s="23">
        <f>D36*$BB$3</f>
        <v>0.0013875</v>
      </c>
      <c r="AZ36" s="22">
        <f>AX36-AY36</f>
        <v>0.03608935185185185</v>
      </c>
      <c r="BA36" s="23">
        <f>AZ36/$BB$3</f>
        <v>0.0054188215993771546</v>
      </c>
      <c r="BB36" s="59">
        <v>5</v>
      </c>
      <c r="BC36" s="56"/>
      <c r="BD36" s="23"/>
      <c r="BE36" s="22"/>
      <c r="BF36" s="23"/>
      <c r="BG36" s="59"/>
      <c r="BH36" s="33">
        <v>0.03043981481481482</v>
      </c>
      <c r="BI36" s="27">
        <f>D36*$BI$3</f>
        <v>0.0011125</v>
      </c>
      <c r="BJ36" s="22">
        <f>BH36-BI36</f>
        <v>0.02932731481481482</v>
      </c>
      <c r="BK36" s="23">
        <f>BJ36/$BI$3</f>
        <v>0.005492006519628244</v>
      </c>
      <c r="BL36" s="58">
        <v>5</v>
      </c>
      <c r="BM36" s="108"/>
      <c r="BN36" s="23"/>
      <c r="BO36" s="22"/>
      <c r="BP36" s="23"/>
      <c r="BQ36" s="61"/>
      <c r="BR36" s="177"/>
      <c r="BS36" s="86">
        <f>D36*$BV$3</f>
        <v>0.0012708333333333332</v>
      </c>
      <c r="BT36" s="108">
        <f>BR36-BS36</f>
        <v>-0.0012708333333333332</v>
      </c>
      <c r="BU36" s="86">
        <f>BT36/$BV$3</f>
        <v>-0.00020833333333333332</v>
      </c>
      <c r="BV36" s="58"/>
      <c r="BW36" s="108"/>
      <c r="BX36" s="23"/>
      <c r="BY36" s="22"/>
      <c r="BZ36" s="23"/>
      <c r="CA36" s="58"/>
      <c r="CB36" s="301">
        <v>0.04043981481481482</v>
      </c>
      <c r="CC36" s="23">
        <f>D36*$CE$3</f>
        <v>0.0012583333333333335</v>
      </c>
      <c r="CD36" s="22">
        <f>CB36-CC36</f>
        <v>0.039181481481481484</v>
      </c>
      <c r="CE36" s="23">
        <f>CD36/$CE$3</f>
        <v>0.006487000245278391</v>
      </c>
      <c r="CF36" s="58">
        <v>12</v>
      </c>
      <c r="CG36" s="108"/>
      <c r="CH36" s="23"/>
      <c r="CI36" s="22"/>
      <c r="CJ36" s="23"/>
      <c r="CK36" s="62"/>
      <c r="CL36" s="73"/>
      <c r="CM36" s="23"/>
      <c r="CN36" s="22"/>
      <c r="CO36" s="73"/>
      <c r="CP36" s="375"/>
      <c r="CQ36" s="42"/>
      <c r="CR36" s="23">
        <f>D36*$CS$3</f>
        <v>0.0007291666666666667</v>
      </c>
      <c r="CS36" s="22">
        <f>CQ36-CR36</f>
        <v>-0.0007291666666666667</v>
      </c>
      <c r="CT36" s="23">
        <f>CS36/$CS$3</f>
        <v>-0.00020833333333333335</v>
      </c>
      <c r="CU36" s="311"/>
      <c r="CV36" s="73"/>
      <c r="CW36" s="23"/>
      <c r="CX36" s="22"/>
      <c r="CY36" s="23"/>
      <c r="CZ36" s="311"/>
      <c r="DA36" s="73"/>
      <c r="DB36" s="23"/>
      <c r="DC36" s="22"/>
      <c r="DD36" s="23"/>
      <c r="DE36" s="73"/>
      <c r="DF36" s="73"/>
      <c r="DG36" s="23"/>
      <c r="DH36" s="22"/>
      <c r="DI36" s="23"/>
      <c r="DJ36" s="73"/>
      <c r="DK36" s="107">
        <v>0.05303240740740741</v>
      </c>
      <c r="DL36" s="23">
        <f>D36*$DO$3</f>
        <v>0.0008958333333333333</v>
      </c>
      <c r="DM36" s="22">
        <f>DK36-DL36</f>
        <v>0.05213657407407408</v>
      </c>
      <c r="DN36" s="23">
        <f>DM36/$DO$3</f>
        <v>0.012124784668389321</v>
      </c>
      <c r="DO36" s="345">
        <v>5</v>
      </c>
      <c r="DP36" s="73"/>
      <c r="DQ36" s="73"/>
      <c r="DR36" s="73"/>
      <c r="DS36" s="73"/>
      <c r="DT36" s="73"/>
      <c r="DU36" s="73"/>
      <c r="DV36" s="73"/>
      <c r="DW36" s="73"/>
      <c r="DX36" s="73"/>
      <c r="DY36" s="381"/>
      <c r="DZ36" s="184">
        <v>0.06636574074074074</v>
      </c>
      <c r="EA36" s="23">
        <f>D36*$EC$3</f>
        <v>0.0013770833333333335</v>
      </c>
      <c r="EB36" s="22">
        <f>DZ36-EA36</f>
        <v>0.0649886574074074</v>
      </c>
      <c r="EC36" s="23">
        <f>EB36/$EC$3</f>
        <v>0.009831869501877066</v>
      </c>
      <c r="ED36" s="345">
        <v>5</v>
      </c>
      <c r="EE36" s="184">
        <v>0.025925925925925925</v>
      </c>
      <c r="EF36" s="23">
        <f>D36*$EH$3</f>
        <v>0.0009604166666666668</v>
      </c>
      <c r="EG36" s="22">
        <f>EE36-EF36</f>
        <v>0.024965509259259257</v>
      </c>
      <c r="EH36" s="23">
        <f>EG36/$EH$3</f>
        <v>0.005415511769904393</v>
      </c>
      <c r="EI36" s="345">
        <v>5</v>
      </c>
      <c r="EJ36" s="311"/>
      <c r="EK36" s="311"/>
      <c r="EL36" s="311"/>
      <c r="EM36" s="311"/>
      <c r="EN36" s="345"/>
      <c r="EO36" s="311"/>
      <c r="EP36" s="311"/>
      <c r="EQ36" s="311"/>
      <c r="ER36" s="311"/>
      <c r="ES36" s="311"/>
      <c r="ET36" s="73"/>
      <c r="EU36" s="23"/>
      <c r="EV36" s="22"/>
      <c r="EW36" s="23"/>
      <c r="EX36" s="235"/>
      <c r="EY36" s="73"/>
      <c r="EZ36" s="23"/>
      <c r="FA36" s="22"/>
      <c r="FB36" s="23"/>
      <c r="FC36" s="235"/>
      <c r="FD36" s="73"/>
      <c r="FE36" s="23"/>
      <c r="FF36" s="22"/>
      <c r="FG36" s="23"/>
      <c r="FH36" s="235"/>
      <c r="FI36" s="73"/>
      <c r="FJ36" s="23"/>
      <c r="FK36" s="22"/>
      <c r="FL36" s="23"/>
      <c r="FM36" s="235"/>
      <c r="FN36" s="73"/>
      <c r="FO36" s="23"/>
      <c r="FP36" s="22"/>
      <c r="FQ36" s="23"/>
      <c r="FR36" s="235"/>
      <c r="FS36" s="94"/>
      <c r="FT36" s="94"/>
      <c r="FU36" s="367"/>
      <c r="FV36" s="266"/>
      <c r="FW36" s="58"/>
      <c r="FX36" s="241"/>
      <c r="FY36" s="58"/>
      <c r="FZ36" s="271">
        <v>6</v>
      </c>
      <c r="GA36" s="58"/>
      <c r="GB36" s="59">
        <v>5</v>
      </c>
      <c r="GC36" s="59"/>
      <c r="GD36" s="58">
        <v>5</v>
      </c>
      <c r="GE36" s="61"/>
      <c r="GF36" s="58"/>
      <c r="GG36" s="58"/>
      <c r="GH36" s="58">
        <v>12</v>
      </c>
      <c r="GI36" s="62"/>
      <c r="GJ36" s="375"/>
      <c r="GK36" s="311"/>
      <c r="GL36" s="311"/>
      <c r="GM36" s="73"/>
      <c r="GN36" s="73"/>
      <c r="GO36" s="345">
        <v>5</v>
      </c>
      <c r="GP36" s="73"/>
      <c r="GQ36" s="381"/>
      <c r="GR36" s="345">
        <v>5</v>
      </c>
      <c r="GS36" s="345">
        <v>5</v>
      </c>
      <c r="GT36" s="345"/>
      <c r="GU36" s="311"/>
      <c r="GV36" s="235"/>
      <c r="GW36" s="235"/>
      <c r="GX36" s="235"/>
      <c r="GY36" s="235"/>
      <c r="GZ36" s="235"/>
      <c r="HA36" s="240">
        <v>7</v>
      </c>
      <c r="HB36" s="424"/>
      <c r="HC36" s="126"/>
      <c r="HD36" s="16"/>
      <c r="HE36" s="16"/>
      <c r="HF36" s="16"/>
      <c r="HG36" s="16"/>
      <c r="HH36" s="16"/>
      <c r="HI36" s="16"/>
      <c r="HJ36" s="16"/>
      <c r="HK36" s="16"/>
      <c r="HL36" s="16"/>
      <c r="HM36" s="16"/>
      <c r="HN36" s="16"/>
      <c r="HO36" s="120"/>
      <c r="HP36" s="16"/>
      <c r="HQ36" s="129"/>
      <c r="HR36" s="129"/>
      <c r="HS36" s="129"/>
      <c r="HT36" s="128"/>
      <c r="HU36" s="20"/>
      <c r="HV36" s="21"/>
      <c r="HW36" s="21"/>
      <c r="HX36" s="296"/>
      <c r="HY36" s="13"/>
    </row>
    <row r="37" spans="1:233" ht="30" customHeight="1">
      <c r="A37" s="10">
        <v>32</v>
      </c>
      <c r="B37" s="298" t="s">
        <v>30</v>
      </c>
      <c r="C37" s="12">
        <v>1977</v>
      </c>
      <c r="D37" s="90">
        <v>0.00018518518518518518</v>
      </c>
      <c r="E37" s="204">
        <v>0.03925925925925926</v>
      </c>
      <c r="F37" s="26">
        <f aca="true" t="shared" si="53" ref="F37:F45">D37*$G$3</f>
        <v>0.0013425925925925925</v>
      </c>
      <c r="G37" s="22">
        <f aca="true" t="shared" si="54" ref="G37:G45">E37-F37</f>
        <v>0.03791666666666667</v>
      </c>
      <c r="H37" s="27">
        <f aca="true" t="shared" si="55" ref="H37:H45">G37/$G$3</f>
        <v>0.005229885057471265</v>
      </c>
      <c r="I37" s="85">
        <v>1</v>
      </c>
      <c r="J37" s="205">
        <v>0.04163194444444445</v>
      </c>
      <c r="K37" s="254">
        <f aca="true" t="shared" si="56" ref="K37:K45">D37*$L$3</f>
        <v>0.001462962962962963</v>
      </c>
      <c r="L37" s="28">
        <f t="shared" si="51"/>
        <v>0.040168981481481486</v>
      </c>
      <c r="M37" s="28">
        <f aca="true" t="shared" si="57" ref="M37:M45">L37/$L$3</f>
        <v>0.0050846812001875295</v>
      </c>
      <c r="N37" s="85">
        <v>1</v>
      </c>
      <c r="O37" s="132">
        <v>0.025358796296296296</v>
      </c>
      <c r="P37" s="23">
        <f aca="true" t="shared" si="58" ref="P37:P45">D37*$S$3</f>
        <v>0.0008518518518518518</v>
      </c>
      <c r="Q37" s="86">
        <f t="shared" si="52"/>
        <v>0.024506944444444446</v>
      </c>
      <c r="R37" s="23">
        <f aca="true" t="shared" si="59" ref="R37:R45">Q37/$S$3</f>
        <v>0.005327596618357489</v>
      </c>
      <c r="S37" s="367">
        <v>1</v>
      </c>
      <c r="T37" s="132">
        <v>0.03984953703703704</v>
      </c>
      <c r="U37" s="86">
        <f>D37*$X$3</f>
        <v>0.0014814814814814814</v>
      </c>
      <c r="V37" s="25">
        <f aca="true" t="shared" si="60" ref="V37:V45">T37-U37</f>
        <v>0.03836805555555556</v>
      </c>
      <c r="W37" s="25">
        <f>V37/$X$3</f>
        <v>0.004796006944444445</v>
      </c>
      <c r="X37" s="92">
        <v>1</v>
      </c>
      <c r="Y37" s="95">
        <v>0.045578703703703705</v>
      </c>
      <c r="Z37" s="25">
        <f>D37*$AB$3</f>
        <v>0.0012962962962962963</v>
      </c>
      <c r="AA37" s="25">
        <f>Y37-Z37</f>
        <v>0.04428240740740741</v>
      </c>
      <c r="AB37" s="25">
        <f>AA37/$AB$3</f>
        <v>0.006326058201058201</v>
      </c>
      <c r="AC37" s="20">
        <v>2</v>
      </c>
      <c r="AD37" s="33">
        <v>0.03395833333333333</v>
      </c>
      <c r="AE37" s="23">
        <f>D37*$AF$3</f>
        <v>0.00125</v>
      </c>
      <c r="AF37" s="23">
        <f t="shared" si="48"/>
        <v>0.03270833333333333</v>
      </c>
      <c r="AG37" s="250">
        <f>AF37/$AF$3</f>
        <v>0.004845679012345679</v>
      </c>
      <c r="AH37" s="20">
        <v>2</v>
      </c>
      <c r="AI37" s="215">
        <v>0.027129629629629632</v>
      </c>
      <c r="AJ37" s="23">
        <f>D37*$AJ$3</f>
        <v>0.0011592592592592592</v>
      </c>
      <c r="AK37" s="23">
        <f>AI37-AJ37</f>
        <v>0.025970370370370373</v>
      </c>
      <c r="AL37" s="25">
        <f>AK37/$AJ$3</f>
        <v>0.004148621464915395</v>
      </c>
      <c r="AM37" s="20">
        <v>2</v>
      </c>
      <c r="AN37" s="34">
        <v>0.03940972222222222</v>
      </c>
      <c r="AO37" s="23">
        <f>D37*$AQ$3</f>
        <v>0.0014333333333333333</v>
      </c>
      <c r="AP37" s="23">
        <f t="shared" si="50"/>
        <v>0.037976388888888886</v>
      </c>
      <c r="AQ37" s="23">
        <f>AP37/$AQ$3</f>
        <v>0.004906510192362905</v>
      </c>
      <c r="AR37" s="272">
        <v>5</v>
      </c>
      <c r="AS37" s="138">
        <v>0.03673611111111111</v>
      </c>
      <c r="AT37" s="26">
        <f>D37*$AV$3</f>
        <v>0.001462962962962963</v>
      </c>
      <c r="AU37" s="22">
        <f t="shared" si="49"/>
        <v>0.035273148148148144</v>
      </c>
      <c r="AV37" s="23">
        <f>AU37/$AV$3</f>
        <v>0.004464955461790904</v>
      </c>
      <c r="AW37" s="20">
        <v>3</v>
      </c>
      <c r="AX37" s="42">
        <v>0.061689814814814815</v>
      </c>
      <c r="AY37" s="23">
        <f>D37*$AZ$3</f>
        <v>0.002535185185185185</v>
      </c>
      <c r="AZ37" s="22">
        <f>AX37-AY37</f>
        <v>0.05915462962962963</v>
      </c>
      <c r="BA37" s="23">
        <f>AZ37/$AZ$3</f>
        <v>0.004321010199388578</v>
      </c>
      <c r="BB37" s="20">
        <v>2</v>
      </c>
      <c r="BC37" s="33">
        <v>0.03305555555555555</v>
      </c>
      <c r="BD37" s="23">
        <f>D37*$BD$3</f>
        <v>0.001511111111111111</v>
      </c>
      <c r="BE37" s="22">
        <f>BC37-BD37</f>
        <v>0.031544444444444444</v>
      </c>
      <c r="BF37" s="23">
        <f>BE37/$BD$3</f>
        <v>0.0038657407407407408</v>
      </c>
      <c r="BG37" s="47">
        <v>2</v>
      </c>
      <c r="BH37" s="33">
        <v>0.025636574074074072</v>
      </c>
      <c r="BI37" s="27">
        <f>D37*$BI$3</f>
        <v>0.0009888888888888888</v>
      </c>
      <c r="BJ37" s="22">
        <f>BH37-BI37</f>
        <v>0.024647685185185182</v>
      </c>
      <c r="BK37" s="23">
        <f>BJ37/$BI$3</f>
        <v>0.00461567138299348</v>
      </c>
      <c r="BL37" s="20">
        <v>1</v>
      </c>
      <c r="BM37" s="177">
        <v>0.03173611111111111</v>
      </c>
      <c r="BN37" s="23">
        <f aca="true" t="shared" si="61" ref="BN37:BN44">D37*$BP$3</f>
        <v>0.0011444444444444442</v>
      </c>
      <c r="BO37" s="22">
        <f aca="true" t="shared" si="62" ref="BO37:BO44">BM37-BN37</f>
        <v>0.030591666666666666</v>
      </c>
      <c r="BP37" s="23">
        <f>BO37/$BP$3</f>
        <v>0.0049501078748651565</v>
      </c>
      <c r="BQ37" s="46">
        <v>1</v>
      </c>
      <c r="BR37" s="105">
        <v>0.05390046296296296</v>
      </c>
      <c r="BS37" s="307">
        <f>D37*$BS$3</f>
        <v>0.0018518518518518517</v>
      </c>
      <c r="BT37" s="228">
        <f>BR37-BS37</f>
        <v>0.05204861111111111</v>
      </c>
      <c r="BU37" s="307">
        <f>BT37/$BS$3</f>
        <v>0.005204861111111111</v>
      </c>
      <c r="BV37" s="58">
        <v>1</v>
      </c>
      <c r="BW37" s="184">
        <v>0.03936342592592592</v>
      </c>
      <c r="BX37" s="23">
        <f>D37*$BX$3</f>
        <v>0.0014388888888888886</v>
      </c>
      <c r="BY37" s="22">
        <f>BW37-BX37</f>
        <v>0.037924537037037034</v>
      </c>
      <c r="BZ37" s="23">
        <f>BY37/$BX$3</f>
        <v>0.004880892797559464</v>
      </c>
      <c r="CA37" s="20">
        <v>1</v>
      </c>
      <c r="CB37" s="308">
        <v>0.04090277777777778</v>
      </c>
      <c r="CC37" s="23">
        <f>D37*$CD$3</f>
        <v>0.0017</v>
      </c>
      <c r="CD37" s="22">
        <f>CB37-CC37</f>
        <v>0.03920277777777778</v>
      </c>
      <c r="CE37" s="23">
        <f>CD37/$CD$3</f>
        <v>0.004270455095618495</v>
      </c>
      <c r="CF37" s="20">
        <v>4</v>
      </c>
      <c r="CG37" s="334" t="s">
        <v>42</v>
      </c>
      <c r="CH37" s="23">
        <f>D37*$CJ$3</f>
        <v>0.0006129629629629629</v>
      </c>
      <c r="CI37" s="22" t="e">
        <f>CG37-CH37</f>
        <v>#VALUE!</v>
      </c>
      <c r="CJ37" s="23" t="e">
        <f>CI37/$CJ$3</f>
        <v>#VALUE!</v>
      </c>
      <c r="CK37" s="20">
        <v>11</v>
      </c>
      <c r="CL37" s="253">
        <v>0.054293981481481485</v>
      </c>
      <c r="CM37" s="23">
        <f>D37*$CO$2</f>
        <v>0.0011648148148148147</v>
      </c>
      <c r="CN37" s="22">
        <f>CL37-CM37</f>
        <v>0.05312916666666667</v>
      </c>
      <c r="CO37" s="23">
        <f>CN37/$CO$2</f>
        <v>0.008446608373078961</v>
      </c>
      <c r="CP37" s="54">
        <v>5</v>
      </c>
      <c r="CQ37" s="175">
        <v>0.02476851851851852</v>
      </c>
      <c r="CR37" s="23">
        <f>D37*$CT$2</f>
        <v>0.0010518518518518518</v>
      </c>
      <c r="CS37" s="22">
        <f>CQ37-CR37</f>
        <v>0.023716666666666667</v>
      </c>
      <c r="CT37" s="23">
        <f>CS37/$CT$2</f>
        <v>0.004175469483568076</v>
      </c>
      <c r="CU37" s="54">
        <v>3</v>
      </c>
      <c r="CV37" s="66">
        <v>0.02951388888888889</v>
      </c>
      <c r="CW37" s="23">
        <f>D37*$CZ$3</f>
        <v>0.0012777777777777779</v>
      </c>
      <c r="CX37" s="22">
        <f>CV37-CW37</f>
        <v>0.028236111111111115</v>
      </c>
      <c r="CY37" s="23">
        <f>CX37/$CZ$3</f>
        <v>0.00409219001610306</v>
      </c>
      <c r="CZ37" s="313">
        <v>2</v>
      </c>
      <c r="DA37" s="107"/>
      <c r="DB37" s="23">
        <f>D37*$DD$3</f>
        <v>0.0015314814814814813</v>
      </c>
      <c r="DC37" s="22">
        <f>DA37-DB37</f>
        <v>-0.0015314814814814813</v>
      </c>
      <c r="DD37" s="23">
        <f>DC37/$DD$3</f>
        <v>-0.00018518518518518518</v>
      </c>
      <c r="DE37" s="54"/>
      <c r="DF37" s="107"/>
      <c r="DG37" s="23">
        <f>I37*$DD$3</f>
        <v>8.27</v>
      </c>
      <c r="DH37" s="22">
        <f>DF37-DG37</f>
        <v>-8.27</v>
      </c>
      <c r="DI37" s="23">
        <f>DH37/$DD$3</f>
        <v>-1</v>
      </c>
      <c r="DJ37" s="54"/>
      <c r="DK37" s="54"/>
      <c r="DL37" s="54"/>
      <c r="DM37" s="54"/>
      <c r="DN37" s="54"/>
      <c r="DO37" s="54"/>
      <c r="DP37" s="107">
        <v>0.01866898148148148</v>
      </c>
      <c r="DQ37" s="23">
        <f>D37*$DT$3</f>
        <v>0.0008333333333333333</v>
      </c>
      <c r="DR37" s="22">
        <f>DP37-DQ37</f>
        <v>0.01783564814814815</v>
      </c>
      <c r="DS37" s="23">
        <f>DR37/$DT$3</f>
        <v>0.003963477366255144</v>
      </c>
      <c r="DT37" s="54">
        <v>2</v>
      </c>
      <c r="DU37" s="54"/>
      <c r="DV37" s="54"/>
      <c r="DW37" s="54"/>
      <c r="DX37" s="54"/>
      <c r="DY37" s="54"/>
      <c r="DZ37" s="54"/>
      <c r="EA37" s="54"/>
      <c r="EB37" s="54"/>
      <c r="EC37" s="54"/>
      <c r="ED37" s="54"/>
      <c r="EE37" s="107">
        <v>0.04314814814814815</v>
      </c>
      <c r="EF37" s="23">
        <f>D37*$EI$3</f>
        <v>0.0017148148148148146</v>
      </c>
      <c r="EG37" s="22">
        <f>EE37-EF37</f>
        <v>0.041433333333333336</v>
      </c>
      <c r="EH37" s="23">
        <f>EG37/$EI$3</f>
        <v>0.0044744420446364295</v>
      </c>
      <c r="EI37" s="54">
        <v>3</v>
      </c>
      <c r="EJ37" s="107">
        <v>0.04747685185185185</v>
      </c>
      <c r="EK37" s="23">
        <f>D37*$EN$3</f>
        <v>0.001996296296296296</v>
      </c>
      <c r="EL37" s="22">
        <f>EJ37-EK37</f>
        <v>0.04548055555555556</v>
      </c>
      <c r="EM37" s="23">
        <f>EL37/$EN$3</f>
        <v>0.004218975468975469</v>
      </c>
      <c r="EN37" s="54">
        <v>1</v>
      </c>
      <c r="EO37" s="107">
        <v>0.05282407407407408</v>
      </c>
      <c r="EP37" s="23">
        <f>D37*$ES$3</f>
        <v>0.0019074074074074074</v>
      </c>
      <c r="EQ37" s="22">
        <f>EO37-EP37</f>
        <v>0.05091666666666667</v>
      </c>
      <c r="ER37" s="23">
        <f>EQ37/$ES$3</f>
        <v>0.004943365695792881</v>
      </c>
      <c r="ES37" s="54">
        <v>1</v>
      </c>
      <c r="ET37" s="66">
        <v>0.011423611111111112</v>
      </c>
      <c r="EU37" s="23">
        <f>D37*$EX$3</f>
        <v>0.000487037037037037</v>
      </c>
      <c r="EV37" s="22">
        <f>ET37-EU37</f>
        <v>0.010936574074074074</v>
      </c>
      <c r="EW37" s="23">
        <f>EV37/$EX$3</f>
        <v>0.004158393184058583</v>
      </c>
      <c r="EX37" s="158">
        <v>2</v>
      </c>
      <c r="EY37" s="107">
        <v>0.035034722222222224</v>
      </c>
      <c r="EZ37" s="23">
        <f>D37*$FB$3</f>
        <v>0.0011777777777777778</v>
      </c>
      <c r="FA37" s="22">
        <f>EY37-EZ37</f>
        <v>0.033856944444444446</v>
      </c>
      <c r="FB37" s="23">
        <f>FA37/$FB$3</f>
        <v>0.0053234189378057305</v>
      </c>
      <c r="FC37" s="158">
        <v>3</v>
      </c>
      <c r="FD37" s="230">
        <v>0.025914351851851855</v>
      </c>
      <c r="FE37" s="23">
        <f>D37*$FF$3</f>
        <v>0.001138888888888889</v>
      </c>
      <c r="FF37" s="22">
        <f>FD37-FE37</f>
        <v>0.024775462962962964</v>
      </c>
      <c r="FG37" s="23">
        <f>FF37/$FF$3</f>
        <v>0.004028530563083409</v>
      </c>
      <c r="FH37" s="158">
        <v>3</v>
      </c>
      <c r="FI37" s="105">
        <v>0.022939814814814816</v>
      </c>
      <c r="FJ37" s="23">
        <f>D37*$FL$3</f>
        <v>0.0010425925925925926</v>
      </c>
      <c r="FK37" s="22">
        <f>FI37-FJ37</f>
        <v>0.021897222222222224</v>
      </c>
      <c r="FL37" s="23">
        <f>FK37/$FL$3</f>
        <v>0.003889382277481745</v>
      </c>
      <c r="FM37" s="158">
        <v>3</v>
      </c>
      <c r="FN37" s="230">
        <v>0.042199074074074076</v>
      </c>
      <c r="FO37" s="23">
        <f>D37*$FP$3</f>
        <v>0.0016185185185185185</v>
      </c>
      <c r="FP37" s="22">
        <f>FN37-FO37</f>
        <v>0.04058055555555556</v>
      </c>
      <c r="FQ37" s="23">
        <f>FP37/$FP$3</f>
        <v>0.004643084159674548</v>
      </c>
      <c r="FR37" s="158">
        <v>2</v>
      </c>
      <c r="FS37" s="85">
        <v>1</v>
      </c>
      <c r="FT37" s="85">
        <v>1</v>
      </c>
      <c r="FU37" s="367">
        <v>1</v>
      </c>
      <c r="FV37" s="92">
        <v>1</v>
      </c>
      <c r="FW37" s="20">
        <v>2</v>
      </c>
      <c r="FX37" s="20">
        <v>2</v>
      </c>
      <c r="FY37" s="20">
        <v>2</v>
      </c>
      <c r="FZ37" s="435">
        <v>5</v>
      </c>
      <c r="GA37" s="20">
        <v>3</v>
      </c>
      <c r="GB37" s="20">
        <v>2</v>
      </c>
      <c r="GC37" s="47">
        <v>2</v>
      </c>
      <c r="GD37" s="20">
        <v>1</v>
      </c>
      <c r="GE37" s="46">
        <v>1</v>
      </c>
      <c r="GF37" s="58">
        <v>1</v>
      </c>
      <c r="GG37" s="20">
        <v>1</v>
      </c>
      <c r="GH37" s="421">
        <v>4</v>
      </c>
      <c r="GI37" s="421">
        <v>11</v>
      </c>
      <c r="GJ37" s="422">
        <v>5</v>
      </c>
      <c r="GK37" s="422">
        <v>3</v>
      </c>
      <c r="GL37" s="313">
        <v>2</v>
      </c>
      <c r="GM37" s="54"/>
      <c r="GN37" s="54"/>
      <c r="GO37" s="54"/>
      <c r="GP37" s="54">
        <v>2</v>
      </c>
      <c r="GQ37" s="54"/>
      <c r="GR37" s="54"/>
      <c r="GS37" s="54">
        <v>3</v>
      </c>
      <c r="GT37" s="54">
        <v>1</v>
      </c>
      <c r="GU37" s="54">
        <v>1</v>
      </c>
      <c r="GV37" s="158">
        <v>2</v>
      </c>
      <c r="GW37" s="158">
        <v>3</v>
      </c>
      <c r="GX37" s="158">
        <v>3</v>
      </c>
      <c r="GY37" s="158">
        <v>3</v>
      </c>
      <c r="GZ37" s="158">
        <v>2</v>
      </c>
      <c r="HA37" s="239">
        <v>29</v>
      </c>
      <c r="HB37" s="424">
        <f>FS37+FT37+FU37+FV37+FW37+FX37+FY37+GA37+GB37+GC37+GD37+GE37+GF37+GG37+GL37+GP37+GS37+GT37+GU37+GV37+GW37+GX37+GY37+GZ37</f>
        <v>43</v>
      </c>
      <c r="HC37" s="126"/>
      <c r="HD37" s="16"/>
      <c r="HE37" s="16"/>
      <c r="HF37" s="16"/>
      <c r="HG37" s="16"/>
      <c r="HH37" s="16"/>
      <c r="HI37" s="16"/>
      <c r="HJ37" s="16"/>
      <c r="HK37" s="16"/>
      <c r="HL37" s="16"/>
      <c r="HM37" s="16"/>
      <c r="HN37" s="16"/>
      <c r="HO37" s="16"/>
      <c r="HP37" s="16"/>
      <c r="HQ37" s="129"/>
      <c r="HR37" s="129"/>
      <c r="HS37" s="129"/>
      <c r="HT37" s="128"/>
      <c r="HU37" s="20"/>
      <c r="HV37" s="21"/>
      <c r="HW37" s="145"/>
      <c r="HX37" s="295">
        <v>2</v>
      </c>
      <c r="HY37" s="326"/>
    </row>
    <row r="38" spans="1:233" ht="30" customHeight="1">
      <c r="A38" s="10">
        <v>33</v>
      </c>
      <c r="B38" s="78" t="s">
        <v>73</v>
      </c>
      <c r="C38" s="12">
        <v>1977</v>
      </c>
      <c r="D38" s="90">
        <v>0.00018518518518518518</v>
      </c>
      <c r="E38" s="204"/>
      <c r="F38" s="26"/>
      <c r="G38" s="22"/>
      <c r="H38" s="27"/>
      <c r="I38" s="53"/>
      <c r="J38" s="205"/>
      <c r="K38" s="254"/>
      <c r="L38" s="28"/>
      <c r="M38" s="28"/>
      <c r="N38" s="53"/>
      <c r="O38" s="132"/>
      <c r="P38" s="23"/>
      <c r="Q38" s="86"/>
      <c r="R38" s="23"/>
      <c r="S38" s="368"/>
      <c r="T38" s="132"/>
      <c r="U38" s="86"/>
      <c r="V38" s="25"/>
      <c r="W38" s="25"/>
      <c r="X38" s="54"/>
      <c r="Y38" s="95"/>
      <c r="Z38" s="25"/>
      <c r="AA38" s="25"/>
      <c r="AB38" s="25"/>
      <c r="AC38" s="58"/>
      <c r="AD38" s="33"/>
      <c r="AE38" s="23"/>
      <c r="AF38" s="23"/>
      <c r="AG38" s="250"/>
      <c r="AH38" s="20"/>
      <c r="AI38" s="215"/>
      <c r="AJ38" s="23"/>
      <c r="AK38" s="23"/>
      <c r="AL38" s="25"/>
      <c r="AM38" s="20"/>
      <c r="AN38" s="34">
        <v>0.050821759259259254</v>
      </c>
      <c r="AO38" s="23">
        <f>D38*$AQ$3</f>
        <v>0.0014333333333333333</v>
      </c>
      <c r="AP38" s="23">
        <f t="shared" si="50"/>
        <v>0.04938842592592592</v>
      </c>
      <c r="AQ38" s="23">
        <f>AP38/$AQ$3</f>
        <v>0.006380933582160971</v>
      </c>
      <c r="AR38" s="272">
        <v>8</v>
      </c>
      <c r="AS38" s="299"/>
      <c r="AT38" s="26"/>
      <c r="AU38" s="22"/>
      <c r="AV38" s="23"/>
      <c r="AW38" s="20"/>
      <c r="AX38" s="108"/>
      <c r="AY38" s="23"/>
      <c r="AZ38" s="22"/>
      <c r="BA38" s="23"/>
      <c r="BB38" s="20"/>
      <c r="BC38" s="108"/>
      <c r="BD38" s="23"/>
      <c r="BE38" s="22"/>
      <c r="BF38" s="23"/>
      <c r="BG38" s="47"/>
      <c r="BH38" s="33"/>
      <c r="BI38" s="27"/>
      <c r="BJ38" s="22"/>
      <c r="BK38" s="23"/>
      <c r="BL38" s="20"/>
      <c r="BM38" s="177"/>
      <c r="BN38" s="23"/>
      <c r="BO38" s="22"/>
      <c r="BP38" s="23"/>
      <c r="BQ38" s="46"/>
      <c r="BR38" s="105"/>
      <c r="BS38" s="307"/>
      <c r="BT38" s="228"/>
      <c r="BU38" s="307"/>
      <c r="BV38" s="58"/>
      <c r="BW38" s="184">
        <v>0.07472222222222223</v>
      </c>
      <c r="BX38" s="23">
        <f>D38*$BX$3</f>
        <v>0.0014388888888888886</v>
      </c>
      <c r="BY38" s="22">
        <f>BW38-BX38</f>
        <v>0.07328333333333334</v>
      </c>
      <c r="BZ38" s="23">
        <f>BY38/$BX$3</f>
        <v>0.009431574431574432</v>
      </c>
      <c r="CA38" s="20">
        <v>7</v>
      </c>
      <c r="CB38" s="111"/>
      <c r="CC38" s="57"/>
      <c r="CD38" s="60"/>
      <c r="CE38" s="57"/>
      <c r="CF38" s="20"/>
      <c r="CG38" s="182"/>
      <c r="CH38" s="23"/>
      <c r="CI38" s="22"/>
      <c r="CJ38" s="23"/>
      <c r="CK38" s="20"/>
      <c r="CL38" s="253"/>
      <c r="CM38" s="23"/>
      <c r="CN38" s="22"/>
      <c r="CO38" s="23"/>
      <c r="CP38" s="54"/>
      <c r="CQ38" s="108"/>
      <c r="CR38" s="23"/>
      <c r="CS38" s="22"/>
      <c r="CT38" s="23"/>
      <c r="CU38" s="54"/>
      <c r="CV38" s="108"/>
      <c r="CW38" s="23"/>
      <c r="CX38" s="22"/>
      <c r="CY38" s="23"/>
      <c r="CZ38" s="313"/>
      <c r="DA38" s="107"/>
      <c r="DB38" s="23"/>
      <c r="DC38" s="22"/>
      <c r="DD38" s="23"/>
      <c r="DE38" s="54"/>
      <c r="DF38" s="107"/>
      <c r="DG38" s="23"/>
      <c r="DH38" s="22"/>
      <c r="DI38" s="23"/>
      <c r="DJ38" s="54"/>
      <c r="DK38" s="54"/>
      <c r="DL38" s="54"/>
      <c r="DM38" s="54"/>
      <c r="DN38" s="54"/>
      <c r="DO38" s="54"/>
      <c r="DP38" s="54"/>
      <c r="DQ38" s="54"/>
      <c r="DR38" s="54"/>
      <c r="DS38" s="54"/>
      <c r="DT38" s="54"/>
      <c r="DU38" s="54"/>
      <c r="DV38" s="54"/>
      <c r="DW38" s="54"/>
      <c r="DX38" s="54"/>
      <c r="DY38" s="54"/>
      <c r="DZ38" s="54"/>
      <c r="EA38" s="54"/>
      <c r="EB38" s="54"/>
      <c r="EC38" s="54"/>
      <c r="ED38" s="54"/>
      <c r="EE38" s="54"/>
      <c r="EF38" s="54"/>
      <c r="EG38" s="54"/>
      <c r="EH38" s="54"/>
      <c r="EI38" s="54"/>
      <c r="EJ38" s="54"/>
      <c r="EK38" s="54"/>
      <c r="EL38" s="54"/>
      <c r="EM38" s="54"/>
      <c r="EN38" s="54"/>
      <c r="EO38" s="54"/>
      <c r="EP38" s="54"/>
      <c r="EQ38" s="54"/>
      <c r="ER38" s="54"/>
      <c r="ES38" s="54"/>
      <c r="ET38" s="66"/>
      <c r="EU38" s="23"/>
      <c r="EV38" s="22"/>
      <c r="EW38" s="23"/>
      <c r="EX38" s="158"/>
      <c r="EY38" s="108"/>
      <c r="EZ38" s="23"/>
      <c r="FA38" s="22"/>
      <c r="FB38" s="23"/>
      <c r="FC38" s="158"/>
      <c r="FD38" s="108"/>
      <c r="FE38" s="23"/>
      <c r="FF38" s="22"/>
      <c r="FG38" s="23"/>
      <c r="FH38" s="158"/>
      <c r="FI38" s="105"/>
      <c r="FJ38" s="23"/>
      <c r="FK38" s="22"/>
      <c r="FL38" s="23"/>
      <c r="FM38" s="158"/>
      <c r="FN38" s="230"/>
      <c r="FO38" s="23"/>
      <c r="FP38" s="22"/>
      <c r="FQ38" s="23"/>
      <c r="FR38" s="158"/>
      <c r="FS38" s="53"/>
      <c r="FT38" s="53"/>
      <c r="FU38" s="368"/>
      <c r="FV38" s="54"/>
      <c r="FW38" s="58"/>
      <c r="FX38" s="20"/>
      <c r="FY38" s="20"/>
      <c r="FZ38" s="272">
        <v>8</v>
      </c>
      <c r="GA38" s="20"/>
      <c r="GB38" s="20"/>
      <c r="GC38" s="47"/>
      <c r="GD38" s="20"/>
      <c r="GE38" s="46"/>
      <c r="GF38" s="58"/>
      <c r="GG38" s="20">
        <v>7</v>
      </c>
      <c r="GH38" s="20"/>
      <c r="GI38" s="20"/>
      <c r="GJ38" s="54"/>
      <c r="GK38" s="54"/>
      <c r="GL38" s="313"/>
      <c r="GM38" s="54"/>
      <c r="GN38" s="54"/>
      <c r="GO38" s="54"/>
      <c r="GP38" s="54"/>
      <c r="GQ38" s="54"/>
      <c r="GR38" s="54"/>
      <c r="GS38" s="54"/>
      <c r="GT38" s="54"/>
      <c r="GU38" s="54"/>
      <c r="GV38" s="158"/>
      <c r="GW38" s="158"/>
      <c r="GX38" s="158"/>
      <c r="GY38" s="158"/>
      <c r="GZ38" s="158"/>
      <c r="HA38" s="239">
        <v>2</v>
      </c>
      <c r="HB38" s="424"/>
      <c r="HC38" s="126"/>
      <c r="HD38" s="16"/>
      <c r="HE38" s="16"/>
      <c r="HF38" s="16"/>
      <c r="HG38" s="16"/>
      <c r="HH38" s="16"/>
      <c r="HI38" s="16"/>
      <c r="HJ38" s="16"/>
      <c r="HK38" s="16"/>
      <c r="HL38" s="16"/>
      <c r="HM38" s="16"/>
      <c r="HN38" s="16"/>
      <c r="HO38" s="16"/>
      <c r="HP38" s="16"/>
      <c r="HQ38" s="129"/>
      <c r="HR38" s="129"/>
      <c r="HS38" s="129"/>
      <c r="HT38" s="128"/>
      <c r="HU38" s="20"/>
      <c r="HV38" s="21"/>
      <c r="HW38" s="145"/>
      <c r="HX38" s="295"/>
      <c r="HY38" s="326"/>
    </row>
    <row r="39" spans="1:233" ht="24.75" customHeight="1">
      <c r="A39" s="10">
        <v>34</v>
      </c>
      <c r="B39" s="16" t="s">
        <v>41</v>
      </c>
      <c r="C39" s="16">
        <v>1978</v>
      </c>
      <c r="D39" s="24">
        <v>0.00016203703703703703</v>
      </c>
      <c r="E39" s="204">
        <v>0.056851851851851855</v>
      </c>
      <c r="F39" s="26">
        <f t="shared" si="53"/>
        <v>0.0011747685185185186</v>
      </c>
      <c r="G39" s="22">
        <f t="shared" si="54"/>
        <v>0.055677083333333335</v>
      </c>
      <c r="H39" s="27">
        <f t="shared" si="55"/>
        <v>0.007679597701149426</v>
      </c>
      <c r="I39" s="217">
        <v>5</v>
      </c>
      <c r="J39" s="97"/>
      <c r="K39" s="254">
        <f t="shared" si="56"/>
        <v>0.0012800925925925927</v>
      </c>
      <c r="L39" s="28">
        <f t="shared" si="51"/>
        <v>-0.0012800925925925927</v>
      </c>
      <c r="M39" s="28">
        <f t="shared" si="57"/>
        <v>-0.00016203703703703703</v>
      </c>
      <c r="N39" s="18"/>
      <c r="O39" s="132">
        <v>0.03961805555555555</v>
      </c>
      <c r="P39" s="23">
        <f t="shared" si="58"/>
        <v>0.0007453703703703703</v>
      </c>
      <c r="Q39" s="86">
        <f t="shared" si="52"/>
        <v>0.038872685185185184</v>
      </c>
      <c r="R39" s="23">
        <f t="shared" si="59"/>
        <v>0.008450583735909824</v>
      </c>
      <c r="S39" s="238">
        <v>10</v>
      </c>
      <c r="T39" s="132">
        <v>0.055150462962962964</v>
      </c>
      <c r="U39" s="86">
        <f>D39*$X$3</f>
        <v>0.0012962962962962963</v>
      </c>
      <c r="V39" s="25">
        <f t="shared" si="60"/>
        <v>0.05385416666666667</v>
      </c>
      <c r="W39" s="25">
        <f>V39/$X$3</f>
        <v>0.0067317708333333335</v>
      </c>
      <c r="X39" s="46">
        <v>7</v>
      </c>
      <c r="Y39" s="102"/>
      <c r="Z39" s="86"/>
      <c r="AA39" s="25"/>
      <c r="AB39" s="25"/>
      <c r="AC39" s="58"/>
      <c r="AD39" s="108"/>
      <c r="AE39" s="23">
        <f>D39*$AE$3</f>
        <v>0.0005509259259259258</v>
      </c>
      <c r="AF39" s="23">
        <f t="shared" si="48"/>
        <v>-0.0005509259259259258</v>
      </c>
      <c r="AG39" s="250">
        <f>AF39/$AE$3</f>
        <v>-0.000162037037037037</v>
      </c>
      <c r="AH39" s="217"/>
      <c r="AI39" s="212"/>
      <c r="AJ39" s="23">
        <f>D39*$AK$3</f>
        <v>0</v>
      </c>
      <c r="AK39" s="23">
        <f>AI39-AJ39</f>
        <v>0</v>
      </c>
      <c r="AL39" s="25" t="e">
        <f>AK39/$AK$3</f>
        <v>#DIV/0!</v>
      </c>
      <c r="AM39" s="20"/>
      <c r="AN39" s="34">
        <v>0.05331018518518518</v>
      </c>
      <c r="AO39" s="23">
        <f>D39*$AQ$3</f>
        <v>0.0012541666666666667</v>
      </c>
      <c r="AP39" s="23">
        <f t="shared" si="50"/>
        <v>0.052056018518518515</v>
      </c>
      <c r="AQ39" s="23">
        <f>AP39/$AQ$3</f>
        <v>0.0067255837879222884</v>
      </c>
      <c r="AR39" s="273">
        <v>10</v>
      </c>
      <c r="AS39" s="138">
        <v>0.046481481481481485</v>
      </c>
      <c r="AT39" s="26">
        <f>D39*$AV$3</f>
        <v>0.0012800925925925927</v>
      </c>
      <c r="AU39" s="22">
        <f>AS39-AT39</f>
        <v>0.045201388888888895</v>
      </c>
      <c r="AV39" s="23">
        <f>AU39/$AV$3</f>
        <v>0.005721694796061885</v>
      </c>
      <c r="AW39" s="217">
        <v>6</v>
      </c>
      <c r="AX39" s="42">
        <v>0.07965277777777778</v>
      </c>
      <c r="AY39" s="23">
        <f>D39*$AZ$3</f>
        <v>0.002218287037037037</v>
      </c>
      <c r="AZ39" s="22">
        <f>AX39-AY39</f>
        <v>0.07743449074074074</v>
      </c>
      <c r="BA39" s="23">
        <f>AZ39/$AZ$3</f>
        <v>0.005656281281281281</v>
      </c>
      <c r="BB39" s="20">
        <v>8</v>
      </c>
      <c r="BC39" s="33">
        <v>0.040497685185185185</v>
      </c>
      <c r="BD39" s="23">
        <f>D39*$BD$3</f>
        <v>0.0013222222222222222</v>
      </c>
      <c r="BE39" s="22">
        <f>BC39-BD39</f>
        <v>0.03917546296296296</v>
      </c>
      <c r="BF39" s="23">
        <f>BE39/$BD$3</f>
        <v>0.00480091457879448</v>
      </c>
      <c r="BG39" s="47">
        <v>4</v>
      </c>
      <c r="BH39" s="33">
        <v>0.03940972222222222</v>
      </c>
      <c r="BI39" s="27">
        <f>D39*$BI$3</f>
        <v>0.0008652777777777777</v>
      </c>
      <c r="BJ39" s="22">
        <f>BH39-BI39</f>
        <v>0.038544444444444444</v>
      </c>
      <c r="BK39" s="23">
        <f>BJ39/$BI$3</f>
        <v>0.0072180607573866</v>
      </c>
      <c r="BL39" s="20">
        <v>9</v>
      </c>
      <c r="BM39" s="177"/>
      <c r="BN39" s="23">
        <f t="shared" si="61"/>
        <v>0.001001388888888889</v>
      </c>
      <c r="BO39" s="22">
        <f t="shared" si="62"/>
        <v>-0.001001388888888889</v>
      </c>
      <c r="BP39" s="23">
        <f>BO39/$BP$3</f>
        <v>-0.00016203703703703706</v>
      </c>
      <c r="BQ39" s="20"/>
      <c r="BR39" s="108"/>
      <c r="BS39" s="23"/>
      <c r="BT39" s="22"/>
      <c r="BU39" s="23"/>
      <c r="BV39" s="20"/>
      <c r="BW39" s="108"/>
      <c r="BX39" s="23"/>
      <c r="BY39" s="22"/>
      <c r="BZ39" s="23"/>
      <c r="CA39" s="145"/>
      <c r="CB39" s="257"/>
      <c r="CC39" s="57">
        <f>D39*$CC$2</f>
        <v>0.0005023148148148148</v>
      </c>
      <c r="CD39" s="60">
        <f>CB39-CC39</f>
        <v>-0.0005023148148148148</v>
      </c>
      <c r="CE39" s="57">
        <f>CD39/$CC$2</f>
        <v>-0.00016203703703703703</v>
      </c>
      <c r="CF39" s="20"/>
      <c r="CG39" s="182">
        <v>0.021875000000000002</v>
      </c>
      <c r="CH39" s="23">
        <f>D39*$CJ$3</f>
        <v>0.0005363425925925926</v>
      </c>
      <c r="CI39" s="22">
        <f>CG39-CH39</f>
        <v>0.02133865740740741</v>
      </c>
      <c r="CJ39" s="23">
        <f>CI39/$CJ$3</f>
        <v>0.0064467242922680995</v>
      </c>
      <c r="CK39" s="339">
        <v>7</v>
      </c>
      <c r="CL39" s="253">
        <v>0.07376157407407408</v>
      </c>
      <c r="CM39" s="23">
        <f aca="true" t="shared" si="63" ref="CM39:CM46">D39*$CO$2</f>
        <v>0.0010192129629629629</v>
      </c>
      <c r="CN39" s="22">
        <f aca="true" t="shared" si="64" ref="CN39:CN46">CL39-CM39</f>
        <v>0.07274236111111111</v>
      </c>
      <c r="CO39" s="23">
        <f aca="true" t="shared" si="65" ref="CO39:CO46">CN39/$CO$2</f>
        <v>0.011564763292704469</v>
      </c>
      <c r="CP39" s="20">
        <v>9</v>
      </c>
      <c r="CQ39" s="175">
        <v>0.03078703703703704</v>
      </c>
      <c r="CR39" s="23">
        <f>D39*$CT$2</f>
        <v>0.0009203703703703703</v>
      </c>
      <c r="CS39" s="22">
        <f aca="true" t="shared" si="66" ref="CS39:CS44">CQ39-CR39</f>
        <v>0.02986666666666667</v>
      </c>
      <c r="CT39" s="23">
        <f>CS39/$CT$2</f>
        <v>0.005258215962441315</v>
      </c>
      <c r="CU39" s="53">
        <v>7</v>
      </c>
      <c r="CV39" s="108"/>
      <c r="CW39" s="23">
        <f>D39*$CZ$3</f>
        <v>0.0011180555555555555</v>
      </c>
      <c r="CX39" s="22">
        <f>CV39-CW39</f>
        <v>-0.0011180555555555555</v>
      </c>
      <c r="CY39" s="23">
        <f>CX39/$CZ$3</f>
        <v>-0.00016203703703703703</v>
      </c>
      <c r="CZ39" s="312"/>
      <c r="DA39" s="107">
        <v>0.08164351851851852</v>
      </c>
      <c r="DB39" s="23">
        <f>D39*$DD$3</f>
        <v>0.0013400462962962962</v>
      </c>
      <c r="DC39" s="22">
        <f>DA39-DB39</f>
        <v>0.08030347222222223</v>
      </c>
      <c r="DD39" s="23">
        <f>DC39/$DD$3</f>
        <v>0.00971021429531103</v>
      </c>
      <c r="DE39" s="53">
        <v>8</v>
      </c>
      <c r="DF39" s="107"/>
      <c r="DG39" s="23">
        <f>I39*$DD$3</f>
        <v>41.349999999999994</v>
      </c>
      <c r="DH39" s="22">
        <f aca="true" t="shared" si="67" ref="DH39:DH44">DF39-DG39</f>
        <v>-41.349999999999994</v>
      </c>
      <c r="DI39" s="23">
        <f>DH39/$DD$3</f>
        <v>-5</v>
      </c>
      <c r="DJ39" s="53"/>
      <c r="DK39" s="107">
        <v>0.03649305555555555</v>
      </c>
      <c r="DL39" s="23">
        <f>D39*$DO$3</f>
        <v>0.0006967592592592592</v>
      </c>
      <c r="DM39" s="22">
        <f>DK39-DL39</f>
        <v>0.03579629629629629</v>
      </c>
      <c r="DN39" s="23">
        <f>DM39/$DO$3</f>
        <v>0.008324720068906114</v>
      </c>
      <c r="DO39" s="53">
        <v>4</v>
      </c>
      <c r="DP39" s="107">
        <v>0.022337962962962962</v>
      </c>
      <c r="DQ39" s="23">
        <f>D39*$DT$3</f>
        <v>0.0007291666666666666</v>
      </c>
      <c r="DR39" s="22">
        <f>DP39-DQ39</f>
        <v>0.021608796296296296</v>
      </c>
      <c r="DS39" s="23">
        <f>DR39/$DT$3</f>
        <v>0.004801954732510288</v>
      </c>
      <c r="DT39" s="53">
        <v>5</v>
      </c>
      <c r="DU39" s="53"/>
      <c r="DV39" s="53"/>
      <c r="DW39" s="53"/>
      <c r="DX39" s="53"/>
      <c r="DY39" s="53"/>
      <c r="DZ39" s="53"/>
      <c r="EA39" s="53"/>
      <c r="EB39" s="53"/>
      <c r="EC39" s="53"/>
      <c r="ED39" s="53"/>
      <c r="EE39" s="107">
        <v>0.06092592592592593</v>
      </c>
      <c r="EF39" s="23">
        <f>D39*$EI$3</f>
        <v>0.001500462962962963</v>
      </c>
      <c r="EG39" s="22">
        <f>EE39-EF39</f>
        <v>0.05942546296296297</v>
      </c>
      <c r="EH39" s="23">
        <f>EG39/$EI$3</f>
        <v>0.006417436605071596</v>
      </c>
      <c r="EI39" s="53">
        <v>7</v>
      </c>
      <c r="EJ39" s="53"/>
      <c r="EK39" s="53"/>
      <c r="EL39" s="53"/>
      <c r="EM39" s="53"/>
      <c r="EN39" s="53"/>
      <c r="EO39" s="53"/>
      <c r="EP39" s="53"/>
      <c r="EQ39" s="53"/>
      <c r="ER39" s="53"/>
      <c r="ES39" s="53"/>
      <c r="ET39" s="234"/>
      <c r="EU39" s="23">
        <f>D39*$EX$2</f>
        <v>0.0004699074074074074</v>
      </c>
      <c r="EV39" s="22">
        <f>ET39-EU39</f>
        <v>-0.0004699074074074074</v>
      </c>
      <c r="EW39" s="23">
        <f>EV39/$EX$2</f>
        <v>-0.00016203703703703703</v>
      </c>
      <c r="EX39" s="158"/>
      <c r="EY39" s="108"/>
      <c r="EZ39" s="23">
        <f>D39*$FC$2</f>
        <v>0.0011634259259259258</v>
      </c>
      <c r="FA39" s="22">
        <f>EY39-EZ39</f>
        <v>-0.0011634259259259258</v>
      </c>
      <c r="FB39" s="23">
        <f>FA39/$FC$2</f>
        <v>-0.00016203703703703703</v>
      </c>
      <c r="FC39" s="158"/>
      <c r="FD39" s="108"/>
      <c r="FE39" s="23"/>
      <c r="FF39" s="22"/>
      <c r="FG39" s="23"/>
      <c r="FH39" s="158"/>
      <c r="FI39" s="108"/>
      <c r="FJ39" s="23"/>
      <c r="FK39" s="22"/>
      <c r="FL39" s="23"/>
      <c r="FM39" s="158"/>
      <c r="FN39" s="108"/>
      <c r="FO39" s="23"/>
      <c r="FP39" s="22"/>
      <c r="FQ39" s="23"/>
      <c r="FR39" s="158"/>
      <c r="FS39" s="217">
        <v>5</v>
      </c>
      <c r="FT39" s="18"/>
      <c r="FU39" s="238">
        <v>10</v>
      </c>
      <c r="FV39" s="46">
        <v>7</v>
      </c>
      <c r="FW39" s="58"/>
      <c r="FX39" s="217"/>
      <c r="FY39" s="20"/>
      <c r="FZ39" s="273">
        <v>10</v>
      </c>
      <c r="GA39" s="217">
        <v>6</v>
      </c>
      <c r="GB39" s="20">
        <v>8</v>
      </c>
      <c r="GC39" s="47">
        <v>4</v>
      </c>
      <c r="GD39" s="20">
        <v>9</v>
      </c>
      <c r="GE39" s="20"/>
      <c r="GF39" s="20"/>
      <c r="GG39" s="145"/>
      <c r="GH39" s="20"/>
      <c r="GI39" s="339">
        <v>7</v>
      </c>
      <c r="GJ39" s="20">
        <v>9</v>
      </c>
      <c r="GK39" s="53">
        <v>7</v>
      </c>
      <c r="GL39" s="312"/>
      <c r="GM39" s="53">
        <v>8</v>
      </c>
      <c r="GN39" s="53"/>
      <c r="GO39" s="53">
        <v>4</v>
      </c>
      <c r="GP39" s="53">
        <v>5</v>
      </c>
      <c r="GQ39" s="53"/>
      <c r="GR39" s="53"/>
      <c r="GS39" s="53">
        <v>7</v>
      </c>
      <c r="GT39" s="53"/>
      <c r="GU39" s="53"/>
      <c r="GV39" s="158"/>
      <c r="GW39" s="158"/>
      <c r="GX39" s="158"/>
      <c r="GY39" s="158"/>
      <c r="GZ39" s="158"/>
      <c r="HA39" s="238">
        <v>15</v>
      </c>
      <c r="HB39" s="424"/>
      <c r="HC39" s="21"/>
      <c r="HD39" s="21"/>
      <c r="HE39" s="21"/>
      <c r="HF39" s="21"/>
      <c r="HG39" s="21"/>
      <c r="HH39" s="21"/>
      <c r="HI39" s="21"/>
      <c r="HJ39" s="21"/>
      <c r="HK39" s="21"/>
      <c r="HL39" s="21"/>
      <c r="HM39" s="21"/>
      <c r="HN39" s="21"/>
      <c r="HO39" s="21"/>
      <c r="HP39" s="21"/>
      <c r="HQ39" s="21"/>
      <c r="HR39" s="21"/>
      <c r="HS39" s="21"/>
      <c r="HT39" s="21"/>
      <c r="HU39" s="21"/>
      <c r="HV39" s="21"/>
      <c r="HW39" s="21"/>
      <c r="HX39" s="297"/>
      <c r="HY39" s="326"/>
    </row>
    <row r="40" spans="1:233" ht="24.75" customHeight="1">
      <c r="A40" s="10">
        <v>35</v>
      </c>
      <c r="B40" s="16" t="s">
        <v>93</v>
      </c>
      <c r="C40" s="16">
        <v>1980</v>
      </c>
      <c r="D40" s="201">
        <v>0.00011574074074074073</v>
      </c>
      <c r="E40" s="204"/>
      <c r="F40" s="26"/>
      <c r="G40" s="22"/>
      <c r="H40" s="27"/>
      <c r="I40" s="21"/>
      <c r="J40" s="97"/>
      <c r="K40" s="254"/>
      <c r="L40" s="28"/>
      <c r="M40" s="28"/>
      <c r="N40" s="18"/>
      <c r="O40" s="132"/>
      <c r="P40" s="23"/>
      <c r="Q40" s="86"/>
      <c r="R40" s="23"/>
      <c r="S40" s="238"/>
      <c r="T40" s="132"/>
      <c r="U40" s="86"/>
      <c r="V40" s="25"/>
      <c r="W40" s="25"/>
      <c r="X40" s="46"/>
      <c r="Y40" s="102"/>
      <c r="Z40" s="86"/>
      <c r="AA40" s="25"/>
      <c r="AB40" s="25"/>
      <c r="AC40" s="58"/>
      <c r="AD40" s="108"/>
      <c r="AE40" s="23"/>
      <c r="AF40" s="23"/>
      <c r="AG40" s="250"/>
      <c r="AH40" s="217"/>
      <c r="AI40" s="212"/>
      <c r="AJ40" s="23"/>
      <c r="AK40" s="23"/>
      <c r="AL40" s="25"/>
      <c r="AM40" s="20"/>
      <c r="AN40" s="34"/>
      <c r="AO40" s="23"/>
      <c r="AP40" s="23"/>
      <c r="AQ40" s="23"/>
      <c r="AR40" s="273"/>
      <c r="AS40" s="138"/>
      <c r="AT40" s="26"/>
      <c r="AU40" s="22"/>
      <c r="AV40" s="23"/>
      <c r="AW40" s="217"/>
      <c r="AX40" s="42"/>
      <c r="AY40" s="23"/>
      <c r="AZ40" s="22"/>
      <c r="BA40" s="23"/>
      <c r="BB40" s="20"/>
      <c r="BC40" s="33"/>
      <c r="BD40" s="23"/>
      <c r="BE40" s="22"/>
      <c r="BF40" s="23"/>
      <c r="BG40" s="47"/>
      <c r="BH40" s="33"/>
      <c r="BI40" s="27"/>
      <c r="BJ40" s="22"/>
      <c r="BK40" s="23"/>
      <c r="BL40" s="20"/>
      <c r="BM40" s="107">
        <v>0.06525462962962963</v>
      </c>
      <c r="BN40" s="23">
        <f>D40*$BN$3</f>
        <v>0.0005532407407407408</v>
      </c>
      <c r="BO40" s="22">
        <f t="shared" si="62"/>
        <v>0.06470138888888889</v>
      </c>
      <c r="BP40" s="23">
        <f>BO40/$BN$3</f>
        <v>0.013535855416085542</v>
      </c>
      <c r="BQ40" s="20">
        <v>8</v>
      </c>
      <c r="BR40" s="108"/>
      <c r="BS40" s="23"/>
      <c r="BT40" s="22"/>
      <c r="BU40" s="23"/>
      <c r="BV40" s="20"/>
      <c r="BW40" s="108"/>
      <c r="BX40" s="23"/>
      <c r="BY40" s="22"/>
      <c r="BZ40" s="23"/>
      <c r="CA40" s="145"/>
      <c r="CB40" s="372" t="s">
        <v>42</v>
      </c>
      <c r="CC40" s="57"/>
      <c r="CD40" s="60"/>
      <c r="CE40" s="57"/>
      <c r="CF40" s="20">
        <v>14</v>
      </c>
      <c r="CG40" s="42">
        <v>0.0350462962962963</v>
      </c>
      <c r="CH40" s="23">
        <f>D40*$CK$3</f>
        <v>0.0003159722222222222</v>
      </c>
      <c r="CI40" s="22">
        <f>CG40-CH40</f>
        <v>0.03473032407407407</v>
      </c>
      <c r="CJ40" s="23">
        <f>CI40/$CK$3</f>
        <v>0.012721730430063763</v>
      </c>
      <c r="CK40" s="18">
        <v>12</v>
      </c>
      <c r="CL40" s="253"/>
      <c r="CM40" s="23"/>
      <c r="CN40" s="22"/>
      <c r="CO40" s="23"/>
      <c r="CP40" s="20"/>
      <c r="CQ40" s="103">
        <v>0.058379629629629635</v>
      </c>
      <c r="CR40" s="23">
        <f>D40*$CS$2</f>
        <v>0.0005370370370370369</v>
      </c>
      <c r="CS40" s="22">
        <f t="shared" si="66"/>
        <v>0.0578425925925926</v>
      </c>
      <c r="CT40" s="23">
        <f>CS40/$CS$2</f>
        <v>0.012466075989782888</v>
      </c>
      <c r="CU40" s="53">
        <v>12</v>
      </c>
      <c r="CV40" s="107">
        <v>0.01986111111111111</v>
      </c>
      <c r="CW40" s="23">
        <f>D40*$CY$3</f>
        <v>0.00028125</v>
      </c>
      <c r="CX40" s="22">
        <f>CV40-CW40</f>
        <v>0.01957986111111111</v>
      </c>
      <c r="CY40" s="23">
        <f>CX40/$CY$3</f>
        <v>0.008057556012802926</v>
      </c>
      <c r="CZ40" s="312">
        <v>7</v>
      </c>
      <c r="DA40" s="107"/>
      <c r="DB40" s="23"/>
      <c r="DC40" s="22"/>
      <c r="DD40" s="23"/>
      <c r="DE40" s="53"/>
      <c r="DF40" s="212">
        <v>0.01579861111111111</v>
      </c>
      <c r="DG40" s="23">
        <f>D40*$DH$3</f>
        <v>0.00025694444444444446</v>
      </c>
      <c r="DH40" s="22">
        <f t="shared" si="67"/>
        <v>0.015541666666666665</v>
      </c>
      <c r="DI40" s="23">
        <f>DH40/$DH$3</f>
        <v>0.00700075075075075</v>
      </c>
      <c r="DJ40" s="53">
        <v>6</v>
      </c>
      <c r="DK40" s="350">
        <v>0.04881944444444444</v>
      </c>
      <c r="DL40" s="23">
        <f>D40*$DN$3</f>
        <v>0.00042824074074074075</v>
      </c>
      <c r="DM40" s="22">
        <f>DK40-DL40</f>
        <v>0.0483912037037037</v>
      </c>
      <c r="DN40" s="23">
        <f>DM40/$DN$3</f>
        <v>0.013078703703703702</v>
      </c>
      <c r="DO40" s="53">
        <v>6</v>
      </c>
      <c r="DP40" s="53"/>
      <c r="DQ40" s="53"/>
      <c r="DR40" s="53"/>
      <c r="DS40" s="53"/>
      <c r="DT40" s="53"/>
      <c r="DU40" s="108">
        <v>0.0378587962962963</v>
      </c>
      <c r="DV40" s="23">
        <f>D40*$DW$3</f>
        <v>0.0003148148148148148</v>
      </c>
      <c r="DW40" s="22">
        <f>DU40-DV40</f>
        <v>0.037543981481481484</v>
      </c>
      <c r="DX40" s="23">
        <f>DW40/$DW$3</f>
        <v>0.013802934368191721</v>
      </c>
      <c r="DY40" s="53">
        <v>6</v>
      </c>
      <c r="DZ40" s="184">
        <v>0.12013888888888889</v>
      </c>
      <c r="EA40" s="23">
        <f>D40*$EC$3</f>
        <v>0.0007650462962962962</v>
      </c>
      <c r="EB40" s="22">
        <f>DZ40-EA40</f>
        <v>0.1193738425925926</v>
      </c>
      <c r="EC40" s="23">
        <f>EB40/$EC$3</f>
        <v>0.018059582843054856</v>
      </c>
      <c r="ED40" s="53">
        <v>9</v>
      </c>
      <c r="EE40" s="184">
        <v>0.04252314814814815</v>
      </c>
      <c r="EF40" s="23">
        <f>D40*$EH$3</f>
        <v>0.0005335648148148148</v>
      </c>
      <c r="EG40" s="22">
        <f>EE40-EF40</f>
        <v>0.04198958333333334</v>
      </c>
      <c r="EH40" s="23">
        <f>EG40/$EH$3</f>
        <v>0.009108369486623283</v>
      </c>
      <c r="EI40" s="53">
        <v>12</v>
      </c>
      <c r="EJ40" s="184">
        <v>0.07026620370370369</v>
      </c>
      <c r="EK40" s="23">
        <f>D40*$EM$3</f>
        <v>0.0007662037037037036</v>
      </c>
      <c r="EL40" s="22">
        <f>EJ40-EK40</f>
        <v>0.06949999999999999</v>
      </c>
      <c r="EM40" s="23">
        <f>EL40/$EM$3</f>
        <v>0.010498489425981871</v>
      </c>
      <c r="EN40" s="53">
        <v>4</v>
      </c>
      <c r="EO40" s="184">
        <v>0.08636574074074073</v>
      </c>
      <c r="EP40" s="23">
        <f>D40*$ER$3</f>
        <v>0.000730324074074074</v>
      </c>
      <c r="EQ40" s="22">
        <f>EO40-EP40</f>
        <v>0.08563541666666666</v>
      </c>
      <c r="ER40" s="23">
        <f>EQ40/$ER$3</f>
        <v>0.013571381405176967</v>
      </c>
      <c r="ES40" s="53">
        <v>7</v>
      </c>
      <c r="ET40" s="66">
        <v>0.03460648148148148</v>
      </c>
      <c r="EU40" s="23">
        <f>D40*$EX$3</f>
        <v>0.0003043981481481481</v>
      </c>
      <c r="EV40" s="22">
        <f>ET40-EU40</f>
        <v>0.03430208333333333</v>
      </c>
      <c r="EW40" s="23">
        <f>EV40/$EX$3</f>
        <v>0.013042617237008872</v>
      </c>
      <c r="EX40" s="158">
        <v>5</v>
      </c>
      <c r="EY40" s="107">
        <v>0.08930555555555557</v>
      </c>
      <c r="EZ40" s="23">
        <f>D40*$FB$3</f>
        <v>0.0007361111111111111</v>
      </c>
      <c r="FA40" s="22">
        <f>EY40-EZ40</f>
        <v>0.08856944444444445</v>
      </c>
      <c r="FB40" s="23">
        <f>FA40/$FB$3</f>
        <v>0.013926013277428371</v>
      </c>
      <c r="FC40" s="158">
        <v>8</v>
      </c>
      <c r="FD40" s="360" t="s">
        <v>42</v>
      </c>
      <c r="FE40" s="23">
        <f>D40*$FF$3</f>
        <v>0.0007118055555555556</v>
      </c>
      <c r="FF40" s="22" t="e">
        <f>FD40-FE40</f>
        <v>#VALUE!</v>
      </c>
      <c r="FG40" s="23" t="e">
        <f>FF40/$FF$3</f>
        <v>#VALUE!</v>
      </c>
      <c r="FH40" s="158">
        <v>8</v>
      </c>
      <c r="FI40" s="105">
        <v>0.041990740740740745</v>
      </c>
      <c r="FJ40" s="23">
        <f>D40*$FL$3</f>
        <v>0.0006516203703703703</v>
      </c>
      <c r="FK40" s="22">
        <f>FI40-FJ40</f>
        <v>0.04133912037037037</v>
      </c>
      <c r="FL40" s="23">
        <f>FK40/$FL$3</f>
        <v>0.007342650154595093</v>
      </c>
      <c r="FM40" s="158">
        <v>8</v>
      </c>
      <c r="FN40" s="230">
        <v>0.09402777777777778</v>
      </c>
      <c r="FO40" s="23">
        <f>D40*$FP$3</f>
        <v>0.001011574074074074</v>
      </c>
      <c r="FP40" s="22">
        <f>FN40-FO40</f>
        <v>0.09301620370370371</v>
      </c>
      <c r="FQ40" s="23">
        <f>FP40/$FP$3</f>
        <v>0.010642586236121706</v>
      </c>
      <c r="FR40" s="158">
        <v>6</v>
      </c>
      <c r="FS40" s="21"/>
      <c r="FT40" s="18"/>
      <c r="FU40" s="238"/>
      <c r="FV40" s="46"/>
      <c r="FW40" s="58"/>
      <c r="FX40" s="217"/>
      <c r="FY40" s="20"/>
      <c r="FZ40" s="273"/>
      <c r="GA40" s="217"/>
      <c r="GB40" s="20"/>
      <c r="GC40" s="47"/>
      <c r="GD40" s="20"/>
      <c r="GE40" s="20">
        <v>8</v>
      </c>
      <c r="GF40" s="20"/>
      <c r="GG40" s="145"/>
      <c r="GH40" s="20">
        <v>14</v>
      </c>
      <c r="GI40" s="18">
        <v>12</v>
      </c>
      <c r="GJ40" s="20"/>
      <c r="GK40" s="53">
        <v>12</v>
      </c>
      <c r="GL40" s="312">
        <v>7</v>
      </c>
      <c r="GM40" s="53"/>
      <c r="GN40" s="53">
        <v>6</v>
      </c>
      <c r="GO40" s="53">
        <v>6</v>
      </c>
      <c r="GP40" s="53"/>
      <c r="GQ40" s="53">
        <v>6</v>
      </c>
      <c r="GR40" s="53">
        <v>9</v>
      </c>
      <c r="GS40" s="53">
        <v>12</v>
      </c>
      <c r="GT40" s="53">
        <v>4</v>
      </c>
      <c r="GU40" s="53">
        <v>7</v>
      </c>
      <c r="GV40" s="158">
        <v>5</v>
      </c>
      <c r="GW40" s="158">
        <v>8</v>
      </c>
      <c r="GX40" s="158">
        <v>8</v>
      </c>
      <c r="GY40" s="158">
        <v>8</v>
      </c>
      <c r="GZ40" s="158">
        <v>6</v>
      </c>
      <c r="HA40" s="238">
        <v>17</v>
      </c>
      <c r="HB40" s="424"/>
      <c r="HC40" s="21"/>
      <c r="HD40" s="21"/>
      <c r="HE40" s="21"/>
      <c r="HF40" s="21"/>
      <c r="HG40" s="21"/>
      <c r="HH40" s="21"/>
      <c r="HI40" s="21"/>
      <c r="HJ40" s="21"/>
      <c r="HK40" s="21"/>
      <c r="HL40" s="21"/>
      <c r="HM40" s="21"/>
      <c r="HN40" s="21"/>
      <c r="HO40" s="21"/>
      <c r="HP40" s="21"/>
      <c r="HQ40" s="21"/>
      <c r="HR40" s="21"/>
      <c r="HS40" s="21"/>
      <c r="HT40" s="21"/>
      <c r="HU40" s="21"/>
      <c r="HV40" s="21"/>
      <c r="HW40" s="21"/>
      <c r="HX40" s="297"/>
      <c r="HY40" s="326"/>
    </row>
    <row r="41" spans="1:233" ht="31.5" customHeight="1">
      <c r="A41" s="10">
        <v>36</v>
      </c>
      <c r="B41" s="16" t="s">
        <v>58</v>
      </c>
      <c r="C41" s="16">
        <v>1981</v>
      </c>
      <c r="D41" s="24">
        <v>9.259259259259259E-05</v>
      </c>
      <c r="E41" s="204">
        <v>0.07104166666666667</v>
      </c>
      <c r="F41" s="26">
        <f t="shared" si="53"/>
        <v>0.0006712962962962962</v>
      </c>
      <c r="G41" s="22">
        <f t="shared" si="54"/>
        <v>0.07037037037037037</v>
      </c>
      <c r="H41" s="27">
        <f t="shared" si="55"/>
        <v>0.009706257982120051</v>
      </c>
      <c r="I41" s="20">
        <v>9</v>
      </c>
      <c r="J41" s="205">
        <v>0.0631712962962963</v>
      </c>
      <c r="K41" s="254">
        <f t="shared" si="56"/>
        <v>0.0007314814814814815</v>
      </c>
      <c r="L41" s="28">
        <f t="shared" si="51"/>
        <v>0.062439814814814816</v>
      </c>
      <c r="M41" s="28">
        <f t="shared" si="57"/>
        <v>0.007903774027191748</v>
      </c>
      <c r="N41" s="20">
        <v>7</v>
      </c>
      <c r="O41" s="132">
        <v>0.05590277777777778</v>
      </c>
      <c r="P41" s="23">
        <f t="shared" si="58"/>
        <v>0.0004259259259259259</v>
      </c>
      <c r="Q41" s="86">
        <f t="shared" si="52"/>
        <v>0.055476851851851854</v>
      </c>
      <c r="R41" s="72">
        <f t="shared" si="59"/>
        <v>0.012060185185185186</v>
      </c>
      <c r="S41" s="238">
        <v>13</v>
      </c>
      <c r="T41" s="177">
        <v>0.044363425925925924</v>
      </c>
      <c r="U41" s="86">
        <f>D41*$U$3</f>
        <v>0.0005462962962962964</v>
      </c>
      <c r="V41" s="25">
        <f t="shared" si="60"/>
        <v>0.04381712962962963</v>
      </c>
      <c r="W41" s="86">
        <f>V41/$U$3</f>
        <v>0.007426632140615191</v>
      </c>
      <c r="X41" s="189">
        <v>8</v>
      </c>
      <c r="Y41" s="177">
        <v>0.06171296296296296</v>
      </c>
      <c r="Z41" s="25">
        <f>D41*$AA$3</f>
        <v>0.0004722222222222222</v>
      </c>
      <c r="AA41" s="25">
        <f>Y41-Z41</f>
        <v>0.06124074074074074</v>
      </c>
      <c r="AB41" s="25">
        <f>AA41/$AA$3</f>
        <v>0.012007988380537401</v>
      </c>
      <c r="AC41" s="20">
        <v>11</v>
      </c>
      <c r="AD41" s="383">
        <v>0.032650462962962964</v>
      </c>
      <c r="AE41" s="23">
        <f>D41*$AH$3</f>
        <v>0.00042222222222222216</v>
      </c>
      <c r="AF41" s="23">
        <f>AD41-AE41</f>
        <v>0.032228240740740745</v>
      </c>
      <c r="AG41" s="250">
        <f>AF41/$AH$3</f>
        <v>0.007067596653671217</v>
      </c>
      <c r="AH41" s="217">
        <v>7</v>
      </c>
      <c r="AI41" s="105">
        <v>0.03344907407407407</v>
      </c>
      <c r="AJ41" s="23">
        <f>D41*$AM$3</f>
        <v>0.00037037037037037035</v>
      </c>
      <c r="AK41" s="23">
        <f>AI41-AJ41</f>
        <v>0.0330787037037037</v>
      </c>
      <c r="AL41" s="25">
        <f>AK41/$AM$3</f>
        <v>0.008269675925925925</v>
      </c>
      <c r="AM41" s="20">
        <v>9</v>
      </c>
      <c r="AN41" s="107">
        <v>0.03760416666666667</v>
      </c>
      <c r="AO41" s="23">
        <f>D41*$AR$3</f>
        <v>0.0005092592592592592</v>
      </c>
      <c r="AP41" s="23">
        <f t="shared" si="50"/>
        <v>0.03709490740740741</v>
      </c>
      <c r="AQ41" s="23">
        <f>AP41/$AR$3</f>
        <v>0.00674452861952862</v>
      </c>
      <c r="AR41" s="272">
        <v>11</v>
      </c>
      <c r="AS41" s="174">
        <v>0.033344907407407406</v>
      </c>
      <c r="AT41" s="26">
        <f>D41*$AU$3</f>
        <v>0.0005194444444444444</v>
      </c>
      <c r="AU41" s="22">
        <f>AS41-AT41</f>
        <v>0.03282546296296296</v>
      </c>
      <c r="AV41" s="23">
        <f>AU41/$AU$3</f>
        <v>0.00585124116986862</v>
      </c>
      <c r="AW41" s="18">
        <v>7</v>
      </c>
      <c r="AX41" s="175">
        <v>0.04954861111111111</v>
      </c>
      <c r="AY41" s="23">
        <f>D41*$BB$3</f>
        <v>0.0006166666666666666</v>
      </c>
      <c r="AZ41" s="22">
        <f>AX41-AY41</f>
        <v>0.048931944444444445</v>
      </c>
      <c r="BA41" s="23">
        <f>AZ41/$BB$3</f>
        <v>0.007347138805472139</v>
      </c>
      <c r="BB41" s="45">
        <v>10</v>
      </c>
      <c r="BC41" s="212">
        <v>0.03211805555555556</v>
      </c>
      <c r="BD41" s="23">
        <f>D41*$BF$3</f>
        <v>0.0004555555555555555</v>
      </c>
      <c r="BE41" s="22">
        <f>BC41-BD41</f>
        <v>0.0316625</v>
      </c>
      <c r="BF41" s="23">
        <f>BE41/$BF$3</f>
        <v>0.0064354674796747975</v>
      </c>
      <c r="BG41" s="47">
        <v>8</v>
      </c>
      <c r="BH41" s="139">
        <v>0.02461805555555556</v>
      </c>
      <c r="BI41" s="27">
        <f>D41*$BK$3</f>
        <v>0.0003555555555555555</v>
      </c>
      <c r="BJ41" s="22">
        <f>BH41-BI41</f>
        <v>0.024262500000000003</v>
      </c>
      <c r="BK41" s="23">
        <f>BJ41/$BK$3</f>
        <v>0.006318359375000001</v>
      </c>
      <c r="BL41" s="45">
        <v>7</v>
      </c>
      <c r="BM41" s="107">
        <v>0.03653935185185185</v>
      </c>
      <c r="BN41" s="23">
        <f>D41*$BN$3</f>
        <v>0.00044259259259259257</v>
      </c>
      <c r="BO41" s="22">
        <f>BM41-BN41</f>
        <v>0.03609675925925926</v>
      </c>
      <c r="BP41" s="23">
        <f>BO41/$BN$3</f>
        <v>0.007551623275995661</v>
      </c>
      <c r="BQ41" s="20">
        <v>3</v>
      </c>
      <c r="BR41" s="198">
        <v>0.04052083333333333</v>
      </c>
      <c r="BS41" s="23">
        <f>D41*$BT$3</f>
        <v>0.000537037037037037</v>
      </c>
      <c r="BT41" s="22">
        <f>BR41-BS41</f>
        <v>0.039983796296296295</v>
      </c>
      <c r="BU41" s="23">
        <f>BT41/$BT$3</f>
        <v>0.0068937579821200514</v>
      </c>
      <c r="BV41" s="45">
        <v>5</v>
      </c>
      <c r="BW41" s="194" t="s">
        <v>44</v>
      </c>
      <c r="BX41" s="27"/>
      <c r="BY41" s="22"/>
      <c r="BZ41" s="23"/>
      <c r="CA41" s="200"/>
      <c r="CB41" s="301">
        <v>0.035625</v>
      </c>
      <c r="CC41" s="23">
        <f>D41*$CE$3</f>
        <v>0.0005592592592592592</v>
      </c>
      <c r="CD41" s="22">
        <f>CB41-CC41</f>
        <v>0.03506574074074074</v>
      </c>
      <c r="CE41" s="23">
        <f>CD41/$CE$3</f>
        <v>0.005805586215354427</v>
      </c>
      <c r="CF41" s="20">
        <v>10</v>
      </c>
      <c r="CG41" s="182">
        <v>0.025243055555555557</v>
      </c>
      <c r="CH41" s="23">
        <f>D41*$CJ$3</f>
        <v>0.00030648148148148147</v>
      </c>
      <c r="CI41" s="22">
        <f>CG41-CH41</f>
        <v>0.024936574074074076</v>
      </c>
      <c r="CJ41" s="23">
        <f>CI41/$CJ$3</f>
        <v>0.007533708179478573</v>
      </c>
      <c r="CK41" s="20">
        <v>10</v>
      </c>
      <c r="CL41" s="253">
        <v>0.08334490740740741</v>
      </c>
      <c r="CM41" s="23">
        <f t="shared" si="63"/>
        <v>0.0005824074074074074</v>
      </c>
      <c r="CN41" s="22">
        <f t="shared" si="64"/>
        <v>0.0827625</v>
      </c>
      <c r="CO41" s="23">
        <f t="shared" si="65"/>
        <v>0.01315779014308426</v>
      </c>
      <c r="CP41" s="20">
        <v>12</v>
      </c>
      <c r="CQ41" s="103">
        <v>0.03236111111111111</v>
      </c>
      <c r="CR41" s="23">
        <f>D41*$CS$2</f>
        <v>0.0004296296296296296</v>
      </c>
      <c r="CS41" s="22">
        <f t="shared" si="66"/>
        <v>0.031931481481481484</v>
      </c>
      <c r="CT41" s="23">
        <f>CS41/$CS$2</f>
        <v>0.006881784802043424</v>
      </c>
      <c r="CU41" s="53">
        <v>11</v>
      </c>
      <c r="CV41" s="66">
        <v>0.04887731481481481</v>
      </c>
      <c r="CW41" s="23">
        <f>D41*$CZ$3</f>
        <v>0.0006388888888888889</v>
      </c>
      <c r="CX41" s="22">
        <f>CV41-CW41</f>
        <v>0.04823842592592592</v>
      </c>
      <c r="CY41" s="23">
        <f>CX41/$CZ$3</f>
        <v>0.006991076221148684</v>
      </c>
      <c r="CZ41" s="312">
        <v>5</v>
      </c>
      <c r="DA41" s="215">
        <v>0.03542824074074074</v>
      </c>
      <c r="DB41" s="23">
        <f>D41*$DB$3</f>
        <v>0.00047777777777777776</v>
      </c>
      <c r="DC41" s="22">
        <f>DA41-DB41</f>
        <v>0.03495046296296296</v>
      </c>
      <c r="DD41" s="23">
        <f>DC41/$DB$3</f>
        <v>0.006773345535457938</v>
      </c>
      <c r="DE41" s="347">
        <v>3</v>
      </c>
      <c r="DF41" s="215">
        <v>0.03487268518518519</v>
      </c>
      <c r="DG41" s="23">
        <f>D41*$DG$3</f>
        <v>0.000499074074074074</v>
      </c>
      <c r="DH41" s="22">
        <f t="shared" si="67"/>
        <v>0.03437361111111111</v>
      </c>
      <c r="DI41" s="23">
        <f>DH41/$DG$3</f>
        <v>0.006377293341579057</v>
      </c>
      <c r="DJ41" s="347">
        <v>5</v>
      </c>
      <c r="DK41" s="347"/>
      <c r="DL41" s="347"/>
      <c r="DM41" s="347"/>
      <c r="DN41" s="347"/>
      <c r="DO41" s="53"/>
      <c r="DP41" s="347"/>
      <c r="DQ41" s="347"/>
      <c r="DR41" s="347"/>
      <c r="DS41" s="347"/>
      <c r="DT41" s="347"/>
      <c r="DU41" s="107">
        <v>0.056076388888888884</v>
      </c>
      <c r="DV41" s="23">
        <f>D41*$DY$3</f>
        <v>0.000773148148148148</v>
      </c>
      <c r="DW41" s="22">
        <f>DU41-DV41</f>
        <v>0.055303240740740736</v>
      </c>
      <c r="DX41" s="23">
        <f>DW41/$DY$3</f>
        <v>0.006623142603681525</v>
      </c>
      <c r="DY41" s="53">
        <v>4</v>
      </c>
      <c r="DZ41" s="107">
        <v>0.1005787037037037</v>
      </c>
      <c r="EA41" s="23">
        <f>D41*$ED$3</f>
        <v>0.0009101851851851851</v>
      </c>
      <c r="EB41" s="22">
        <f>DZ41-EA41</f>
        <v>0.09966851851851852</v>
      </c>
      <c r="EC41" s="23">
        <f>EB41/$ED$3</f>
        <v>0.010139218567499341</v>
      </c>
      <c r="ED41" s="53">
        <v>6</v>
      </c>
      <c r="EE41" s="107">
        <v>0.06653935185185185</v>
      </c>
      <c r="EF41" s="23">
        <f>D41*$EI$3</f>
        <v>0.0008574074074074073</v>
      </c>
      <c r="EG41" s="22">
        <f>EE41-EF41</f>
        <v>0.06568194444444445</v>
      </c>
      <c r="EH41" s="23">
        <f>EG41/$EI$3</f>
        <v>0.007093082553395728</v>
      </c>
      <c r="EI41" s="53">
        <v>9</v>
      </c>
      <c r="EJ41" s="347"/>
      <c r="EK41" s="347"/>
      <c r="EL41" s="347"/>
      <c r="EM41" s="347"/>
      <c r="EN41" s="347"/>
      <c r="EO41" s="184">
        <v>0.0724537037037037</v>
      </c>
      <c r="EP41" s="23">
        <f>D41*$ER$3</f>
        <v>0.0005842592592592592</v>
      </c>
      <c r="EQ41" s="22">
        <f>EO41-EP41</f>
        <v>0.07186944444444444</v>
      </c>
      <c r="ER41" s="23">
        <f>EQ41/$ER$3</f>
        <v>0.011389769325585492</v>
      </c>
      <c r="ES41" s="347">
        <v>5</v>
      </c>
      <c r="ET41" s="234">
        <v>0.01962962962962963</v>
      </c>
      <c r="EU41" s="23">
        <f>D41*$EX$2</f>
        <v>0.0002685185185185185</v>
      </c>
      <c r="EV41" s="22">
        <f>ET41-EU41</f>
        <v>0.01936111111111111</v>
      </c>
      <c r="EW41" s="23">
        <f>EV41/$EX$2</f>
        <v>0.006676245210727969</v>
      </c>
      <c r="EX41" s="236">
        <v>4</v>
      </c>
      <c r="EY41" s="234">
        <v>0.0819212962962963</v>
      </c>
      <c r="EZ41" s="23">
        <f>D41*$FC$2</f>
        <v>0.0006648148148148148</v>
      </c>
      <c r="FA41" s="22">
        <f>EY41-EZ41</f>
        <v>0.08125648148148149</v>
      </c>
      <c r="FB41" s="23">
        <f>FA41/$FC$2</f>
        <v>0.011317058702156196</v>
      </c>
      <c r="FC41" s="236">
        <v>6</v>
      </c>
      <c r="FD41" s="198">
        <v>0.03960648148148148</v>
      </c>
      <c r="FE41" s="23">
        <f>D41*$FH$2</f>
        <v>0.000662962962962963</v>
      </c>
      <c r="FF41" s="22">
        <f>FD41-FE41</f>
        <v>0.038943518518518516</v>
      </c>
      <c r="FG41" s="23">
        <f>FF41/$FH$2</f>
        <v>0.005439038899234429</v>
      </c>
      <c r="FH41" s="236">
        <v>5</v>
      </c>
      <c r="FI41" s="105">
        <v>0.028182870370370372</v>
      </c>
      <c r="FJ41" s="23">
        <f>D41*$FL$3</f>
        <v>0.0005212962962962963</v>
      </c>
      <c r="FK41" s="22">
        <f>FI41-FJ41</f>
        <v>0.027661574074074075</v>
      </c>
      <c r="FL41" s="23">
        <f>FK41/$FL$3</f>
        <v>0.004913245839089534</v>
      </c>
      <c r="FM41" s="236">
        <v>5</v>
      </c>
      <c r="FN41" s="230">
        <v>0.10718749999999999</v>
      </c>
      <c r="FO41" s="23">
        <f>D41*$FP$3</f>
        <v>0.0008092592592592592</v>
      </c>
      <c r="FP41" s="22">
        <f>FN41-FO41</f>
        <v>0.10637824074074073</v>
      </c>
      <c r="FQ41" s="23">
        <f>FP41/$FP$3</f>
        <v>0.012171423425714043</v>
      </c>
      <c r="FR41" s="236">
        <v>7</v>
      </c>
      <c r="FS41" s="20">
        <v>9</v>
      </c>
      <c r="FT41" s="20">
        <v>7</v>
      </c>
      <c r="FU41" s="434">
        <v>13</v>
      </c>
      <c r="FV41" s="189">
        <v>8</v>
      </c>
      <c r="FW41" s="421">
        <v>11</v>
      </c>
      <c r="FX41" s="217">
        <v>7</v>
      </c>
      <c r="FY41" s="20">
        <v>9</v>
      </c>
      <c r="FZ41" s="435">
        <v>11</v>
      </c>
      <c r="GA41" s="18">
        <v>7</v>
      </c>
      <c r="GB41" s="436">
        <v>10</v>
      </c>
      <c r="GC41" s="47">
        <v>8</v>
      </c>
      <c r="GD41" s="45">
        <v>7</v>
      </c>
      <c r="GE41" s="20">
        <v>3</v>
      </c>
      <c r="GF41" s="45">
        <v>5</v>
      </c>
      <c r="GG41" s="200"/>
      <c r="GH41" s="20">
        <v>10</v>
      </c>
      <c r="GI41" s="20">
        <v>10</v>
      </c>
      <c r="GJ41" s="421">
        <v>12</v>
      </c>
      <c r="GK41" s="422">
        <v>11</v>
      </c>
      <c r="GL41" s="312">
        <v>5</v>
      </c>
      <c r="GM41" s="347">
        <v>3</v>
      </c>
      <c r="GN41" s="347">
        <v>5</v>
      </c>
      <c r="GO41" s="53"/>
      <c r="GP41" s="347"/>
      <c r="GQ41" s="53">
        <v>4</v>
      </c>
      <c r="GR41" s="53">
        <v>6</v>
      </c>
      <c r="GS41" s="53">
        <v>9</v>
      </c>
      <c r="GT41" s="347"/>
      <c r="GU41" s="347">
        <v>5</v>
      </c>
      <c r="GV41" s="236">
        <v>4</v>
      </c>
      <c r="GW41" s="236">
        <v>6</v>
      </c>
      <c r="GX41" s="236">
        <v>5</v>
      </c>
      <c r="GY41" s="236">
        <v>5</v>
      </c>
      <c r="GZ41" s="236">
        <v>7</v>
      </c>
      <c r="HA41" s="238">
        <v>30</v>
      </c>
      <c r="HB41" s="424">
        <f>GZ41+GY41+GX41+GW41+GV41+GU41+GS41+GR41+GQ41+GN41+GM41+GL41+GI41+GH41+GF41+GE41+GD41+GC41+GA41+FY41+FX41+FV41+FT41+FS41</f>
        <v>154</v>
      </c>
      <c r="HC41" s="21"/>
      <c r="HD41" s="21"/>
      <c r="HE41" s="21"/>
      <c r="HF41" s="21"/>
      <c r="HG41" s="21"/>
      <c r="HH41" s="21"/>
      <c r="HI41" s="21"/>
      <c r="HJ41" s="21"/>
      <c r="HK41" s="21"/>
      <c r="HL41" s="21"/>
      <c r="HM41" s="21"/>
      <c r="HN41" s="21"/>
      <c r="HO41" s="21"/>
      <c r="HP41" s="21"/>
      <c r="HQ41" s="21"/>
      <c r="HR41" s="21"/>
      <c r="HS41" s="21"/>
      <c r="HT41" s="21"/>
      <c r="HU41" s="21"/>
      <c r="HV41" s="21"/>
      <c r="HW41" s="21"/>
      <c r="HX41" s="319">
        <v>5</v>
      </c>
      <c r="HY41" s="13"/>
    </row>
    <row r="42" spans="1:233" ht="31.5" customHeight="1">
      <c r="A42" s="10">
        <v>37</v>
      </c>
      <c r="B42" s="16" t="s">
        <v>78</v>
      </c>
      <c r="C42" s="16">
        <v>1983</v>
      </c>
      <c r="D42" s="24">
        <v>4.6296296296296294E-05</v>
      </c>
      <c r="E42" s="204"/>
      <c r="F42" s="26"/>
      <c r="G42" s="22"/>
      <c r="H42" s="27"/>
      <c r="I42" s="20"/>
      <c r="J42" s="205"/>
      <c r="K42" s="254"/>
      <c r="L42" s="28"/>
      <c r="M42" s="28"/>
      <c r="N42" s="20"/>
      <c r="O42" s="132"/>
      <c r="P42" s="23"/>
      <c r="Q42" s="86"/>
      <c r="R42" s="72"/>
      <c r="S42" s="238"/>
      <c r="T42" s="177"/>
      <c r="U42" s="86"/>
      <c r="V42" s="25"/>
      <c r="W42" s="86"/>
      <c r="X42" s="189"/>
      <c r="Y42" s="177"/>
      <c r="Z42" s="25"/>
      <c r="AA42" s="25"/>
      <c r="AB42" s="25"/>
      <c r="AC42" s="20"/>
      <c r="AD42" s="383"/>
      <c r="AE42" s="23"/>
      <c r="AF42" s="23"/>
      <c r="AG42" s="250"/>
      <c r="AH42" s="217"/>
      <c r="AI42" s="105"/>
      <c r="AJ42" s="23"/>
      <c r="AK42" s="23"/>
      <c r="AL42" s="25"/>
      <c r="AM42" s="20"/>
      <c r="AN42" s="107"/>
      <c r="AO42" s="23"/>
      <c r="AP42" s="23"/>
      <c r="AQ42" s="23"/>
      <c r="AR42" s="272"/>
      <c r="AS42" s="333"/>
      <c r="AT42" s="26"/>
      <c r="AU42" s="22"/>
      <c r="AV42" s="23"/>
      <c r="AW42" s="18"/>
      <c r="AX42" s="175"/>
      <c r="AY42" s="23"/>
      <c r="AZ42" s="22"/>
      <c r="BA42" s="23"/>
      <c r="BB42" s="45"/>
      <c r="BC42" s="212"/>
      <c r="BD42" s="23"/>
      <c r="BE42" s="22"/>
      <c r="BF42" s="23"/>
      <c r="BG42" s="47"/>
      <c r="BH42" s="33">
        <v>0.034583333333333334</v>
      </c>
      <c r="BI42" s="27">
        <f>D42*$BI$3</f>
        <v>0.0002472222222222222</v>
      </c>
      <c r="BJ42" s="22">
        <f>BH42-BI42</f>
        <v>0.03433611111111111</v>
      </c>
      <c r="BK42" s="23">
        <f>BJ42/$BI$3</f>
        <v>0.006429983354140657</v>
      </c>
      <c r="BL42" s="45">
        <v>8</v>
      </c>
      <c r="BM42" s="177"/>
      <c r="BN42" s="23"/>
      <c r="BO42" s="22"/>
      <c r="BP42" s="23"/>
      <c r="BQ42" s="20"/>
      <c r="BR42" s="105">
        <v>0.06287037037037037</v>
      </c>
      <c r="BS42" s="307">
        <f>D42*$BS$3</f>
        <v>0.0004629629629629629</v>
      </c>
      <c r="BT42" s="228">
        <f>BR42-BS42</f>
        <v>0.062407407407407404</v>
      </c>
      <c r="BU42" s="307">
        <f>BT42/$BS$3</f>
        <v>0.00624074074074074</v>
      </c>
      <c r="BV42" s="45">
        <v>4</v>
      </c>
      <c r="BW42" s="194"/>
      <c r="BX42" s="27"/>
      <c r="BY42" s="22"/>
      <c r="BZ42" s="23"/>
      <c r="CA42" s="200"/>
      <c r="CB42" s="308">
        <v>0.05144675925925926</v>
      </c>
      <c r="CC42" s="23">
        <f>D42*$CD$3</f>
        <v>0.000425</v>
      </c>
      <c r="CD42" s="22">
        <f>CB42-CC42</f>
        <v>0.05102175925925926</v>
      </c>
      <c r="CE42" s="23">
        <f>CD42/$CD$3</f>
        <v>0.0055579258452352134</v>
      </c>
      <c r="CF42" s="20">
        <v>9</v>
      </c>
      <c r="CG42" s="182">
        <v>0.02478009259259259</v>
      </c>
      <c r="CH42" s="23">
        <f>D42*$CJ$3</f>
        <v>0.00015324074074074074</v>
      </c>
      <c r="CI42" s="22">
        <f>CG42-CH42</f>
        <v>0.024626851851851848</v>
      </c>
      <c r="CJ42" s="23">
        <f>CI42/$CJ$3</f>
        <v>0.007440136511133489</v>
      </c>
      <c r="CK42" s="20">
        <v>9</v>
      </c>
      <c r="CL42" s="253">
        <v>0.07510416666666667</v>
      </c>
      <c r="CM42" s="23">
        <f t="shared" si="63"/>
        <v>0.0002912037037037037</v>
      </c>
      <c r="CN42" s="22">
        <f t="shared" si="64"/>
        <v>0.07481296296296296</v>
      </c>
      <c r="CO42" s="23">
        <f t="shared" si="65"/>
        <v>0.011893952776305717</v>
      </c>
      <c r="CP42" s="20">
        <v>10</v>
      </c>
      <c r="CQ42" s="175">
        <v>0.02980324074074074</v>
      </c>
      <c r="CR42" s="23">
        <f>D42*$CT$2</f>
        <v>0.00026296296296296294</v>
      </c>
      <c r="CS42" s="22">
        <f t="shared" si="66"/>
        <v>0.02954027777777778</v>
      </c>
      <c r="CT42" s="23">
        <f>CS42/$CT$2</f>
        <v>0.005200753129890454</v>
      </c>
      <c r="CU42" s="53">
        <v>5</v>
      </c>
      <c r="CV42" s="108"/>
      <c r="CW42" s="23"/>
      <c r="CX42" s="22"/>
      <c r="CY42" s="23"/>
      <c r="CZ42" s="314"/>
      <c r="DA42" s="107">
        <v>0.06533564814814814</v>
      </c>
      <c r="DB42" s="23">
        <f>D42*$DD$3</f>
        <v>0.00038287037037037033</v>
      </c>
      <c r="DC42" s="22">
        <f>DA42-DB42</f>
        <v>0.06495277777777778</v>
      </c>
      <c r="DD42" s="23">
        <f>DC42/$DD$3</f>
        <v>0.007854023915088002</v>
      </c>
      <c r="DE42" s="347">
        <v>5</v>
      </c>
      <c r="DF42" s="107"/>
      <c r="DG42" s="23">
        <f>I42*$DD$3</f>
        <v>0</v>
      </c>
      <c r="DH42" s="22">
        <f t="shared" si="67"/>
        <v>0</v>
      </c>
      <c r="DI42" s="23">
        <f>DH42/$DD$3</f>
        <v>0</v>
      </c>
      <c r="DJ42" s="347"/>
      <c r="DK42" s="347"/>
      <c r="DL42" s="347"/>
      <c r="DM42" s="347"/>
      <c r="DN42" s="347"/>
      <c r="DO42" s="53"/>
      <c r="DP42" s="347"/>
      <c r="DQ42" s="347"/>
      <c r="DR42" s="347"/>
      <c r="DS42" s="347"/>
      <c r="DT42" s="347"/>
      <c r="DU42" s="347"/>
      <c r="DV42" s="347"/>
      <c r="DW42" s="347"/>
      <c r="DX42" s="347"/>
      <c r="DY42" s="53"/>
      <c r="DZ42" s="347"/>
      <c r="EA42" s="347"/>
      <c r="EB42" s="347"/>
      <c r="EC42" s="347"/>
      <c r="ED42" s="53"/>
      <c r="EE42" s="347"/>
      <c r="EF42" s="347"/>
      <c r="EG42" s="347"/>
      <c r="EH42" s="347"/>
      <c r="EI42" s="53"/>
      <c r="EJ42" s="347"/>
      <c r="EK42" s="347"/>
      <c r="EL42" s="347"/>
      <c r="EM42" s="347"/>
      <c r="EN42" s="347"/>
      <c r="EO42" s="347"/>
      <c r="EP42" s="347"/>
      <c r="EQ42" s="347"/>
      <c r="ER42" s="347"/>
      <c r="ES42" s="347"/>
      <c r="ET42" s="234"/>
      <c r="EU42" s="23"/>
      <c r="EV42" s="22"/>
      <c r="EW42" s="23"/>
      <c r="EX42" s="236"/>
      <c r="EY42" s="108"/>
      <c r="EZ42" s="23"/>
      <c r="FA42" s="22"/>
      <c r="FB42" s="23"/>
      <c r="FC42" s="236"/>
      <c r="FD42" s="108"/>
      <c r="FE42" s="23"/>
      <c r="FF42" s="22"/>
      <c r="FG42" s="23"/>
      <c r="FH42" s="236"/>
      <c r="FI42" s="108"/>
      <c r="FJ42" s="23"/>
      <c r="FK42" s="22"/>
      <c r="FL42" s="23"/>
      <c r="FM42" s="236"/>
      <c r="FN42" s="108"/>
      <c r="FO42" s="23"/>
      <c r="FP42" s="22"/>
      <c r="FQ42" s="23"/>
      <c r="FR42" s="236"/>
      <c r="FS42" s="20"/>
      <c r="FT42" s="20"/>
      <c r="FU42" s="238"/>
      <c r="FV42" s="189"/>
      <c r="FW42" s="20"/>
      <c r="FX42" s="217"/>
      <c r="FY42" s="20"/>
      <c r="FZ42" s="272"/>
      <c r="GA42" s="18"/>
      <c r="GB42" s="45"/>
      <c r="GC42" s="47"/>
      <c r="GD42" s="45">
        <v>8</v>
      </c>
      <c r="GE42" s="20"/>
      <c r="GF42" s="45">
        <v>4</v>
      </c>
      <c r="GG42" s="200"/>
      <c r="GH42" s="20">
        <v>9</v>
      </c>
      <c r="GI42" s="20">
        <v>9</v>
      </c>
      <c r="GJ42" s="20">
        <v>10</v>
      </c>
      <c r="GK42" s="53">
        <v>5</v>
      </c>
      <c r="GL42" s="314"/>
      <c r="GM42" s="347">
        <v>5</v>
      </c>
      <c r="GN42" s="347"/>
      <c r="GO42" s="53"/>
      <c r="GP42" s="347"/>
      <c r="GQ42" s="53"/>
      <c r="GR42" s="53"/>
      <c r="GS42" s="53"/>
      <c r="GT42" s="347"/>
      <c r="GU42" s="347"/>
      <c r="GV42" s="236"/>
      <c r="GW42" s="236"/>
      <c r="GX42" s="236"/>
      <c r="GY42" s="236"/>
      <c r="GZ42" s="236"/>
      <c r="HA42" s="238">
        <v>7</v>
      </c>
      <c r="HB42" s="424"/>
      <c r="HC42" s="21"/>
      <c r="HD42" s="21"/>
      <c r="HE42" s="21"/>
      <c r="HF42" s="21"/>
      <c r="HG42" s="21"/>
      <c r="HH42" s="21"/>
      <c r="HI42" s="21"/>
      <c r="HJ42" s="21"/>
      <c r="HK42" s="21"/>
      <c r="HL42" s="21"/>
      <c r="HM42" s="21"/>
      <c r="HN42" s="21"/>
      <c r="HO42" s="21"/>
      <c r="HP42" s="21"/>
      <c r="HQ42" s="21"/>
      <c r="HR42" s="21"/>
      <c r="HS42" s="21"/>
      <c r="HT42" s="21"/>
      <c r="HU42" s="21"/>
      <c r="HV42" s="21"/>
      <c r="HW42" s="21"/>
      <c r="HX42" s="296"/>
      <c r="HY42" s="13"/>
    </row>
    <row r="43" spans="1:233" ht="31.5" customHeight="1">
      <c r="A43" s="10">
        <v>38</v>
      </c>
      <c r="B43" s="16" t="s">
        <v>53</v>
      </c>
      <c r="C43" s="16">
        <v>1984</v>
      </c>
      <c r="D43" s="24">
        <v>2.3148148148148147E-05</v>
      </c>
      <c r="E43" s="328" t="s">
        <v>42</v>
      </c>
      <c r="F43" s="26">
        <f t="shared" si="53"/>
        <v>0.00016782407407407406</v>
      </c>
      <c r="G43" s="22" t="e">
        <f t="shared" si="54"/>
        <v>#VALUE!</v>
      </c>
      <c r="H43" s="27" t="e">
        <f t="shared" si="55"/>
        <v>#VALUE!</v>
      </c>
      <c r="I43" s="20"/>
      <c r="J43" s="205">
        <v>0.05057870370370371</v>
      </c>
      <c r="K43" s="254">
        <f t="shared" si="56"/>
        <v>0.00018287037037037038</v>
      </c>
      <c r="L43" s="28">
        <f t="shared" si="51"/>
        <v>0.05039583333333334</v>
      </c>
      <c r="M43" s="28">
        <f t="shared" si="57"/>
        <v>0.006379219409282701</v>
      </c>
      <c r="N43" s="20">
        <v>5</v>
      </c>
      <c r="O43" s="132">
        <v>0.029768518518518517</v>
      </c>
      <c r="P43" s="23">
        <f t="shared" si="58"/>
        <v>0.00010648148148148147</v>
      </c>
      <c r="Q43" s="86">
        <f t="shared" si="52"/>
        <v>0.029662037037037035</v>
      </c>
      <c r="R43" s="72">
        <f t="shared" si="59"/>
        <v>0.0064482689210950085</v>
      </c>
      <c r="S43" s="238">
        <v>4</v>
      </c>
      <c r="T43" s="107">
        <v>0.04380787037037037</v>
      </c>
      <c r="U43" s="86">
        <f>D43*$X$3</f>
        <v>0.00018518518518518518</v>
      </c>
      <c r="V43" s="25">
        <f t="shared" si="60"/>
        <v>0.04362268518518519</v>
      </c>
      <c r="W43" s="25">
        <f>V43/$X$3</f>
        <v>0.0054528356481481485</v>
      </c>
      <c r="X43" s="189">
        <v>4</v>
      </c>
      <c r="Y43" s="33">
        <v>0.04790509259259259</v>
      </c>
      <c r="Z43" s="25">
        <f>D43*$AB$3</f>
        <v>0.00016203703703703703</v>
      </c>
      <c r="AA43" s="25">
        <f>Y43-Z43</f>
        <v>0.04774305555555555</v>
      </c>
      <c r="AB43" s="25">
        <f>AA43/$AB$3</f>
        <v>0.006820436507936507</v>
      </c>
      <c r="AC43" s="20">
        <v>4</v>
      </c>
      <c r="AD43" s="102"/>
      <c r="AE43" s="23"/>
      <c r="AF43" s="23"/>
      <c r="AG43" s="250"/>
      <c r="AH43" s="217"/>
      <c r="AI43" s="108"/>
      <c r="AJ43" s="23"/>
      <c r="AK43" s="23"/>
      <c r="AL43" s="25"/>
      <c r="AM43" s="20"/>
      <c r="AN43" s="34"/>
      <c r="AO43" s="23">
        <f>D43*$AQ$3</f>
        <v>0.00017916666666666667</v>
      </c>
      <c r="AP43" s="23">
        <f t="shared" si="50"/>
        <v>-0.00017916666666666667</v>
      </c>
      <c r="AQ43" s="23">
        <f>AP43/$AQ$3</f>
        <v>-2.3148148148148147E-05</v>
      </c>
      <c r="AR43" s="272"/>
      <c r="AS43" s="138"/>
      <c r="AT43" s="26">
        <f>D43*$AV$3</f>
        <v>0.00018287037037037038</v>
      </c>
      <c r="AU43" s="22">
        <f>AS43-AT43</f>
        <v>-0.00018287037037037038</v>
      </c>
      <c r="AV43" s="23">
        <f>AU43/$AV$3</f>
        <v>-2.3148148148148147E-05</v>
      </c>
      <c r="AW43" s="18"/>
      <c r="AX43" s="108"/>
      <c r="AY43" s="23"/>
      <c r="AZ43" s="22"/>
      <c r="BA43" s="23"/>
      <c r="BB43" s="45"/>
      <c r="BC43" s="108"/>
      <c r="BD43" s="23"/>
      <c r="BE43" s="22"/>
      <c r="BF43" s="23"/>
      <c r="BG43" s="47"/>
      <c r="BH43" s="108"/>
      <c r="BI43" s="27"/>
      <c r="BJ43" s="22"/>
      <c r="BK43" s="23"/>
      <c r="BL43" s="45"/>
      <c r="BM43" s="177"/>
      <c r="BN43" s="23">
        <f t="shared" si="61"/>
        <v>0.00014305555555555553</v>
      </c>
      <c r="BO43" s="22">
        <f t="shared" si="62"/>
        <v>-0.00014305555555555553</v>
      </c>
      <c r="BP43" s="23">
        <f>BO43/$BP$3</f>
        <v>-2.3148148148148144E-05</v>
      </c>
      <c r="BQ43" s="20"/>
      <c r="BR43" s="194"/>
      <c r="BS43" s="23" t="s">
        <v>44</v>
      </c>
      <c r="BT43" s="22" t="s">
        <v>44</v>
      </c>
      <c r="BU43" s="23" t="s">
        <v>44</v>
      </c>
      <c r="BV43" s="45"/>
      <c r="BW43" s="194" t="s">
        <v>44</v>
      </c>
      <c r="BX43" s="27"/>
      <c r="BY43" s="22"/>
      <c r="BZ43" s="23"/>
      <c r="CA43" s="200"/>
      <c r="CB43" s="21"/>
      <c r="CC43" s="21"/>
      <c r="CD43" s="21"/>
      <c r="CE43" s="21"/>
      <c r="CF43" s="20"/>
      <c r="CG43" s="108"/>
      <c r="CH43" s="23"/>
      <c r="CI43" s="22"/>
      <c r="CJ43" s="23"/>
      <c r="CK43" s="20"/>
      <c r="CL43" s="253"/>
      <c r="CM43" s="23">
        <f t="shared" si="63"/>
        <v>0.00014560185185185184</v>
      </c>
      <c r="CN43" s="22">
        <f t="shared" si="64"/>
        <v>-0.00014560185185185184</v>
      </c>
      <c r="CO43" s="23">
        <f t="shared" si="65"/>
        <v>-2.3148148148148147E-05</v>
      </c>
      <c r="CP43" s="20"/>
      <c r="CQ43" s="42"/>
      <c r="CR43" s="23">
        <f>D43*$CS$3</f>
        <v>8.101851851851852E-05</v>
      </c>
      <c r="CS43" s="22">
        <f t="shared" si="66"/>
        <v>-8.101851851851852E-05</v>
      </c>
      <c r="CT43" s="23">
        <f>CS43/$CS$3</f>
        <v>-2.3148148148148147E-05</v>
      </c>
      <c r="CU43" s="53"/>
      <c r="CV43" s="108"/>
      <c r="CW43" s="23"/>
      <c r="CX43" s="22"/>
      <c r="CY43" s="23"/>
      <c r="CZ43" s="314"/>
      <c r="DA43" s="215"/>
      <c r="DB43" s="23">
        <f>D43*$DB$3</f>
        <v>0.00011944444444444444</v>
      </c>
      <c r="DC43" s="22">
        <f>DA43-DB43</f>
        <v>-0.00011944444444444444</v>
      </c>
      <c r="DD43" s="23">
        <f>DC43/$DB$3</f>
        <v>-2.3148148148148147E-05</v>
      </c>
      <c r="DE43" s="155"/>
      <c r="DF43" s="215"/>
      <c r="DG43" s="23">
        <f>I43*$DB$3</f>
        <v>0</v>
      </c>
      <c r="DH43" s="22">
        <f t="shared" si="67"/>
        <v>0</v>
      </c>
      <c r="DI43" s="23">
        <f>DH43/$DB$3</f>
        <v>0</v>
      </c>
      <c r="DJ43" s="155"/>
      <c r="DK43" s="155"/>
      <c r="DL43" s="155"/>
      <c r="DM43" s="155"/>
      <c r="DN43" s="155"/>
      <c r="DO43" s="377"/>
      <c r="DP43" s="155"/>
      <c r="DQ43" s="155"/>
      <c r="DR43" s="155"/>
      <c r="DS43" s="155"/>
      <c r="DT43" s="155"/>
      <c r="DU43" s="155"/>
      <c r="DV43" s="155"/>
      <c r="DW43" s="155"/>
      <c r="DX43" s="155"/>
      <c r="DY43" s="376"/>
      <c r="DZ43" s="155"/>
      <c r="EA43" s="155"/>
      <c r="EB43" s="155"/>
      <c r="EC43" s="155"/>
      <c r="ED43" s="380"/>
      <c r="EE43" s="155"/>
      <c r="EF43" s="155"/>
      <c r="EG43" s="155"/>
      <c r="EH43" s="155"/>
      <c r="EI43" s="377"/>
      <c r="EJ43" s="155"/>
      <c r="EK43" s="155"/>
      <c r="EL43" s="155"/>
      <c r="EM43" s="155"/>
      <c r="EN43" s="155"/>
      <c r="EO43" s="155"/>
      <c r="EP43" s="155"/>
      <c r="EQ43" s="155"/>
      <c r="ER43" s="155"/>
      <c r="ES43" s="155"/>
      <c r="ET43" s="234"/>
      <c r="EU43" s="23">
        <f>D43*$EX$2</f>
        <v>6.712962962962963E-05</v>
      </c>
      <c r="EV43" s="22">
        <f>ET43-EU43</f>
        <v>-6.712962962962963E-05</v>
      </c>
      <c r="EW43" s="23">
        <f>EV43/$EX$2</f>
        <v>-2.314814814814815E-05</v>
      </c>
      <c r="EX43" s="236"/>
      <c r="EY43" s="108"/>
      <c r="EZ43" s="23">
        <f>D43*$FC$2</f>
        <v>0.0001662037037037037</v>
      </c>
      <c r="FA43" s="22">
        <f>EY43-EZ43</f>
        <v>-0.0001662037037037037</v>
      </c>
      <c r="FB43" s="23">
        <f>FA43/$FC$2</f>
        <v>-2.3148148148148147E-05</v>
      </c>
      <c r="FC43" s="236"/>
      <c r="FD43" s="108"/>
      <c r="FE43" s="23"/>
      <c r="FF43" s="22"/>
      <c r="FG43" s="23"/>
      <c r="FH43" s="236"/>
      <c r="FI43" s="108"/>
      <c r="FJ43" s="23"/>
      <c r="FK43" s="22"/>
      <c r="FL43" s="23"/>
      <c r="FM43" s="236"/>
      <c r="FN43" s="108"/>
      <c r="FO43" s="23"/>
      <c r="FP43" s="22"/>
      <c r="FQ43" s="23"/>
      <c r="FR43" s="236"/>
      <c r="FS43" s="20"/>
      <c r="FT43" s="20">
        <v>5</v>
      </c>
      <c r="FU43" s="238">
        <v>4</v>
      </c>
      <c r="FV43" s="189">
        <v>4</v>
      </c>
      <c r="FW43" s="20">
        <v>4</v>
      </c>
      <c r="FX43" s="217"/>
      <c r="FY43" s="20"/>
      <c r="FZ43" s="272"/>
      <c r="GA43" s="18"/>
      <c r="GB43" s="45"/>
      <c r="GC43" s="47"/>
      <c r="GD43" s="45"/>
      <c r="GE43" s="20"/>
      <c r="GF43" s="45"/>
      <c r="GG43" s="200"/>
      <c r="GH43" s="20"/>
      <c r="GI43" s="20"/>
      <c r="GJ43" s="20"/>
      <c r="GK43" s="53"/>
      <c r="GL43" s="314"/>
      <c r="GM43" s="155"/>
      <c r="GN43" s="155"/>
      <c r="GO43" s="377"/>
      <c r="GP43" s="155"/>
      <c r="GQ43" s="376"/>
      <c r="GR43" s="380"/>
      <c r="GS43" s="377"/>
      <c r="GT43" s="155"/>
      <c r="GU43" s="155"/>
      <c r="GV43" s="236"/>
      <c r="GW43" s="236"/>
      <c r="GX43" s="236"/>
      <c r="GY43" s="236"/>
      <c r="GZ43" s="236"/>
      <c r="HA43" s="238">
        <v>4</v>
      </c>
      <c r="HB43" s="424"/>
      <c r="HC43" s="21"/>
      <c r="HD43" s="21"/>
      <c r="HE43" s="21"/>
      <c r="HF43" s="21"/>
      <c r="HG43" s="21"/>
      <c r="HH43" s="21"/>
      <c r="HI43" s="21"/>
      <c r="HJ43" s="21"/>
      <c r="HK43" s="21"/>
      <c r="HL43" s="21"/>
      <c r="HM43" s="21"/>
      <c r="HN43" s="21"/>
      <c r="HO43" s="21"/>
      <c r="HP43" s="21"/>
      <c r="HQ43" s="21"/>
      <c r="HR43" s="21"/>
      <c r="HS43" s="21"/>
      <c r="HT43" s="21"/>
      <c r="HU43" s="21"/>
      <c r="HV43" s="21"/>
      <c r="HW43" s="21"/>
      <c r="HX43" s="296"/>
      <c r="HY43" s="13"/>
    </row>
    <row r="44" spans="1:232" ht="29.25" customHeight="1" thickBot="1">
      <c r="A44" s="10">
        <v>39</v>
      </c>
      <c r="B44" s="148" t="s">
        <v>89</v>
      </c>
      <c r="C44" s="148">
        <v>1985</v>
      </c>
      <c r="D44" s="24">
        <v>0</v>
      </c>
      <c r="E44" s="135">
        <v>0.05893518518518518</v>
      </c>
      <c r="F44" s="26">
        <f t="shared" si="53"/>
        <v>0</v>
      </c>
      <c r="G44" s="22">
        <f t="shared" si="54"/>
        <v>0.05893518518518518</v>
      </c>
      <c r="H44" s="27">
        <f t="shared" si="55"/>
        <v>0.008128991060025542</v>
      </c>
      <c r="I44" s="156">
        <v>6</v>
      </c>
      <c r="J44" s="137">
        <v>0.07597222222222222</v>
      </c>
      <c r="K44" s="254">
        <f t="shared" si="56"/>
        <v>0</v>
      </c>
      <c r="L44" s="28">
        <f t="shared" si="51"/>
        <v>0.07597222222222222</v>
      </c>
      <c r="M44" s="28">
        <f t="shared" si="57"/>
        <v>0.00961673699015471</v>
      </c>
      <c r="N44" s="153">
        <v>9</v>
      </c>
      <c r="O44" s="150">
        <v>0.03542824074074074</v>
      </c>
      <c r="P44" s="151">
        <f t="shared" si="58"/>
        <v>0</v>
      </c>
      <c r="Q44" s="152">
        <f t="shared" si="52"/>
        <v>0.03542824074074074</v>
      </c>
      <c r="R44" s="382">
        <f t="shared" si="59"/>
        <v>0.007701791465378422</v>
      </c>
      <c r="S44" s="145">
        <v>7</v>
      </c>
      <c r="T44" s="107">
        <v>0.0603125</v>
      </c>
      <c r="U44" s="86">
        <f>D44*$X$3</f>
        <v>0</v>
      </c>
      <c r="V44" s="25">
        <f t="shared" si="60"/>
        <v>0.0603125</v>
      </c>
      <c r="W44" s="25">
        <f>V44/$X$3</f>
        <v>0.0075390625</v>
      </c>
      <c r="X44" s="384">
        <v>9</v>
      </c>
      <c r="Y44" s="33">
        <v>0.05390046296296296</v>
      </c>
      <c r="Z44" s="25">
        <f>D44*$AB$3</f>
        <v>0</v>
      </c>
      <c r="AA44" s="25">
        <f>Y44-Z44</f>
        <v>0.05390046296296296</v>
      </c>
      <c r="AB44" s="25">
        <f>AA44/$AB$3</f>
        <v>0.0077000661375661375</v>
      </c>
      <c r="AC44" s="20">
        <v>6</v>
      </c>
      <c r="AD44" s="95">
        <v>0.04303240740740741</v>
      </c>
      <c r="AE44" s="23">
        <f>D44*$AF$3</f>
        <v>0</v>
      </c>
      <c r="AF44" s="23">
        <f>AD44-AE44</f>
        <v>0.04303240740740741</v>
      </c>
      <c r="AG44" s="23">
        <f>AF44/$AF$3</f>
        <v>0.006375171467764061</v>
      </c>
      <c r="AH44" s="153">
        <v>5</v>
      </c>
      <c r="AI44" s="105"/>
      <c r="AJ44" s="23">
        <f>D44*$AM$3</f>
        <v>0</v>
      </c>
      <c r="AK44" s="23">
        <f>AI44-AJ44</f>
        <v>0</v>
      </c>
      <c r="AL44" s="25">
        <f>AK44/$AM$3</f>
        <v>0</v>
      </c>
      <c r="AM44" s="156"/>
      <c r="AN44" s="34">
        <v>0.050567129629629635</v>
      </c>
      <c r="AO44" s="23">
        <f>D44*$AQ$3</f>
        <v>0</v>
      </c>
      <c r="AP44" s="23">
        <f t="shared" si="50"/>
        <v>0.050567129629629635</v>
      </c>
      <c r="AQ44" s="23">
        <f>AP44/$AQ$3</f>
        <v>0.006533220882381089</v>
      </c>
      <c r="AR44" s="156">
        <v>9</v>
      </c>
      <c r="AS44" s="138">
        <v>0.04666666666666667</v>
      </c>
      <c r="AT44" s="26">
        <f>D44*$AV$3</f>
        <v>0</v>
      </c>
      <c r="AU44" s="22">
        <f>AS44-AT44</f>
        <v>0.04666666666666667</v>
      </c>
      <c r="AV44" s="23">
        <f>AU44/$AV$3</f>
        <v>0.00590717299578059</v>
      </c>
      <c r="AW44" s="156">
        <v>8</v>
      </c>
      <c r="AX44" s="42">
        <v>0.07921296296296297</v>
      </c>
      <c r="AY44" s="23">
        <f>D44*$AZ$3</f>
        <v>0</v>
      </c>
      <c r="AZ44" s="22">
        <f>AX44-AY44</f>
        <v>0.07921296296296297</v>
      </c>
      <c r="BA44" s="23">
        <f>AZ44/$AZ$3</f>
        <v>0.005786191597002409</v>
      </c>
      <c r="BB44" s="153">
        <v>9</v>
      </c>
      <c r="BC44" s="33">
        <v>0.061701388888888896</v>
      </c>
      <c r="BD44" s="23">
        <f>D44*$BD$3</f>
        <v>0</v>
      </c>
      <c r="BE44" s="22">
        <f>BC44-BD44</f>
        <v>0.061701388888888896</v>
      </c>
      <c r="BF44" s="23">
        <f>BE44/$BD$3</f>
        <v>0.0075614447167755994</v>
      </c>
      <c r="BG44" s="161">
        <v>10</v>
      </c>
      <c r="BH44" s="33">
        <v>0.03153935185185185</v>
      </c>
      <c r="BI44" s="27">
        <f>D44*$BI$3</f>
        <v>0</v>
      </c>
      <c r="BJ44" s="22">
        <f>BH44-BI44</f>
        <v>0.03153935185185185</v>
      </c>
      <c r="BK44" s="23">
        <f>BJ44/$BI$3</f>
        <v>0.005906245665140797</v>
      </c>
      <c r="BL44" s="153">
        <v>6</v>
      </c>
      <c r="BM44" s="182"/>
      <c r="BN44" s="23">
        <f t="shared" si="61"/>
        <v>0</v>
      </c>
      <c r="BO44" s="22">
        <f t="shared" si="62"/>
        <v>0</v>
      </c>
      <c r="BP44" s="23">
        <f>BO44/$BP$2</f>
        <v>0</v>
      </c>
      <c r="BQ44" s="153"/>
      <c r="BR44" s="106"/>
      <c r="BS44" s="23" t="e">
        <f>D44*$BU$2</f>
        <v>#VALUE!</v>
      </c>
      <c r="BT44" s="22" t="e">
        <f>BR44-BS44</f>
        <v>#VALUE!</v>
      </c>
      <c r="BU44" s="23" t="e">
        <f>BT44/$BU$2</f>
        <v>#VALUE!</v>
      </c>
      <c r="BV44" s="153"/>
      <c r="BW44" s="184">
        <v>0.0587037037037037</v>
      </c>
      <c r="BX44" s="23">
        <f>D44*$BX$3</f>
        <v>0</v>
      </c>
      <c r="BY44" s="22">
        <f>BW44-BX44</f>
        <v>0.0587037037037037</v>
      </c>
      <c r="BZ44" s="23">
        <f>BY44/$BX$3</f>
        <v>0.007555174221840889</v>
      </c>
      <c r="CA44" s="153">
        <v>4</v>
      </c>
      <c r="CB44" s="308">
        <v>0.050914351851851856</v>
      </c>
      <c r="CC44" s="23">
        <f>D44*$CD$3</f>
        <v>0</v>
      </c>
      <c r="CD44" s="22">
        <f>CB44-CC44</f>
        <v>0.050914351851851856</v>
      </c>
      <c r="CE44" s="23">
        <f>CD44/$CD$3</f>
        <v>0.00554622569192286</v>
      </c>
      <c r="CF44" s="156">
        <v>8</v>
      </c>
      <c r="CG44" s="182">
        <v>0.019675925925925927</v>
      </c>
      <c r="CH44" s="23">
        <f>D44*$CJ$3</f>
        <v>0</v>
      </c>
      <c r="CI44" s="22">
        <f>CG44-CH44</f>
        <v>0.019675925925925927</v>
      </c>
      <c r="CJ44" s="23">
        <f>CI44/$CJ$3</f>
        <v>0.005944388497258588</v>
      </c>
      <c r="CK44" s="370">
        <v>3</v>
      </c>
      <c r="CL44" s="253">
        <v>0.08849537037037036</v>
      </c>
      <c r="CM44" s="23">
        <f t="shared" si="63"/>
        <v>0</v>
      </c>
      <c r="CN44" s="22">
        <f t="shared" si="64"/>
        <v>0.08849537037037036</v>
      </c>
      <c r="CO44" s="23">
        <f t="shared" si="65"/>
        <v>0.014069216275098627</v>
      </c>
      <c r="CP44" s="156">
        <v>13</v>
      </c>
      <c r="CQ44" s="175">
        <v>0.030752314814814816</v>
      </c>
      <c r="CR44" s="23">
        <f>D44*$CT$2</f>
        <v>0</v>
      </c>
      <c r="CS44" s="22">
        <f t="shared" si="66"/>
        <v>0.030752314814814816</v>
      </c>
      <c r="CT44" s="23">
        <f>CS44/$CT$2</f>
        <v>0.005414139932185707</v>
      </c>
      <c r="CU44" s="343">
        <v>10</v>
      </c>
      <c r="CV44" s="66">
        <v>0.05049768518518519</v>
      </c>
      <c r="CW44" s="23">
        <f>D44*$CZ$3</f>
        <v>0</v>
      </c>
      <c r="CX44" s="22">
        <f>CV44-CW44</f>
        <v>0.05049768518518519</v>
      </c>
      <c r="CY44" s="23">
        <f>CX44/$CZ$3</f>
        <v>0.0073185050993022005</v>
      </c>
      <c r="CZ44" s="315">
        <v>6</v>
      </c>
      <c r="DA44" s="160"/>
      <c r="DB44" s="160"/>
      <c r="DC44" s="160"/>
      <c r="DD44" s="160"/>
      <c r="DE44" s="160"/>
      <c r="DF44" s="107">
        <v>0.0641087962962963</v>
      </c>
      <c r="DG44" s="23">
        <f>D44*$DI$3</f>
        <v>0</v>
      </c>
      <c r="DH44" s="22">
        <f t="shared" si="67"/>
        <v>0.0641087962962963</v>
      </c>
      <c r="DI44" s="23">
        <f>DH44/$DI$3</f>
        <v>0.005775567233900568</v>
      </c>
      <c r="DJ44" s="315">
        <v>4</v>
      </c>
      <c r="DK44" s="160"/>
      <c r="DL44" s="160"/>
      <c r="DM44" s="160"/>
      <c r="DN44" s="160"/>
      <c r="DO44" s="378"/>
      <c r="DP44" s="107">
        <v>0.021168981481481483</v>
      </c>
      <c r="DQ44" s="23">
        <f>D44*$DT$3</f>
        <v>0</v>
      </c>
      <c r="DR44" s="22">
        <f>DP44-DQ44</f>
        <v>0.021168981481481483</v>
      </c>
      <c r="DS44" s="23">
        <f>DR44/$DT$3</f>
        <v>0.004704218106995885</v>
      </c>
      <c r="DT44" s="315">
        <v>4</v>
      </c>
      <c r="DU44" s="107">
        <v>0.04835648148148148</v>
      </c>
      <c r="DV44" s="23">
        <f>D44*$DY$3</f>
        <v>0</v>
      </c>
      <c r="DW44" s="22">
        <f>DU44-DV44</f>
        <v>0.04835648148148148</v>
      </c>
      <c r="DX44" s="23">
        <f>DW44/$DY$3</f>
        <v>0.00579119538700377</v>
      </c>
      <c r="DY44" s="379">
        <v>3</v>
      </c>
      <c r="DZ44" s="107">
        <v>0.06790509259259259</v>
      </c>
      <c r="EA44" s="23">
        <f>D44*$ED$3</f>
        <v>0</v>
      </c>
      <c r="EB44" s="22">
        <f>DZ44-EA44</f>
        <v>0.06790509259259259</v>
      </c>
      <c r="EC44" s="23">
        <f>EB44/$ED$3</f>
        <v>0.006907944312573</v>
      </c>
      <c r="ED44" s="379">
        <v>3</v>
      </c>
      <c r="EE44" s="107">
        <v>0.05340277777777778</v>
      </c>
      <c r="EF44" s="23">
        <f>D44*$EI$3</f>
        <v>0</v>
      </c>
      <c r="EG44" s="22">
        <f>EE44-EF44</f>
        <v>0.05340277777777778</v>
      </c>
      <c r="EH44" s="23">
        <f>EG44/$EI$3</f>
        <v>0.005767038636909048</v>
      </c>
      <c r="EI44" s="379">
        <v>6</v>
      </c>
      <c r="EJ44" s="160"/>
      <c r="EK44" s="160"/>
      <c r="EL44" s="160"/>
      <c r="EM44" s="160"/>
      <c r="EN44" s="160"/>
      <c r="EO44" s="107">
        <v>0.06362268518518518</v>
      </c>
      <c r="EP44" s="23">
        <f>D44*$ES$3</f>
        <v>0</v>
      </c>
      <c r="EQ44" s="22">
        <f>EO44-EP44</f>
        <v>0.06362268518518518</v>
      </c>
      <c r="ER44" s="23">
        <f>EQ44/$ES$3</f>
        <v>0.006176959726717008</v>
      </c>
      <c r="ES44" s="315">
        <v>2</v>
      </c>
      <c r="ET44" s="160"/>
      <c r="EU44" s="160"/>
      <c r="EV44" s="160"/>
      <c r="EW44" s="160"/>
      <c r="EX44" s="160"/>
      <c r="EY44" s="160"/>
      <c r="EZ44" s="160"/>
      <c r="FA44" s="160"/>
      <c r="FB44" s="160"/>
      <c r="FC44" s="160"/>
      <c r="FD44" s="160"/>
      <c r="FE44" s="160"/>
      <c r="FF44" s="160"/>
      <c r="FG44" s="160"/>
      <c r="FH44" s="160"/>
      <c r="FI44" s="105">
        <v>0.026446759259259264</v>
      </c>
      <c r="FJ44" s="23">
        <f>D44*$FL$3</f>
        <v>0</v>
      </c>
      <c r="FK44" s="22">
        <f>FI44-FJ44</f>
        <v>0.026446759259259264</v>
      </c>
      <c r="FL44" s="23">
        <f>FK44/$FL$3</f>
        <v>0.004697470561147294</v>
      </c>
      <c r="FM44" s="160">
        <v>4</v>
      </c>
      <c r="FN44" s="230">
        <v>0.06614583333333333</v>
      </c>
      <c r="FO44" s="23">
        <f>D44*$FP$3</f>
        <v>0</v>
      </c>
      <c r="FP44" s="22">
        <f>FN44-FO44</f>
        <v>0.06614583333333333</v>
      </c>
      <c r="FQ44" s="23">
        <f>FP44/$FP$3</f>
        <v>0.007568173150266972</v>
      </c>
      <c r="FR44" s="315">
        <v>5</v>
      </c>
      <c r="FS44" s="156">
        <v>6</v>
      </c>
      <c r="FT44" s="153">
        <v>9</v>
      </c>
      <c r="FU44" s="145">
        <v>7</v>
      </c>
      <c r="FV44" s="384">
        <v>9</v>
      </c>
      <c r="FW44" s="20">
        <v>6</v>
      </c>
      <c r="FX44" s="153">
        <v>5</v>
      </c>
      <c r="FY44" s="156"/>
      <c r="FZ44" s="156">
        <v>9</v>
      </c>
      <c r="GA44" s="156">
        <v>8</v>
      </c>
      <c r="GB44" s="153">
        <v>9</v>
      </c>
      <c r="GC44" s="161">
        <v>10</v>
      </c>
      <c r="GD44" s="153">
        <v>6</v>
      </c>
      <c r="GE44" s="153"/>
      <c r="GF44" s="153"/>
      <c r="GG44" s="153">
        <v>4</v>
      </c>
      <c r="GH44" s="156">
        <v>8</v>
      </c>
      <c r="GI44" s="370">
        <v>3</v>
      </c>
      <c r="GJ44" s="437">
        <v>13</v>
      </c>
      <c r="GK44" s="343">
        <v>10</v>
      </c>
      <c r="GL44" s="315">
        <v>6</v>
      </c>
      <c r="GM44" s="160"/>
      <c r="GN44" s="315">
        <v>4</v>
      </c>
      <c r="GO44" s="378"/>
      <c r="GP44" s="315">
        <v>4</v>
      </c>
      <c r="GQ44" s="379">
        <v>3</v>
      </c>
      <c r="GR44" s="379">
        <v>3</v>
      </c>
      <c r="GS44" s="379">
        <v>6</v>
      </c>
      <c r="GT44" s="160"/>
      <c r="GU44" s="315">
        <v>2</v>
      </c>
      <c r="GV44" s="160"/>
      <c r="GW44" s="160"/>
      <c r="GX44" s="160"/>
      <c r="GY44" s="160">
        <v>4</v>
      </c>
      <c r="GZ44" s="315">
        <v>5</v>
      </c>
      <c r="HA44" s="419">
        <v>25</v>
      </c>
      <c r="HB44" s="438">
        <f>GZ44+GY44+GU44+GS44+GR44+GQ44+GP44+GN44+GL44+GK44+GI44+GH44+GG44+GD44+GC44+GB44+GA44+FZ44+FX44+FW44+FV44+FU44+FT44+FS44</f>
        <v>146</v>
      </c>
      <c r="HC44" s="154"/>
      <c r="HD44" s="154"/>
      <c r="HE44" s="154"/>
      <c r="HF44" s="154"/>
      <c r="HG44" s="154"/>
      <c r="HH44" s="154"/>
      <c r="HI44" s="154"/>
      <c r="HJ44" s="154"/>
      <c r="HK44" s="154"/>
      <c r="HL44" s="154"/>
      <c r="HM44" s="154"/>
      <c r="HN44" s="154"/>
      <c r="HO44" s="154"/>
      <c r="HP44" s="154"/>
      <c r="HQ44" s="154"/>
      <c r="HR44" s="154"/>
      <c r="HS44" s="154"/>
      <c r="HT44" s="154"/>
      <c r="HU44" s="154"/>
      <c r="HV44" s="149"/>
      <c r="HW44" s="149"/>
      <c r="HX44" s="187">
        <v>4</v>
      </c>
    </row>
    <row r="45" spans="1:232" ht="29.25" customHeight="1">
      <c r="A45" s="386">
        <v>40</v>
      </c>
      <c r="B45" s="387" t="s">
        <v>59</v>
      </c>
      <c r="C45" s="387">
        <v>1985</v>
      </c>
      <c r="D45" s="56">
        <v>0</v>
      </c>
      <c r="E45" s="388">
        <v>0.07768518518518519</v>
      </c>
      <c r="F45" s="389">
        <f t="shared" si="53"/>
        <v>0</v>
      </c>
      <c r="G45" s="60">
        <f t="shared" si="54"/>
        <v>0.07768518518518519</v>
      </c>
      <c r="H45" s="390">
        <f t="shared" si="55"/>
        <v>0.010715197956577268</v>
      </c>
      <c r="I45" s="373">
        <v>11</v>
      </c>
      <c r="J45" s="137">
        <v>0.05922453703703704</v>
      </c>
      <c r="K45" s="391">
        <f t="shared" si="56"/>
        <v>0</v>
      </c>
      <c r="L45" s="392">
        <f t="shared" si="51"/>
        <v>0.05922453703703704</v>
      </c>
      <c r="M45" s="392">
        <f t="shared" si="57"/>
        <v>0.00749677684013127</v>
      </c>
      <c r="N45" s="393">
        <v>6</v>
      </c>
      <c r="O45" s="394">
        <v>0.03685185185185185</v>
      </c>
      <c r="P45" s="395">
        <f t="shared" si="58"/>
        <v>0</v>
      </c>
      <c r="Q45" s="396">
        <f t="shared" si="52"/>
        <v>0.03685185185185185</v>
      </c>
      <c r="R45" s="397">
        <f t="shared" si="59"/>
        <v>0.008011272141706926</v>
      </c>
      <c r="S45" s="63">
        <v>8</v>
      </c>
      <c r="T45" s="398">
        <v>0.052314814814814814</v>
      </c>
      <c r="U45" s="299">
        <f>D45*$X$3</f>
        <v>0</v>
      </c>
      <c r="V45" s="399">
        <f t="shared" si="60"/>
        <v>0.052314814814814814</v>
      </c>
      <c r="W45" s="399">
        <f>V45/$X$3</f>
        <v>0.006539351851851852</v>
      </c>
      <c r="X45" s="400">
        <v>6</v>
      </c>
      <c r="Y45" s="398">
        <v>0.06336805555555557</v>
      </c>
      <c r="Z45" s="399">
        <f>D45*$AB$3</f>
        <v>0</v>
      </c>
      <c r="AA45" s="399">
        <f>Y45-Z45</f>
        <v>0.06336805555555557</v>
      </c>
      <c r="AB45" s="399">
        <f>AA45/$AB$3</f>
        <v>0.009052579365079366</v>
      </c>
      <c r="AC45" s="401">
        <v>8</v>
      </c>
      <c r="AD45" s="402"/>
      <c r="AE45" s="57">
        <f>D45*$AF$3</f>
        <v>0</v>
      </c>
      <c r="AF45" s="57">
        <f>AD45-AE45</f>
        <v>0</v>
      </c>
      <c r="AG45" s="57">
        <f>AF45/$AF$3</f>
        <v>0</v>
      </c>
      <c r="AH45" s="393"/>
      <c r="AI45" s="403">
        <v>0.0362037037037037</v>
      </c>
      <c r="AJ45" s="57">
        <f>D45*$AJ$3</f>
        <v>0</v>
      </c>
      <c r="AK45" s="57">
        <f>AI45-AJ45</f>
        <v>0.0362037037037037</v>
      </c>
      <c r="AL45" s="399">
        <f>AK45/$AJ$3</f>
        <v>0.005783339249792924</v>
      </c>
      <c r="AM45" s="373">
        <v>5</v>
      </c>
      <c r="AN45" s="404">
        <v>0.037638888888888895</v>
      </c>
      <c r="AO45" s="57">
        <f>D45*$AQ$3</f>
        <v>0</v>
      </c>
      <c r="AP45" s="57">
        <f t="shared" si="50"/>
        <v>0.037638888888888895</v>
      </c>
      <c r="AQ45" s="57">
        <f>AP45/$AQ$3</f>
        <v>0.004862905541200116</v>
      </c>
      <c r="AR45" s="373">
        <v>3</v>
      </c>
      <c r="AS45" s="138">
        <v>0.03923611111111111</v>
      </c>
      <c r="AT45" s="389">
        <f>D45*$AV$3</f>
        <v>0</v>
      </c>
      <c r="AU45" s="60">
        <f>AS45-AT45</f>
        <v>0.03923611111111111</v>
      </c>
      <c r="AV45" s="57">
        <f>AU45/$AV$3</f>
        <v>0.004966596343178621</v>
      </c>
      <c r="AW45" s="373">
        <v>5</v>
      </c>
      <c r="AX45" s="405">
        <v>0.060972222222222226</v>
      </c>
      <c r="AY45" s="57">
        <f>D45*$AZ$3</f>
        <v>0</v>
      </c>
      <c r="AZ45" s="60">
        <f>AX45-AY45</f>
        <v>0.060972222222222226</v>
      </c>
      <c r="BA45" s="57">
        <f>AZ45/$AZ$3</f>
        <v>0.004453778102426751</v>
      </c>
      <c r="BB45" s="393">
        <v>4</v>
      </c>
      <c r="BC45" s="398"/>
      <c r="BD45" s="57">
        <f>D45*$BD$3</f>
        <v>0</v>
      </c>
      <c r="BE45" s="60">
        <f>BC45-BD45</f>
        <v>0</v>
      </c>
      <c r="BF45" s="57">
        <f>BE45/$BD$3</f>
        <v>0</v>
      </c>
      <c r="BG45" s="406"/>
      <c r="BH45" s="398">
        <v>0.025266203703703704</v>
      </c>
      <c r="BI45" s="390">
        <f>D45*$BI$3</f>
        <v>0</v>
      </c>
      <c r="BJ45" s="60">
        <f>BH45-BI45</f>
        <v>0.025266203703703704</v>
      </c>
      <c r="BK45" s="57">
        <f>BJ45/$BI$3</f>
        <v>0.004731498820918297</v>
      </c>
      <c r="BL45" s="393">
        <v>3</v>
      </c>
      <c r="BM45" s="407">
        <v>0.047060185185185184</v>
      </c>
      <c r="BN45" s="57">
        <f>D45*$BP$3</f>
        <v>0</v>
      </c>
      <c r="BO45" s="60">
        <f>BM45-BN45</f>
        <v>0.047060185185185184</v>
      </c>
      <c r="BP45" s="57">
        <f>BO45/$BP$3</f>
        <v>0.007614916696631907</v>
      </c>
      <c r="BQ45" s="393">
        <v>4</v>
      </c>
      <c r="BR45" s="408"/>
      <c r="BS45" s="57" t="e">
        <f>D45*$BU$2</f>
        <v>#VALUE!</v>
      </c>
      <c r="BT45" s="60" t="e">
        <f>BR45-BS45</f>
        <v>#VALUE!</v>
      </c>
      <c r="BU45" s="57" t="e">
        <f>BT45/$BU$2</f>
        <v>#VALUE!</v>
      </c>
      <c r="BV45" s="393"/>
      <c r="BW45" s="409">
        <v>0.06090277777777778</v>
      </c>
      <c r="BX45" s="57">
        <f>D45*$BX$3</f>
        <v>0</v>
      </c>
      <c r="BY45" s="60">
        <f>BW45-BX45</f>
        <v>0.06090277777777778</v>
      </c>
      <c r="BZ45" s="57">
        <f>BY45/$BX$3</f>
        <v>0.007838195338195339</v>
      </c>
      <c r="CA45" s="393">
        <v>5</v>
      </c>
      <c r="CB45" s="410">
        <v>0.043912037037037034</v>
      </c>
      <c r="CC45" s="57">
        <f>D45*$CD$3</f>
        <v>0</v>
      </c>
      <c r="CD45" s="60">
        <f>CB45-CC45</f>
        <v>0.043912037037037034</v>
      </c>
      <c r="CE45" s="57">
        <f>CD45/$CD$3</f>
        <v>0.004783446300330832</v>
      </c>
      <c r="CF45" s="373">
        <v>6</v>
      </c>
      <c r="CG45" s="336"/>
      <c r="CH45" s="336"/>
      <c r="CI45" s="336"/>
      <c r="CJ45" s="336"/>
      <c r="CK45" s="374"/>
      <c r="CL45" s="411">
        <v>0.07835648148148149</v>
      </c>
      <c r="CM45" s="57">
        <f t="shared" si="63"/>
        <v>0</v>
      </c>
      <c r="CN45" s="60">
        <f t="shared" si="64"/>
        <v>0.07835648148148149</v>
      </c>
      <c r="CO45" s="57">
        <f t="shared" si="65"/>
        <v>0.012457310251427899</v>
      </c>
      <c r="CP45" s="373">
        <v>11</v>
      </c>
      <c r="CQ45" s="336"/>
      <c r="CR45" s="336"/>
      <c r="CS45" s="336"/>
      <c r="CT45" s="336"/>
      <c r="CU45" s="344"/>
      <c r="CV45" s="337"/>
      <c r="CW45" s="337"/>
      <c r="CX45" s="337"/>
      <c r="CY45" s="337"/>
      <c r="CZ45" s="412"/>
      <c r="DA45" s="337"/>
      <c r="DB45" s="337"/>
      <c r="DC45" s="337"/>
      <c r="DD45" s="337"/>
      <c r="DE45" s="337"/>
      <c r="DF45" s="337"/>
      <c r="DG45" s="337"/>
      <c r="DH45" s="337"/>
      <c r="DI45" s="337"/>
      <c r="DJ45" s="337"/>
      <c r="DK45" s="398">
        <v>0.03396990740740741</v>
      </c>
      <c r="DL45" s="57">
        <f>D45*$DO$3</f>
        <v>0</v>
      </c>
      <c r="DM45" s="60">
        <f>DK45-DL45</f>
        <v>0.03396990740740741</v>
      </c>
      <c r="DN45" s="57">
        <f>DM45/$DO$3</f>
        <v>0.007899978466838932</v>
      </c>
      <c r="DO45" s="413">
        <v>3</v>
      </c>
      <c r="DP45" s="337"/>
      <c r="DQ45" s="337"/>
      <c r="DR45" s="337"/>
      <c r="DS45" s="337"/>
      <c r="DT45" s="337"/>
      <c r="DU45" s="337"/>
      <c r="DV45" s="337"/>
      <c r="DW45" s="337"/>
      <c r="DX45" s="337"/>
      <c r="DY45" s="413"/>
      <c r="DZ45" s="337"/>
      <c r="EA45" s="337"/>
      <c r="EB45" s="337"/>
      <c r="EC45" s="337"/>
      <c r="ED45" s="414"/>
      <c r="EE45" s="337"/>
      <c r="EF45" s="337"/>
      <c r="EG45" s="337"/>
      <c r="EH45" s="337"/>
      <c r="EI45" s="414"/>
      <c r="EJ45" s="337"/>
      <c r="EK45" s="337"/>
      <c r="EL45" s="337"/>
      <c r="EM45" s="337"/>
      <c r="EN45" s="337"/>
      <c r="EO45" s="337"/>
      <c r="EP45" s="337"/>
      <c r="EQ45" s="337"/>
      <c r="ER45" s="337"/>
      <c r="ES45" s="337"/>
      <c r="ET45" s="337"/>
      <c r="EU45" s="337"/>
      <c r="EV45" s="337"/>
      <c r="EW45" s="337"/>
      <c r="EX45" s="337"/>
      <c r="EY45" s="337"/>
      <c r="EZ45" s="337"/>
      <c r="FA45" s="337"/>
      <c r="FB45" s="337"/>
      <c r="FC45" s="337"/>
      <c r="FD45" s="337"/>
      <c r="FE45" s="337"/>
      <c r="FF45" s="337"/>
      <c r="FG45" s="337"/>
      <c r="FH45" s="337"/>
      <c r="FI45" s="337"/>
      <c r="FJ45" s="337"/>
      <c r="FK45" s="337"/>
      <c r="FL45" s="337"/>
      <c r="FM45" s="337"/>
      <c r="FN45" s="415">
        <v>0.060960648148148146</v>
      </c>
      <c r="FO45" s="57">
        <f>D45*$FP$3</f>
        <v>0</v>
      </c>
      <c r="FP45" s="60">
        <f>FN45-FO45</f>
        <v>0.060960648148148146</v>
      </c>
      <c r="FQ45" s="57">
        <f>FP45/$FP$3</f>
        <v>0.00697490253411306</v>
      </c>
      <c r="FR45" s="412">
        <v>3</v>
      </c>
      <c r="FS45" s="373">
        <v>11</v>
      </c>
      <c r="FT45" s="393">
        <v>6</v>
      </c>
      <c r="FU45" s="63">
        <v>8</v>
      </c>
      <c r="FV45" s="400">
        <v>6</v>
      </c>
      <c r="FW45" s="401">
        <v>8</v>
      </c>
      <c r="FX45" s="393"/>
      <c r="FY45" s="373">
        <v>5</v>
      </c>
      <c r="FZ45" s="373">
        <v>3</v>
      </c>
      <c r="GA45" s="373">
        <v>5</v>
      </c>
      <c r="GB45" s="393">
        <v>4</v>
      </c>
      <c r="GC45" s="406"/>
      <c r="GD45" s="393">
        <v>3</v>
      </c>
      <c r="GE45" s="393">
        <v>4</v>
      </c>
      <c r="GF45" s="393"/>
      <c r="GG45" s="393">
        <v>5</v>
      </c>
      <c r="GH45" s="373">
        <v>6</v>
      </c>
      <c r="GI45" s="374"/>
      <c r="GJ45" s="373">
        <v>11</v>
      </c>
      <c r="GK45" s="344"/>
      <c r="GL45" s="412"/>
      <c r="GM45" s="337"/>
      <c r="GN45" s="337"/>
      <c r="GO45" s="413">
        <v>3</v>
      </c>
      <c r="GP45" s="337"/>
      <c r="GQ45" s="413"/>
      <c r="GR45" s="414"/>
      <c r="GS45" s="414"/>
      <c r="GT45" s="337"/>
      <c r="GU45" s="337"/>
      <c r="GV45" s="337"/>
      <c r="GW45" s="337"/>
      <c r="GX45" s="337"/>
      <c r="GY45" s="337"/>
      <c r="GZ45" s="412">
        <v>3</v>
      </c>
      <c r="HA45" s="420">
        <v>15</v>
      </c>
      <c r="HB45" s="439"/>
      <c r="HC45" s="416"/>
      <c r="HD45" s="416"/>
      <c r="HE45" s="416"/>
      <c r="HF45" s="416"/>
      <c r="HG45" s="416"/>
      <c r="HH45" s="416"/>
      <c r="HI45" s="416"/>
      <c r="HJ45" s="416"/>
      <c r="HK45" s="416"/>
      <c r="HL45" s="416"/>
      <c r="HM45" s="416"/>
      <c r="HN45" s="416"/>
      <c r="HO45" s="416"/>
      <c r="HP45" s="416"/>
      <c r="HQ45" s="416"/>
      <c r="HR45" s="416"/>
      <c r="HS45" s="416"/>
      <c r="HT45" s="416"/>
      <c r="HU45" s="416"/>
      <c r="HV45" s="416"/>
      <c r="HW45" s="416"/>
      <c r="HX45" s="187"/>
    </row>
    <row r="46" spans="1:232" ht="24" customHeight="1">
      <c r="A46" s="10">
        <v>41</v>
      </c>
      <c r="B46" s="17" t="s">
        <v>83</v>
      </c>
      <c r="C46" s="17">
        <v>1985</v>
      </c>
      <c r="D46" s="24">
        <v>0</v>
      </c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385"/>
      <c r="U46" s="385"/>
      <c r="V46" s="385"/>
      <c r="W46" s="385"/>
      <c r="X46" s="385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418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417"/>
      <c r="BC46" s="21"/>
      <c r="BD46" s="21"/>
      <c r="BE46" s="21"/>
      <c r="BF46" s="21"/>
      <c r="BG46" s="47"/>
      <c r="BH46" s="21"/>
      <c r="BI46" s="21"/>
      <c r="BJ46" s="21"/>
      <c r="BK46" s="21"/>
      <c r="BL46" s="21"/>
      <c r="BM46" s="177">
        <v>0.04863425925925926</v>
      </c>
      <c r="BN46" s="23">
        <f>D46*$BP$3</f>
        <v>0</v>
      </c>
      <c r="BO46" s="22">
        <f>BM46-BN46</f>
        <v>0.04863425925925926</v>
      </c>
      <c r="BP46" s="23">
        <f>BO46/$BP$3</f>
        <v>0.00786962123936234</v>
      </c>
      <c r="BQ46" s="20">
        <v>5</v>
      </c>
      <c r="BR46" s="21"/>
      <c r="BS46" s="21"/>
      <c r="BT46" s="21"/>
      <c r="BU46" s="21"/>
      <c r="BV46" s="21"/>
      <c r="BW46" s="184">
        <v>0.06197916666666667</v>
      </c>
      <c r="BX46" s="23">
        <f>D46*$BX$3</f>
        <v>0</v>
      </c>
      <c r="BY46" s="22">
        <f>BW46-BX46</f>
        <v>0.06197916666666667</v>
      </c>
      <c r="BZ46" s="23">
        <f>BY46/$BX$3</f>
        <v>0.007976726726726727</v>
      </c>
      <c r="CA46" s="20">
        <v>6</v>
      </c>
      <c r="CB46" s="308">
        <v>0.04120370370370371</v>
      </c>
      <c r="CC46" s="23">
        <f>D46*$CD$3</f>
        <v>0</v>
      </c>
      <c r="CD46" s="22">
        <f>CB46-CC46</f>
        <v>0.04120370370370371</v>
      </c>
      <c r="CE46" s="23">
        <f>CD46/$CD$3</f>
        <v>0.004488420882756396</v>
      </c>
      <c r="CF46" s="20">
        <v>5</v>
      </c>
      <c r="CG46" s="182">
        <v>0.020416666666666666</v>
      </c>
      <c r="CH46" s="23">
        <f>D46*$CJ$3</f>
        <v>0</v>
      </c>
      <c r="CI46" s="22">
        <f>CG46-CH46</f>
        <v>0.020416666666666666</v>
      </c>
      <c r="CJ46" s="23">
        <f>CI46/$CJ$3</f>
        <v>0.006168177240684794</v>
      </c>
      <c r="CK46" s="145">
        <v>5</v>
      </c>
      <c r="CL46" s="253">
        <v>0.05254629629629629</v>
      </c>
      <c r="CM46" s="23">
        <f t="shared" si="63"/>
        <v>0</v>
      </c>
      <c r="CN46" s="22">
        <f t="shared" si="64"/>
        <v>0.05254629629629629</v>
      </c>
      <c r="CO46" s="23">
        <f t="shared" si="65"/>
        <v>0.008353942177471589</v>
      </c>
      <c r="CP46" s="145">
        <v>4</v>
      </c>
      <c r="CQ46" s="175">
        <v>0.02980324074074074</v>
      </c>
      <c r="CR46" s="23">
        <f>D46*$CT$2</f>
        <v>0</v>
      </c>
      <c r="CS46" s="22">
        <f>CQ46-CR46</f>
        <v>0.02980324074074074</v>
      </c>
      <c r="CT46" s="23">
        <f>CS46/$CT$2</f>
        <v>0.00524704942618675</v>
      </c>
      <c r="CU46" s="339">
        <v>6</v>
      </c>
      <c r="CV46" s="21"/>
      <c r="CW46" s="21"/>
      <c r="CX46" s="21"/>
      <c r="CY46" s="21"/>
      <c r="CZ46" s="417"/>
      <c r="DA46" s="21"/>
      <c r="DB46" s="21"/>
      <c r="DC46" s="21"/>
      <c r="DD46" s="21"/>
      <c r="DE46" s="21"/>
      <c r="DF46" s="21"/>
      <c r="DG46" s="21"/>
      <c r="DH46" s="21"/>
      <c r="DI46" s="21"/>
      <c r="DJ46" s="21"/>
      <c r="DK46" s="21"/>
      <c r="DL46" s="21"/>
      <c r="DM46" s="21"/>
      <c r="DN46" s="21"/>
      <c r="DO46" s="21"/>
      <c r="DP46" s="21"/>
      <c r="DQ46" s="21"/>
      <c r="DR46" s="21"/>
      <c r="DS46" s="21"/>
      <c r="DT46" s="21"/>
      <c r="DU46" s="21"/>
      <c r="DV46" s="21"/>
      <c r="DW46" s="21"/>
      <c r="DX46" s="21"/>
      <c r="DY46" s="21"/>
      <c r="DZ46" s="21"/>
      <c r="EA46" s="21"/>
      <c r="EB46" s="21"/>
      <c r="EC46" s="21"/>
      <c r="ED46" s="21"/>
      <c r="EE46" s="21"/>
      <c r="EF46" s="21"/>
      <c r="EG46" s="21"/>
      <c r="EH46" s="21"/>
      <c r="EI46" s="21"/>
      <c r="EJ46" s="21"/>
      <c r="EK46" s="21"/>
      <c r="EL46" s="21"/>
      <c r="EM46" s="21"/>
      <c r="EN46" s="21"/>
      <c r="EO46" s="21"/>
      <c r="EP46" s="21"/>
      <c r="EQ46" s="21"/>
      <c r="ER46" s="21"/>
      <c r="ES46" s="21"/>
      <c r="ET46" s="21"/>
      <c r="EU46" s="21"/>
      <c r="EV46" s="21"/>
      <c r="EW46" s="21"/>
      <c r="EX46" s="21"/>
      <c r="EY46" s="21"/>
      <c r="EZ46" s="21"/>
      <c r="FA46" s="21"/>
      <c r="FB46" s="21"/>
      <c r="FC46" s="21"/>
      <c r="FD46" s="21"/>
      <c r="FE46" s="21"/>
      <c r="FF46" s="21"/>
      <c r="FG46" s="21"/>
      <c r="FH46" s="21"/>
      <c r="FI46" s="21"/>
      <c r="FJ46" s="21"/>
      <c r="FK46" s="21"/>
      <c r="FL46" s="21"/>
      <c r="FM46" s="21"/>
      <c r="FN46" s="21"/>
      <c r="FO46" s="21"/>
      <c r="FP46" s="21"/>
      <c r="FQ46" s="21"/>
      <c r="FR46" s="21"/>
      <c r="FS46" s="21"/>
      <c r="FT46" s="21"/>
      <c r="FU46" s="21"/>
      <c r="FV46" s="385"/>
      <c r="FW46" s="21"/>
      <c r="FX46" s="21"/>
      <c r="FY46" s="418"/>
      <c r="FZ46" s="21"/>
      <c r="GA46" s="21"/>
      <c r="GB46" s="417"/>
      <c r="GC46" s="47"/>
      <c r="GD46" s="21"/>
      <c r="GE46" s="20">
        <v>5</v>
      </c>
      <c r="GF46" s="21"/>
      <c r="GG46" s="20">
        <v>6</v>
      </c>
      <c r="GH46" s="20">
        <v>5</v>
      </c>
      <c r="GI46" s="145">
        <v>5</v>
      </c>
      <c r="GJ46" s="145">
        <v>4</v>
      </c>
      <c r="GK46" s="339">
        <v>6</v>
      </c>
      <c r="GL46" s="417"/>
      <c r="GM46" s="21"/>
      <c r="GN46" s="21"/>
      <c r="GO46" s="21"/>
      <c r="GP46" s="21"/>
      <c r="GQ46" s="21"/>
      <c r="GR46" s="21"/>
      <c r="GS46" s="21"/>
      <c r="GT46" s="21"/>
      <c r="GU46" s="21"/>
      <c r="GV46" s="21"/>
      <c r="GW46" s="21"/>
      <c r="GX46" s="21"/>
      <c r="GY46" s="21"/>
      <c r="GZ46" s="21"/>
      <c r="HA46" s="159">
        <v>6</v>
      </c>
      <c r="HB46" s="425"/>
      <c r="HC46" s="21"/>
      <c r="HD46" s="21"/>
      <c r="HE46" s="21"/>
      <c r="HF46" s="21"/>
      <c r="HG46" s="21"/>
      <c r="HH46" s="21"/>
      <c r="HI46" s="21"/>
      <c r="HJ46" s="21"/>
      <c r="HK46" s="21"/>
      <c r="HL46" s="21"/>
      <c r="HM46" s="21"/>
      <c r="HN46" s="21"/>
      <c r="HO46" s="21"/>
      <c r="HP46" s="21"/>
      <c r="HQ46" s="21"/>
      <c r="HR46" s="21"/>
      <c r="HS46" s="21"/>
      <c r="HT46" s="21"/>
      <c r="HU46" s="21"/>
      <c r="HV46" s="21"/>
      <c r="HW46" s="21"/>
      <c r="HX46" s="21"/>
    </row>
    <row r="47" spans="3:208" ht="18" customHeight="1">
      <c r="C47" s="203"/>
      <c r="BP47" s="220"/>
      <c r="CZ47" s="13"/>
      <c r="GE47" s="179"/>
      <c r="GF47" s="179"/>
      <c r="GG47" s="179"/>
      <c r="GH47" s="179"/>
      <c r="GI47" s="179"/>
      <c r="GJ47" s="179"/>
      <c r="GK47" s="179"/>
      <c r="GL47" s="179"/>
      <c r="GM47" s="179"/>
      <c r="GN47" s="179"/>
      <c r="GO47" s="179"/>
      <c r="GP47" s="179"/>
      <c r="GQ47" s="179"/>
      <c r="GR47" s="179"/>
      <c r="GS47" s="179"/>
      <c r="GT47" s="179"/>
      <c r="GU47" s="179"/>
      <c r="GV47" s="179"/>
      <c r="GW47" s="179"/>
      <c r="GX47" s="179"/>
      <c r="GY47" s="179"/>
      <c r="GZ47" s="179"/>
    </row>
    <row r="48" spans="104:208" ht="33.75" customHeight="1">
      <c r="CZ48" s="13"/>
      <c r="GE48" s="179"/>
      <c r="GF48" s="179"/>
      <c r="GG48" s="179"/>
      <c r="GH48" s="179"/>
      <c r="GI48" s="179"/>
      <c r="GJ48" s="179"/>
      <c r="GK48" s="179"/>
      <c r="GL48" s="179"/>
      <c r="GM48" s="179"/>
      <c r="GN48" s="179"/>
      <c r="GO48" s="179"/>
      <c r="GP48" s="179"/>
      <c r="GQ48" s="179"/>
      <c r="GR48" s="179"/>
      <c r="GS48" s="179"/>
      <c r="GT48" s="179"/>
      <c r="GU48" s="179"/>
      <c r="GV48" s="179"/>
      <c r="GW48" s="179"/>
      <c r="GX48" s="179"/>
      <c r="GY48" s="179"/>
      <c r="GZ48" s="179"/>
    </row>
    <row r="49" spans="4:208" ht="38.25" customHeight="1">
      <c r="D49" t="s">
        <v>56</v>
      </c>
      <c r="F49" t="s">
        <v>47</v>
      </c>
      <c r="H49" t="s">
        <v>48</v>
      </c>
      <c r="J49" t="s">
        <v>49</v>
      </c>
      <c r="L49" t="s">
        <v>55</v>
      </c>
      <c r="N49" t="s">
        <v>51</v>
      </c>
      <c r="P49" t="s">
        <v>50</v>
      </c>
      <c r="GE49" s="179"/>
      <c r="GF49" s="179"/>
      <c r="GG49" s="179"/>
      <c r="GH49" s="179"/>
      <c r="GI49" s="179"/>
      <c r="GJ49" s="179"/>
      <c r="GK49" s="179"/>
      <c r="GL49" s="179"/>
      <c r="GM49" s="179"/>
      <c r="GN49" s="179"/>
      <c r="GO49" s="179"/>
      <c r="GP49" s="179"/>
      <c r="GQ49" s="179"/>
      <c r="GR49" s="179"/>
      <c r="GS49" s="179"/>
      <c r="GT49" s="179"/>
      <c r="GU49" s="179"/>
      <c r="GV49" s="179"/>
      <c r="GW49" s="179"/>
      <c r="GX49" s="179"/>
      <c r="GY49" s="179"/>
      <c r="GZ49" s="179"/>
    </row>
    <row r="72" spans="4:5" ht="18">
      <c r="D72" s="1"/>
      <c r="E72" s="1"/>
    </row>
    <row r="73" spans="4:5" ht="18">
      <c r="D73" s="1"/>
      <c r="E73" s="1"/>
    </row>
  </sheetData>
  <sheetProtection/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2018-08-10T08:40:52Z</cp:lastPrinted>
  <dcterms:created xsi:type="dcterms:W3CDTF">1996-10-08T23:32:33Z</dcterms:created>
  <dcterms:modified xsi:type="dcterms:W3CDTF">2020-12-25T17:21:39Z</dcterms:modified>
  <cp:category/>
  <cp:version/>
  <cp:contentType/>
  <cp:contentStatus/>
</cp:coreProperties>
</file>