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РАНТЫ\2019\Президентский 1\Спорт для всех+\Протоколы\"/>
    </mc:Choice>
  </mc:AlternateContent>
  <bookViews>
    <workbookView xWindow="0" yWindow="0" windowWidth="12150" windowHeight="10005" firstSheet="2" activeTab="2"/>
  </bookViews>
  <sheets>
    <sheet name="Мужчины" sheetId="5" r:id="rId1"/>
    <sheet name="женщины" sheetId="3" r:id="rId2"/>
    <sheet name="Восточная ВОИ" sheetId="7" r:id="rId3"/>
  </sheets>
  <externalReferences>
    <externalReference r:id="rId4"/>
    <externalReference r:id="rId5"/>
  </externalReferences>
  <definedNames>
    <definedName name="_xlnm._FilterDatabase" localSheetId="2" hidden="1">'Восточная ВОИ'!$A$10:$IL$138</definedName>
    <definedName name="_xlnm._FilterDatabase" localSheetId="1" hidden="1">женщины!$C$11:$C$126</definedName>
    <definedName name="_xlnm._FilterDatabase" localSheetId="0" hidden="1">Мужчины!$C$11:$C$86</definedName>
    <definedName name="_xlnm.Print_Area" localSheetId="2">'Восточная ВОИ'!$A$1:$BS$145</definedName>
    <definedName name="_xlnm.Print_Area" localSheetId="1">женщины!$A$1:$AV$144</definedName>
    <definedName name="_xlnm.Print_Area" localSheetId="0">Мужчины!$A$1:$AR$142</definedName>
  </definedNames>
  <calcPr calcId="162913"/>
</workbook>
</file>

<file path=xl/calcChain.xml><?xml version="1.0" encoding="utf-8"?>
<calcChain xmlns="http://schemas.openxmlformats.org/spreadsheetml/2006/main">
  <c r="BM135" i="7" l="1"/>
  <c r="BN135" i="7"/>
  <c r="BO135" i="7"/>
  <c r="BN136" i="7"/>
  <c r="BM136" i="7"/>
  <c r="BN20" i="7"/>
  <c r="BO20" i="7" s="1"/>
  <c r="BN21" i="7"/>
  <c r="AN21" i="7"/>
  <c r="BL21" i="7" s="1"/>
  <c r="BM21" i="7" s="1"/>
  <c r="BO21" i="7" s="1"/>
  <c r="BO136" i="7" l="1"/>
  <c r="AK139" i="7"/>
  <c r="AJ139" i="7"/>
  <c r="AI139" i="7"/>
  <c r="AH139" i="7"/>
  <c r="AF139" i="7"/>
  <c r="AE139" i="7"/>
  <c r="AD139" i="7"/>
  <c r="AC139" i="7"/>
  <c r="AA139" i="7"/>
  <c r="Z139" i="7"/>
  <c r="Y139" i="7"/>
  <c r="X139" i="7"/>
  <c r="V139" i="7"/>
  <c r="U139" i="7"/>
  <c r="T139" i="7"/>
  <c r="S139" i="7"/>
  <c r="Q139" i="7"/>
  <c r="P139" i="7"/>
  <c r="O139" i="7"/>
  <c r="N139" i="7"/>
  <c r="BQ138" i="7"/>
  <c r="BJ138" i="7"/>
  <c r="BI138" i="7"/>
  <c r="BH138" i="7"/>
  <c r="BG138" i="7"/>
  <c r="BE138" i="7"/>
  <c r="BD138" i="7"/>
  <c r="BC138" i="7"/>
  <c r="BB138" i="7"/>
  <c r="AZ138" i="7"/>
  <c r="AY138" i="7"/>
  <c r="AX138" i="7"/>
  <c r="AW138" i="7"/>
  <c r="AU138" i="7"/>
  <c r="AT138" i="7"/>
  <c r="AS138" i="7"/>
  <c r="AR138" i="7"/>
  <c r="AP138" i="7"/>
  <c r="AO138" i="7"/>
  <c r="AN138" i="7"/>
  <c r="AM138" i="7"/>
  <c r="BQ137" i="7"/>
  <c r="BJ137" i="7"/>
  <c r="BI137" i="7"/>
  <c r="BH137" i="7"/>
  <c r="BG137" i="7"/>
  <c r="BE137" i="7"/>
  <c r="BD137" i="7"/>
  <c r="BC137" i="7"/>
  <c r="BB137" i="7"/>
  <c r="AZ137" i="7"/>
  <c r="AY137" i="7"/>
  <c r="AX137" i="7"/>
  <c r="AW137" i="7"/>
  <c r="AU137" i="7"/>
  <c r="AT137" i="7"/>
  <c r="AS137" i="7"/>
  <c r="AR137" i="7"/>
  <c r="AP137" i="7"/>
  <c r="AO137" i="7"/>
  <c r="AN137" i="7"/>
  <c r="AM137" i="7"/>
  <c r="BJ134" i="7"/>
  <c r="BI134" i="7"/>
  <c r="BH134" i="7"/>
  <c r="BG134" i="7"/>
  <c r="BE134" i="7"/>
  <c r="BD134" i="7"/>
  <c r="BC134" i="7"/>
  <c r="BB134" i="7"/>
  <c r="AZ134" i="7"/>
  <c r="AY134" i="7"/>
  <c r="AX134" i="7"/>
  <c r="AW134" i="7"/>
  <c r="AU134" i="7"/>
  <c r="AT134" i="7"/>
  <c r="AS134" i="7"/>
  <c r="AR134" i="7"/>
  <c r="AP134" i="7"/>
  <c r="AO134" i="7"/>
  <c r="AN134" i="7"/>
  <c r="AM134" i="7"/>
  <c r="BQ133" i="7"/>
  <c r="BJ133" i="7"/>
  <c r="BI133" i="7"/>
  <c r="BH133" i="7"/>
  <c r="BG133" i="7"/>
  <c r="BE133" i="7"/>
  <c r="BD133" i="7"/>
  <c r="BC133" i="7"/>
  <c r="BB133" i="7"/>
  <c r="AZ133" i="7"/>
  <c r="AY133" i="7"/>
  <c r="AX133" i="7"/>
  <c r="AW133" i="7"/>
  <c r="AU133" i="7"/>
  <c r="AT133" i="7"/>
  <c r="AS133" i="7"/>
  <c r="AR133" i="7"/>
  <c r="AP133" i="7"/>
  <c r="AO133" i="7"/>
  <c r="AN133" i="7"/>
  <c r="AM133" i="7"/>
  <c r="BQ131" i="7"/>
  <c r="BJ131" i="7"/>
  <c r="BI131" i="7"/>
  <c r="BH131" i="7"/>
  <c r="BG131" i="7"/>
  <c r="BE131" i="7"/>
  <c r="BD131" i="7"/>
  <c r="BC131" i="7"/>
  <c r="BB131" i="7"/>
  <c r="AZ131" i="7"/>
  <c r="AY131" i="7"/>
  <c r="AX131" i="7"/>
  <c r="AW131" i="7"/>
  <c r="AU131" i="7"/>
  <c r="AT131" i="7"/>
  <c r="AS131" i="7"/>
  <c r="AR131" i="7"/>
  <c r="AP131" i="7"/>
  <c r="AO131" i="7"/>
  <c r="AN131" i="7"/>
  <c r="AM131" i="7"/>
  <c r="BQ130" i="7"/>
  <c r="BJ130" i="7"/>
  <c r="BI130" i="7"/>
  <c r="BH130" i="7"/>
  <c r="BG130" i="7"/>
  <c r="BE130" i="7"/>
  <c r="BD130" i="7"/>
  <c r="BC130" i="7"/>
  <c r="BB130" i="7"/>
  <c r="AZ130" i="7"/>
  <c r="AY130" i="7"/>
  <c r="AX130" i="7"/>
  <c r="AW130" i="7"/>
  <c r="AU130" i="7"/>
  <c r="AT130" i="7"/>
  <c r="AS130" i="7"/>
  <c r="AR130" i="7"/>
  <c r="AP130" i="7"/>
  <c r="AO130" i="7"/>
  <c r="AN130" i="7"/>
  <c r="AM130" i="7"/>
  <c r="BQ129" i="7"/>
  <c r="BJ129" i="7"/>
  <c r="BI129" i="7"/>
  <c r="BH129" i="7"/>
  <c r="BG129" i="7"/>
  <c r="BE129" i="7"/>
  <c r="BD129" i="7"/>
  <c r="BC129" i="7"/>
  <c r="BB129" i="7"/>
  <c r="AZ129" i="7"/>
  <c r="AY129" i="7"/>
  <c r="AX129" i="7"/>
  <c r="AW129" i="7"/>
  <c r="AU129" i="7"/>
  <c r="AT129" i="7"/>
  <c r="AS129" i="7"/>
  <c r="AR129" i="7"/>
  <c r="AP129" i="7"/>
  <c r="AO129" i="7"/>
  <c r="AN129" i="7"/>
  <c r="AM129" i="7"/>
  <c r="BQ128" i="7"/>
  <c r="BJ128" i="7"/>
  <c r="BI128" i="7"/>
  <c r="BH128" i="7"/>
  <c r="BG128" i="7"/>
  <c r="BE128" i="7"/>
  <c r="BD128" i="7"/>
  <c r="BC128" i="7"/>
  <c r="BB128" i="7"/>
  <c r="AZ128" i="7"/>
  <c r="AY128" i="7"/>
  <c r="AX128" i="7"/>
  <c r="AW128" i="7"/>
  <c r="AU128" i="7"/>
  <c r="AT128" i="7"/>
  <c r="AS128" i="7"/>
  <c r="AR128" i="7"/>
  <c r="AP128" i="7"/>
  <c r="AO128" i="7"/>
  <c r="AN128" i="7"/>
  <c r="AM128" i="7"/>
  <c r="BQ127" i="7"/>
  <c r="BJ127" i="7"/>
  <c r="BI127" i="7"/>
  <c r="BH127" i="7"/>
  <c r="BG127" i="7"/>
  <c r="BE127" i="7"/>
  <c r="BD127" i="7"/>
  <c r="BC127" i="7"/>
  <c r="BB127" i="7"/>
  <c r="AZ127" i="7"/>
  <c r="AY127" i="7"/>
  <c r="AX127" i="7"/>
  <c r="AW127" i="7"/>
  <c r="AU127" i="7"/>
  <c r="AT127" i="7"/>
  <c r="AS127" i="7"/>
  <c r="AR127" i="7"/>
  <c r="AP127" i="7"/>
  <c r="AO127" i="7"/>
  <c r="AN127" i="7"/>
  <c r="AM127" i="7"/>
  <c r="BQ126" i="7"/>
  <c r="BJ126" i="7"/>
  <c r="BI126" i="7"/>
  <c r="BH126" i="7"/>
  <c r="BG126" i="7"/>
  <c r="BE126" i="7"/>
  <c r="BD126" i="7"/>
  <c r="BC126" i="7"/>
  <c r="BB126" i="7"/>
  <c r="AZ126" i="7"/>
  <c r="AY126" i="7"/>
  <c r="AX126" i="7"/>
  <c r="AW126" i="7"/>
  <c r="AU126" i="7"/>
  <c r="AT126" i="7"/>
  <c r="AS126" i="7"/>
  <c r="AR126" i="7"/>
  <c r="AP126" i="7"/>
  <c r="AO126" i="7"/>
  <c r="AN126" i="7"/>
  <c r="AM126" i="7"/>
  <c r="BQ125" i="7"/>
  <c r="BJ125" i="7"/>
  <c r="BI125" i="7"/>
  <c r="BH125" i="7"/>
  <c r="BG125" i="7"/>
  <c r="BE125" i="7"/>
  <c r="BD125" i="7"/>
  <c r="BC125" i="7"/>
  <c r="BB125" i="7"/>
  <c r="AZ125" i="7"/>
  <c r="AY125" i="7"/>
  <c r="AX125" i="7"/>
  <c r="AW125" i="7"/>
  <c r="AU125" i="7"/>
  <c r="AT125" i="7"/>
  <c r="AS125" i="7"/>
  <c r="AR125" i="7"/>
  <c r="AP125" i="7"/>
  <c r="AO125" i="7"/>
  <c r="AN125" i="7"/>
  <c r="AM125" i="7"/>
  <c r="BQ124" i="7"/>
  <c r="BJ124" i="7"/>
  <c r="BI124" i="7"/>
  <c r="BH124" i="7"/>
  <c r="BG124" i="7"/>
  <c r="BE124" i="7"/>
  <c r="BD124" i="7"/>
  <c r="BC124" i="7"/>
  <c r="BB124" i="7"/>
  <c r="AZ124" i="7"/>
  <c r="AY124" i="7"/>
  <c r="AX124" i="7"/>
  <c r="AW124" i="7"/>
  <c r="AU124" i="7"/>
  <c r="AT124" i="7"/>
  <c r="AS124" i="7"/>
  <c r="AR124" i="7"/>
  <c r="AP124" i="7"/>
  <c r="AO124" i="7"/>
  <c r="AN124" i="7"/>
  <c r="AM124" i="7"/>
  <c r="BQ123" i="7"/>
  <c r="AY123" i="7"/>
  <c r="AX123" i="7"/>
  <c r="AW123" i="7"/>
  <c r="AT123" i="7"/>
  <c r="AS123" i="7"/>
  <c r="AR123" i="7"/>
  <c r="AO123" i="7"/>
  <c r="AN123" i="7"/>
  <c r="AM123" i="7"/>
  <c r="BQ122" i="7"/>
  <c r="BN122" i="7"/>
  <c r="BJ122" i="7"/>
  <c r="BI122" i="7"/>
  <c r="BH122" i="7"/>
  <c r="BG122" i="7"/>
  <c r="BE122" i="7"/>
  <c r="BD122" i="7"/>
  <c r="BC122" i="7"/>
  <c r="BB122" i="7"/>
  <c r="AZ122" i="7"/>
  <c r="AY122" i="7"/>
  <c r="AX122" i="7"/>
  <c r="AW122" i="7"/>
  <c r="AU122" i="7"/>
  <c r="AT122" i="7"/>
  <c r="AS122" i="7"/>
  <c r="AR122" i="7"/>
  <c r="AP122" i="7"/>
  <c r="AO122" i="7"/>
  <c r="AN122" i="7"/>
  <c r="AM122" i="7"/>
  <c r="B122" i="7"/>
  <c r="BQ121" i="7"/>
  <c r="BJ121" i="7"/>
  <c r="BI121" i="7"/>
  <c r="BH121" i="7"/>
  <c r="BG121" i="7"/>
  <c r="BE121" i="7"/>
  <c r="BD121" i="7"/>
  <c r="BC121" i="7"/>
  <c r="BB121" i="7"/>
  <c r="AZ121" i="7"/>
  <c r="AY121" i="7"/>
  <c r="AX121" i="7"/>
  <c r="AW121" i="7"/>
  <c r="AU121" i="7"/>
  <c r="AT121" i="7"/>
  <c r="AS121" i="7"/>
  <c r="AR121" i="7"/>
  <c r="AP121" i="7"/>
  <c r="AO121" i="7"/>
  <c r="AN121" i="7"/>
  <c r="AM121" i="7"/>
  <c r="BQ120" i="7"/>
  <c r="BJ120" i="7"/>
  <c r="BI120" i="7"/>
  <c r="BH120" i="7"/>
  <c r="BG120" i="7"/>
  <c r="BE120" i="7"/>
  <c r="BD120" i="7"/>
  <c r="BC120" i="7"/>
  <c r="BB120" i="7"/>
  <c r="AZ120" i="7"/>
  <c r="AY120" i="7"/>
  <c r="AX120" i="7"/>
  <c r="AW120" i="7"/>
  <c r="AU120" i="7"/>
  <c r="AT120" i="7"/>
  <c r="AS120" i="7"/>
  <c r="AR120" i="7"/>
  <c r="AP120" i="7"/>
  <c r="AO120" i="7"/>
  <c r="AN120" i="7"/>
  <c r="AM120" i="7"/>
  <c r="BQ119" i="7"/>
  <c r="BJ119" i="7"/>
  <c r="BI119" i="7"/>
  <c r="BH119" i="7"/>
  <c r="BG119" i="7"/>
  <c r="BE119" i="7"/>
  <c r="BD119" i="7"/>
  <c r="BC119" i="7"/>
  <c r="BB119" i="7"/>
  <c r="AZ119" i="7"/>
  <c r="AY119" i="7"/>
  <c r="AX119" i="7"/>
  <c r="AW119" i="7"/>
  <c r="AU119" i="7"/>
  <c r="AT119" i="7"/>
  <c r="AS119" i="7"/>
  <c r="AR119" i="7"/>
  <c r="AP119" i="7"/>
  <c r="AO119" i="7"/>
  <c r="AN119" i="7"/>
  <c r="AM119" i="7"/>
  <c r="BQ118" i="7"/>
  <c r="BJ118" i="7"/>
  <c r="BI118" i="7"/>
  <c r="BH118" i="7"/>
  <c r="BG118" i="7"/>
  <c r="BE118" i="7"/>
  <c r="BD118" i="7"/>
  <c r="BC118" i="7"/>
  <c r="BB118" i="7"/>
  <c r="AZ118" i="7"/>
  <c r="AY118" i="7"/>
  <c r="AX118" i="7"/>
  <c r="AW118" i="7"/>
  <c r="AU118" i="7"/>
  <c r="AT118" i="7"/>
  <c r="AS118" i="7"/>
  <c r="AR118" i="7"/>
  <c r="AP118" i="7"/>
  <c r="AO118" i="7"/>
  <c r="AN118" i="7"/>
  <c r="AM118" i="7"/>
  <c r="BQ117" i="7"/>
  <c r="BJ117" i="7"/>
  <c r="BI117" i="7"/>
  <c r="BH117" i="7"/>
  <c r="BG117" i="7"/>
  <c r="BE117" i="7"/>
  <c r="BD117" i="7"/>
  <c r="BC117" i="7"/>
  <c r="BB117" i="7"/>
  <c r="AZ117" i="7"/>
  <c r="AY117" i="7"/>
  <c r="AX117" i="7"/>
  <c r="AW117" i="7"/>
  <c r="AU117" i="7"/>
  <c r="AT117" i="7"/>
  <c r="AS117" i="7"/>
  <c r="AR117" i="7"/>
  <c r="AP117" i="7"/>
  <c r="AO117" i="7"/>
  <c r="AN117" i="7"/>
  <c r="AM117" i="7"/>
  <c r="BQ116" i="7"/>
  <c r="BN116" i="7"/>
  <c r="BJ116" i="7"/>
  <c r="BI116" i="7"/>
  <c r="BH116" i="7"/>
  <c r="BG116" i="7"/>
  <c r="BE116" i="7"/>
  <c r="BD116" i="7"/>
  <c r="BC116" i="7"/>
  <c r="BB116" i="7"/>
  <c r="AZ116" i="7"/>
  <c r="AY116" i="7"/>
  <c r="AX116" i="7"/>
  <c r="AW116" i="7"/>
  <c r="AU116" i="7"/>
  <c r="AT116" i="7"/>
  <c r="AS116" i="7"/>
  <c r="AR116" i="7"/>
  <c r="AP116" i="7"/>
  <c r="AO116" i="7"/>
  <c r="AN116" i="7"/>
  <c r="AM116" i="7"/>
  <c r="B116" i="7"/>
  <c r="BQ115" i="7"/>
  <c r="BJ115" i="7"/>
  <c r="BI115" i="7"/>
  <c r="BH115" i="7"/>
  <c r="BG115" i="7"/>
  <c r="BE115" i="7"/>
  <c r="BD115" i="7"/>
  <c r="BC115" i="7"/>
  <c r="BB115" i="7"/>
  <c r="AZ115" i="7"/>
  <c r="AY115" i="7"/>
  <c r="AX115" i="7"/>
  <c r="AW115" i="7"/>
  <c r="AU115" i="7"/>
  <c r="AT115" i="7"/>
  <c r="AS115" i="7"/>
  <c r="AR115" i="7"/>
  <c r="AP115" i="7"/>
  <c r="AO115" i="7"/>
  <c r="AN115" i="7"/>
  <c r="AM115" i="7"/>
  <c r="BQ114" i="7"/>
  <c r="BJ114" i="7"/>
  <c r="BI114" i="7"/>
  <c r="BH114" i="7"/>
  <c r="BG114" i="7"/>
  <c r="BE114" i="7"/>
  <c r="BD114" i="7"/>
  <c r="BC114" i="7"/>
  <c r="BB114" i="7"/>
  <c r="AZ114" i="7"/>
  <c r="AY114" i="7"/>
  <c r="AX114" i="7"/>
  <c r="AW114" i="7"/>
  <c r="AU114" i="7"/>
  <c r="AT114" i="7"/>
  <c r="AS114" i="7"/>
  <c r="AR114" i="7"/>
  <c r="AP114" i="7"/>
  <c r="AO114" i="7"/>
  <c r="AN114" i="7"/>
  <c r="AM114" i="7"/>
  <c r="BQ113" i="7"/>
  <c r="BJ113" i="7"/>
  <c r="BI113" i="7"/>
  <c r="BH113" i="7"/>
  <c r="BG113" i="7"/>
  <c r="BE113" i="7"/>
  <c r="BD113" i="7"/>
  <c r="BC113" i="7"/>
  <c r="BB113" i="7"/>
  <c r="AZ113" i="7"/>
  <c r="AY113" i="7"/>
  <c r="AX113" i="7"/>
  <c r="AW113" i="7"/>
  <c r="AU113" i="7"/>
  <c r="AT113" i="7"/>
  <c r="AS113" i="7"/>
  <c r="AR113" i="7"/>
  <c r="AP113" i="7"/>
  <c r="AO113" i="7"/>
  <c r="AN113" i="7"/>
  <c r="AM113" i="7"/>
  <c r="BQ112" i="7"/>
  <c r="BJ112" i="7"/>
  <c r="BI112" i="7"/>
  <c r="BH112" i="7"/>
  <c r="BG112" i="7"/>
  <c r="BE112" i="7"/>
  <c r="BD112" i="7"/>
  <c r="BC112" i="7"/>
  <c r="BB112" i="7"/>
  <c r="AZ112" i="7"/>
  <c r="AY112" i="7"/>
  <c r="AX112" i="7"/>
  <c r="AW112" i="7"/>
  <c r="AU112" i="7"/>
  <c r="AT112" i="7"/>
  <c r="AS112" i="7"/>
  <c r="AR112" i="7"/>
  <c r="AP112" i="7"/>
  <c r="AO112" i="7"/>
  <c r="AN112" i="7"/>
  <c r="AM112" i="7"/>
  <c r="BQ111" i="7"/>
  <c r="BJ111" i="7"/>
  <c r="BI111" i="7"/>
  <c r="BH111" i="7"/>
  <c r="BG111" i="7"/>
  <c r="BE111" i="7"/>
  <c r="BD111" i="7"/>
  <c r="BC111" i="7"/>
  <c r="BB111" i="7"/>
  <c r="AZ111" i="7"/>
  <c r="AY111" i="7"/>
  <c r="AX111" i="7"/>
  <c r="AW111" i="7"/>
  <c r="AU111" i="7"/>
  <c r="AT111" i="7"/>
  <c r="AS111" i="7"/>
  <c r="AR111" i="7"/>
  <c r="AP111" i="7"/>
  <c r="AO111" i="7"/>
  <c r="AN111" i="7"/>
  <c r="AM111" i="7"/>
  <c r="BQ110" i="7"/>
  <c r="BJ110" i="7"/>
  <c r="BI110" i="7"/>
  <c r="BH110" i="7"/>
  <c r="BG110" i="7"/>
  <c r="BE110" i="7"/>
  <c r="BD110" i="7"/>
  <c r="BC110" i="7"/>
  <c r="BB110" i="7"/>
  <c r="AZ110" i="7"/>
  <c r="AY110" i="7"/>
  <c r="AX110" i="7"/>
  <c r="AW110" i="7"/>
  <c r="AU110" i="7"/>
  <c r="AT110" i="7"/>
  <c r="AS110" i="7"/>
  <c r="AR110" i="7"/>
  <c r="AP110" i="7"/>
  <c r="AO110" i="7"/>
  <c r="AN110" i="7"/>
  <c r="AM110" i="7"/>
  <c r="BQ109" i="7"/>
  <c r="BJ109" i="7"/>
  <c r="BI109" i="7"/>
  <c r="BH109" i="7"/>
  <c r="BG109" i="7"/>
  <c r="BE109" i="7"/>
  <c r="BD109" i="7"/>
  <c r="BC109" i="7"/>
  <c r="BB109" i="7"/>
  <c r="AZ109" i="7"/>
  <c r="AY109" i="7"/>
  <c r="AX109" i="7"/>
  <c r="AW109" i="7"/>
  <c r="AU109" i="7"/>
  <c r="AT109" i="7"/>
  <c r="AS109" i="7"/>
  <c r="AR109" i="7"/>
  <c r="AP109" i="7"/>
  <c r="AO109" i="7"/>
  <c r="AN109" i="7"/>
  <c r="AM109" i="7"/>
  <c r="BQ108" i="7"/>
  <c r="BJ108" i="7"/>
  <c r="BI108" i="7"/>
  <c r="BH108" i="7"/>
  <c r="BG108" i="7"/>
  <c r="BE108" i="7"/>
  <c r="BD108" i="7"/>
  <c r="BC108" i="7"/>
  <c r="BB108" i="7"/>
  <c r="AZ108" i="7"/>
  <c r="AY108" i="7"/>
  <c r="AX108" i="7"/>
  <c r="AW108" i="7"/>
  <c r="AU108" i="7"/>
  <c r="AT108" i="7"/>
  <c r="AS108" i="7"/>
  <c r="AR108" i="7"/>
  <c r="AP108" i="7"/>
  <c r="AO108" i="7"/>
  <c r="AN108" i="7"/>
  <c r="AM108" i="7"/>
  <c r="BQ107" i="7"/>
  <c r="BJ107" i="7"/>
  <c r="BI107" i="7"/>
  <c r="BH107" i="7"/>
  <c r="BG107" i="7"/>
  <c r="BE107" i="7"/>
  <c r="BD107" i="7"/>
  <c r="BC107" i="7"/>
  <c r="BB107" i="7"/>
  <c r="AZ107" i="7"/>
  <c r="AY107" i="7"/>
  <c r="AX107" i="7"/>
  <c r="AW107" i="7"/>
  <c r="AU107" i="7"/>
  <c r="AT107" i="7"/>
  <c r="AS107" i="7"/>
  <c r="AR107" i="7"/>
  <c r="AP107" i="7"/>
  <c r="AO107" i="7"/>
  <c r="AN107" i="7"/>
  <c r="AM107" i="7"/>
  <c r="BQ106" i="7"/>
  <c r="BJ106" i="7"/>
  <c r="BI106" i="7"/>
  <c r="BH106" i="7"/>
  <c r="BG106" i="7"/>
  <c r="BE106" i="7"/>
  <c r="BD106" i="7"/>
  <c r="BC106" i="7"/>
  <c r="BB106" i="7"/>
  <c r="AZ106" i="7"/>
  <c r="AY106" i="7"/>
  <c r="AX106" i="7"/>
  <c r="AW106" i="7"/>
  <c r="AU106" i="7"/>
  <c r="AT106" i="7"/>
  <c r="AS106" i="7"/>
  <c r="AR106" i="7"/>
  <c r="AP106" i="7"/>
  <c r="AO106" i="7"/>
  <c r="AN106" i="7"/>
  <c r="AM106" i="7"/>
  <c r="BJ105" i="7"/>
  <c r="BI105" i="7"/>
  <c r="BH105" i="7"/>
  <c r="BG105" i="7"/>
  <c r="BE105" i="7"/>
  <c r="BD105" i="7"/>
  <c r="BC105" i="7"/>
  <c r="BB105" i="7"/>
  <c r="AZ105" i="7"/>
  <c r="AY105" i="7"/>
  <c r="AX105" i="7"/>
  <c r="AW105" i="7"/>
  <c r="AU105" i="7"/>
  <c r="AT105" i="7"/>
  <c r="AS105" i="7"/>
  <c r="AR105" i="7"/>
  <c r="AP105" i="7"/>
  <c r="AO105" i="7"/>
  <c r="AN105" i="7"/>
  <c r="AM105" i="7"/>
  <c r="BJ104" i="7"/>
  <c r="BI104" i="7"/>
  <c r="BH104" i="7"/>
  <c r="BG104" i="7"/>
  <c r="BE104" i="7"/>
  <c r="BD104" i="7"/>
  <c r="BC104" i="7"/>
  <c r="BB104" i="7"/>
  <c r="AZ104" i="7"/>
  <c r="AY104" i="7"/>
  <c r="AX104" i="7"/>
  <c r="AW104" i="7"/>
  <c r="AU104" i="7"/>
  <c r="AT104" i="7"/>
  <c r="AS104" i="7"/>
  <c r="AR104" i="7"/>
  <c r="AP104" i="7"/>
  <c r="AO104" i="7"/>
  <c r="AN104" i="7"/>
  <c r="AM104" i="7"/>
  <c r="BJ103" i="7"/>
  <c r="BI103" i="7"/>
  <c r="BH103" i="7"/>
  <c r="BG103" i="7"/>
  <c r="BE103" i="7"/>
  <c r="BD103" i="7"/>
  <c r="BC103" i="7"/>
  <c r="BB103" i="7"/>
  <c r="AZ103" i="7"/>
  <c r="AY103" i="7"/>
  <c r="AX103" i="7"/>
  <c r="AW103" i="7"/>
  <c r="AU103" i="7"/>
  <c r="AT103" i="7"/>
  <c r="AS103" i="7"/>
  <c r="AR103" i="7"/>
  <c r="AP103" i="7"/>
  <c r="AO103" i="7"/>
  <c r="AN103" i="7"/>
  <c r="AM103" i="7"/>
  <c r="BJ102" i="7"/>
  <c r="BI102" i="7"/>
  <c r="BH102" i="7"/>
  <c r="BG102" i="7"/>
  <c r="BE102" i="7"/>
  <c r="BD102" i="7"/>
  <c r="BC102" i="7"/>
  <c r="BB102" i="7"/>
  <c r="AZ102" i="7"/>
  <c r="AY102" i="7"/>
  <c r="AX102" i="7"/>
  <c r="AW102" i="7"/>
  <c r="AU102" i="7"/>
  <c r="AT102" i="7"/>
  <c r="AS102" i="7"/>
  <c r="AR102" i="7"/>
  <c r="AP102" i="7"/>
  <c r="AO102" i="7"/>
  <c r="AN102" i="7"/>
  <c r="AM102" i="7"/>
  <c r="BJ101" i="7"/>
  <c r="BI101" i="7"/>
  <c r="BH101" i="7"/>
  <c r="BG101" i="7"/>
  <c r="BE101" i="7"/>
  <c r="BD101" i="7"/>
  <c r="BC101" i="7"/>
  <c r="BB101" i="7"/>
  <c r="AZ101" i="7"/>
  <c r="AY101" i="7"/>
  <c r="AX101" i="7"/>
  <c r="AW101" i="7"/>
  <c r="AU101" i="7"/>
  <c r="AT101" i="7"/>
  <c r="AS101" i="7"/>
  <c r="AR101" i="7"/>
  <c r="AP101" i="7"/>
  <c r="AO101" i="7"/>
  <c r="AN101" i="7"/>
  <c r="AM101" i="7"/>
  <c r="BJ100" i="7"/>
  <c r="BI100" i="7"/>
  <c r="BH100" i="7"/>
  <c r="BG100" i="7"/>
  <c r="BE100" i="7"/>
  <c r="BD100" i="7"/>
  <c r="BC100" i="7"/>
  <c r="BB100" i="7"/>
  <c r="AZ100" i="7"/>
  <c r="AY100" i="7"/>
  <c r="AX100" i="7"/>
  <c r="AW100" i="7"/>
  <c r="AU100" i="7"/>
  <c r="AT100" i="7"/>
  <c r="AS100" i="7"/>
  <c r="AR100" i="7"/>
  <c r="AP100" i="7"/>
  <c r="AO100" i="7"/>
  <c r="AN100" i="7"/>
  <c r="AM100" i="7"/>
  <c r="BJ99" i="7"/>
  <c r="BI99" i="7"/>
  <c r="BH99" i="7"/>
  <c r="BG99" i="7"/>
  <c r="BE99" i="7"/>
  <c r="BD99" i="7"/>
  <c r="BC99" i="7"/>
  <c r="BB99" i="7"/>
  <c r="AZ99" i="7"/>
  <c r="AY99" i="7"/>
  <c r="AX99" i="7"/>
  <c r="AW99" i="7"/>
  <c r="AU99" i="7"/>
  <c r="AT99" i="7"/>
  <c r="AS99" i="7"/>
  <c r="AR99" i="7"/>
  <c r="AP99" i="7"/>
  <c r="AO99" i="7"/>
  <c r="AN99" i="7"/>
  <c r="AM99" i="7"/>
  <c r="BJ98" i="7"/>
  <c r="BI98" i="7"/>
  <c r="BH98" i="7"/>
  <c r="BG98" i="7"/>
  <c r="BE98" i="7"/>
  <c r="BD98" i="7"/>
  <c r="BC98" i="7"/>
  <c r="BB98" i="7"/>
  <c r="AZ98" i="7"/>
  <c r="AY98" i="7"/>
  <c r="AX98" i="7"/>
  <c r="AW98" i="7"/>
  <c r="AU98" i="7"/>
  <c r="AT98" i="7"/>
  <c r="AS98" i="7"/>
  <c r="AR98" i="7"/>
  <c r="AP98" i="7"/>
  <c r="AO98" i="7"/>
  <c r="AN98" i="7"/>
  <c r="AM98" i="7"/>
  <c r="BJ97" i="7"/>
  <c r="BI97" i="7"/>
  <c r="BH97" i="7"/>
  <c r="BG97" i="7"/>
  <c r="BE97" i="7"/>
  <c r="BD97" i="7"/>
  <c r="BC97" i="7"/>
  <c r="BB97" i="7"/>
  <c r="AZ97" i="7"/>
  <c r="AY97" i="7"/>
  <c r="AX97" i="7"/>
  <c r="AW97" i="7"/>
  <c r="AU97" i="7"/>
  <c r="AT97" i="7"/>
  <c r="AS97" i="7"/>
  <c r="AR97" i="7"/>
  <c r="AP97" i="7"/>
  <c r="AO97" i="7"/>
  <c r="AN97" i="7"/>
  <c r="AM97" i="7"/>
  <c r="BJ96" i="7"/>
  <c r="BI96" i="7"/>
  <c r="BH96" i="7"/>
  <c r="BG96" i="7"/>
  <c r="BE96" i="7"/>
  <c r="BD96" i="7"/>
  <c r="BC96" i="7"/>
  <c r="BB96" i="7"/>
  <c r="AZ96" i="7"/>
  <c r="AY96" i="7"/>
  <c r="AX96" i="7"/>
  <c r="AW96" i="7"/>
  <c r="AU96" i="7"/>
  <c r="AT96" i="7"/>
  <c r="AS96" i="7"/>
  <c r="AR96" i="7"/>
  <c r="AP96" i="7"/>
  <c r="AO96" i="7"/>
  <c r="AN96" i="7"/>
  <c r="AM96" i="7"/>
  <c r="BJ95" i="7"/>
  <c r="BI95" i="7"/>
  <c r="BH95" i="7"/>
  <c r="BG95" i="7"/>
  <c r="BE95" i="7"/>
  <c r="BD95" i="7"/>
  <c r="BC95" i="7"/>
  <c r="BB95" i="7"/>
  <c r="AZ95" i="7"/>
  <c r="AY95" i="7"/>
  <c r="AX95" i="7"/>
  <c r="AW95" i="7"/>
  <c r="AU95" i="7"/>
  <c r="AT95" i="7"/>
  <c r="AS95" i="7"/>
  <c r="AR95" i="7"/>
  <c r="AP95" i="7"/>
  <c r="AO95" i="7"/>
  <c r="AN95" i="7"/>
  <c r="AM95" i="7"/>
  <c r="BJ94" i="7"/>
  <c r="BI94" i="7"/>
  <c r="BH94" i="7"/>
  <c r="BG94" i="7"/>
  <c r="BE94" i="7"/>
  <c r="BD94" i="7"/>
  <c r="BC94" i="7"/>
  <c r="BB94" i="7"/>
  <c r="AZ94" i="7"/>
  <c r="AY94" i="7"/>
  <c r="AX94" i="7"/>
  <c r="AW94" i="7"/>
  <c r="AU94" i="7"/>
  <c r="AT94" i="7"/>
  <c r="AS94" i="7"/>
  <c r="AR94" i="7"/>
  <c r="AP94" i="7"/>
  <c r="AO94" i="7"/>
  <c r="AN94" i="7"/>
  <c r="AM94" i="7"/>
  <c r="BJ93" i="7"/>
  <c r="BI93" i="7"/>
  <c r="BH93" i="7"/>
  <c r="BG93" i="7"/>
  <c r="BE93" i="7"/>
  <c r="BD93" i="7"/>
  <c r="BC93" i="7"/>
  <c r="BB93" i="7"/>
  <c r="AZ93" i="7"/>
  <c r="AY93" i="7"/>
  <c r="AX93" i="7"/>
  <c r="AW93" i="7"/>
  <c r="AU93" i="7"/>
  <c r="AT93" i="7"/>
  <c r="AS93" i="7"/>
  <c r="AR93" i="7"/>
  <c r="AP93" i="7"/>
  <c r="AO93" i="7"/>
  <c r="AN93" i="7"/>
  <c r="AM93" i="7"/>
  <c r="BJ92" i="7"/>
  <c r="BI92" i="7"/>
  <c r="BH92" i="7"/>
  <c r="BG92" i="7"/>
  <c r="BE92" i="7"/>
  <c r="BD92" i="7"/>
  <c r="BC92" i="7"/>
  <c r="BB92" i="7"/>
  <c r="AZ92" i="7"/>
  <c r="AY92" i="7"/>
  <c r="AX92" i="7"/>
  <c r="AW92" i="7"/>
  <c r="AU92" i="7"/>
  <c r="AT92" i="7"/>
  <c r="AS92" i="7"/>
  <c r="AR92" i="7"/>
  <c r="AP92" i="7"/>
  <c r="AO92" i="7"/>
  <c r="AN92" i="7"/>
  <c r="AM92" i="7"/>
  <c r="BJ91" i="7"/>
  <c r="BI91" i="7"/>
  <c r="BH91" i="7"/>
  <c r="BG91" i="7"/>
  <c r="BE91" i="7"/>
  <c r="BD91" i="7"/>
  <c r="BC91" i="7"/>
  <c r="BB91" i="7"/>
  <c r="AZ91" i="7"/>
  <c r="AY91" i="7"/>
  <c r="AX91" i="7"/>
  <c r="AW91" i="7"/>
  <c r="AU91" i="7"/>
  <c r="AT91" i="7"/>
  <c r="AS91" i="7"/>
  <c r="AR91" i="7"/>
  <c r="AP91" i="7"/>
  <c r="AO91" i="7"/>
  <c r="AN91" i="7"/>
  <c r="AM91" i="7"/>
  <c r="BJ90" i="7"/>
  <c r="BI90" i="7"/>
  <c r="BH90" i="7"/>
  <c r="BG90" i="7"/>
  <c r="BE90" i="7"/>
  <c r="BD90" i="7"/>
  <c r="BC90" i="7"/>
  <c r="BB90" i="7"/>
  <c r="AZ90" i="7"/>
  <c r="AY90" i="7"/>
  <c r="AX90" i="7"/>
  <c r="AW90" i="7"/>
  <c r="AU90" i="7"/>
  <c r="AT90" i="7"/>
  <c r="AS90" i="7"/>
  <c r="AR90" i="7"/>
  <c r="AP90" i="7"/>
  <c r="AO90" i="7"/>
  <c r="AN90" i="7"/>
  <c r="AM90" i="7"/>
  <c r="BJ89" i="7"/>
  <c r="BI89" i="7"/>
  <c r="BH89" i="7"/>
  <c r="BG89" i="7"/>
  <c r="BE89" i="7"/>
  <c r="BD89" i="7"/>
  <c r="BC89" i="7"/>
  <c r="BB89" i="7"/>
  <c r="AZ89" i="7"/>
  <c r="AY89" i="7"/>
  <c r="AX89" i="7"/>
  <c r="AW89" i="7"/>
  <c r="AU89" i="7"/>
  <c r="AT89" i="7"/>
  <c r="AS89" i="7"/>
  <c r="AR89" i="7"/>
  <c r="AP89" i="7"/>
  <c r="AO89" i="7"/>
  <c r="AN89" i="7"/>
  <c r="AM89" i="7"/>
  <c r="BJ88" i="7"/>
  <c r="BI88" i="7"/>
  <c r="BH88" i="7"/>
  <c r="BG88" i="7"/>
  <c r="BE88" i="7"/>
  <c r="BD88" i="7"/>
  <c r="BC88" i="7"/>
  <c r="BB88" i="7"/>
  <c r="AZ88" i="7"/>
  <c r="AY88" i="7"/>
  <c r="AX88" i="7"/>
  <c r="AW88" i="7"/>
  <c r="AU88" i="7"/>
  <c r="AT88" i="7"/>
  <c r="AS88" i="7"/>
  <c r="AR88" i="7"/>
  <c r="AP88" i="7"/>
  <c r="AO88" i="7"/>
  <c r="AN88" i="7"/>
  <c r="AM88" i="7"/>
  <c r="BJ87" i="7"/>
  <c r="BI87" i="7"/>
  <c r="BH87" i="7"/>
  <c r="BG87" i="7"/>
  <c r="BE87" i="7"/>
  <c r="BD87" i="7"/>
  <c r="BC87" i="7"/>
  <c r="BB87" i="7"/>
  <c r="AZ87" i="7"/>
  <c r="AY87" i="7"/>
  <c r="AX87" i="7"/>
  <c r="AW87" i="7"/>
  <c r="AU87" i="7"/>
  <c r="AT87" i="7"/>
  <c r="AS87" i="7"/>
  <c r="AR87" i="7"/>
  <c r="AP87" i="7"/>
  <c r="AO87" i="7"/>
  <c r="AN87" i="7"/>
  <c r="AM87" i="7"/>
  <c r="BJ86" i="7"/>
  <c r="BI86" i="7"/>
  <c r="BH86" i="7"/>
  <c r="BG86" i="7"/>
  <c r="BE86" i="7"/>
  <c r="BD86" i="7"/>
  <c r="BC86" i="7"/>
  <c r="BB86" i="7"/>
  <c r="AZ86" i="7"/>
  <c r="AY86" i="7"/>
  <c r="AX86" i="7"/>
  <c r="AW86" i="7"/>
  <c r="AU86" i="7"/>
  <c r="AT86" i="7"/>
  <c r="AS86" i="7"/>
  <c r="AR86" i="7"/>
  <c r="AP86" i="7"/>
  <c r="AO86" i="7"/>
  <c r="AN86" i="7"/>
  <c r="AM86" i="7"/>
  <c r="BJ85" i="7"/>
  <c r="BI85" i="7"/>
  <c r="BH85" i="7"/>
  <c r="BG85" i="7"/>
  <c r="BE85" i="7"/>
  <c r="BD85" i="7"/>
  <c r="BC85" i="7"/>
  <c r="BB85" i="7"/>
  <c r="AZ85" i="7"/>
  <c r="AY85" i="7"/>
  <c r="AX85" i="7"/>
  <c r="AW85" i="7"/>
  <c r="AU85" i="7"/>
  <c r="AT85" i="7"/>
  <c r="AS85" i="7"/>
  <c r="AR85" i="7"/>
  <c r="AP85" i="7"/>
  <c r="AO85" i="7"/>
  <c r="AN85" i="7"/>
  <c r="AM85" i="7"/>
  <c r="BJ84" i="7"/>
  <c r="BI84" i="7"/>
  <c r="BH84" i="7"/>
  <c r="BG84" i="7"/>
  <c r="BE84" i="7"/>
  <c r="BD84" i="7"/>
  <c r="BC84" i="7"/>
  <c r="BB84" i="7"/>
  <c r="AZ84" i="7"/>
  <c r="AY84" i="7"/>
  <c r="AX84" i="7"/>
  <c r="AW84" i="7"/>
  <c r="AU84" i="7"/>
  <c r="AT84" i="7"/>
  <c r="AS84" i="7"/>
  <c r="AR84" i="7"/>
  <c r="AP84" i="7"/>
  <c r="AO84" i="7"/>
  <c r="AN84" i="7"/>
  <c r="AM84" i="7"/>
  <c r="BJ83" i="7"/>
  <c r="BI83" i="7"/>
  <c r="BH83" i="7"/>
  <c r="BG83" i="7"/>
  <c r="BE83" i="7"/>
  <c r="BD83" i="7"/>
  <c r="BC83" i="7"/>
  <c r="BB83" i="7"/>
  <c r="AZ83" i="7"/>
  <c r="AY83" i="7"/>
  <c r="AX83" i="7"/>
  <c r="AW83" i="7"/>
  <c r="AU83" i="7"/>
  <c r="AT83" i="7"/>
  <c r="AS83" i="7"/>
  <c r="AR83" i="7"/>
  <c r="AP83" i="7"/>
  <c r="AO83" i="7"/>
  <c r="AN83" i="7"/>
  <c r="AM83" i="7"/>
  <c r="BJ82" i="7"/>
  <c r="BI82" i="7"/>
  <c r="BH82" i="7"/>
  <c r="BG82" i="7"/>
  <c r="BE82" i="7"/>
  <c r="BD82" i="7"/>
  <c r="BC82" i="7"/>
  <c r="BB82" i="7"/>
  <c r="AZ82" i="7"/>
  <c r="AY82" i="7"/>
  <c r="AX82" i="7"/>
  <c r="AW82" i="7"/>
  <c r="AU82" i="7"/>
  <c r="AT82" i="7"/>
  <c r="AS82" i="7"/>
  <c r="AR82" i="7"/>
  <c r="AP82" i="7"/>
  <c r="AO82" i="7"/>
  <c r="AN82" i="7"/>
  <c r="AM82" i="7"/>
  <c r="BJ81" i="7"/>
  <c r="BI81" i="7"/>
  <c r="BH81" i="7"/>
  <c r="BG81" i="7"/>
  <c r="BE81" i="7"/>
  <c r="BD81" i="7"/>
  <c r="BC81" i="7"/>
  <c r="BB81" i="7"/>
  <c r="AZ81" i="7"/>
  <c r="AY81" i="7"/>
  <c r="AX81" i="7"/>
  <c r="AW81" i="7"/>
  <c r="AU81" i="7"/>
  <c r="AT81" i="7"/>
  <c r="AS81" i="7"/>
  <c r="AR81" i="7"/>
  <c r="AP81" i="7"/>
  <c r="AO81" i="7"/>
  <c r="AN81" i="7"/>
  <c r="AM81" i="7"/>
  <c r="BJ80" i="7"/>
  <c r="BI80" i="7"/>
  <c r="BH80" i="7"/>
  <c r="BG80" i="7"/>
  <c r="BE80" i="7"/>
  <c r="BD80" i="7"/>
  <c r="BC80" i="7"/>
  <c r="BB80" i="7"/>
  <c r="AZ80" i="7"/>
  <c r="AY80" i="7"/>
  <c r="AX80" i="7"/>
  <c r="AW80" i="7"/>
  <c r="AU80" i="7"/>
  <c r="AT80" i="7"/>
  <c r="AS80" i="7"/>
  <c r="AR80" i="7"/>
  <c r="AP80" i="7"/>
  <c r="AO80" i="7"/>
  <c r="AN80" i="7"/>
  <c r="AM80" i="7"/>
  <c r="BJ79" i="7"/>
  <c r="BI79" i="7"/>
  <c r="BH79" i="7"/>
  <c r="BG79" i="7"/>
  <c r="BE79" i="7"/>
  <c r="BD79" i="7"/>
  <c r="BC79" i="7"/>
  <c r="BB79" i="7"/>
  <c r="AZ79" i="7"/>
  <c r="AY79" i="7"/>
  <c r="AX79" i="7"/>
  <c r="AW79" i="7"/>
  <c r="AU79" i="7"/>
  <c r="AT79" i="7"/>
  <c r="AS79" i="7"/>
  <c r="AR79" i="7"/>
  <c r="AP79" i="7"/>
  <c r="AO79" i="7"/>
  <c r="AN79" i="7"/>
  <c r="AM79" i="7"/>
  <c r="BJ78" i="7"/>
  <c r="BI78" i="7"/>
  <c r="BH78" i="7"/>
  <c r="BG78" i="7"/>
  <c r="BE78" i="7"/>
  <c r="BD78" i="7"/>
  <c r="BC78" i="7"/>
  <c r="BB78" i="7"/>
  <c r="AZ78" i="7"/>
  <c r="AY78" i="7"/>
  <c r="AX78" i="7"/>
  <c r="AW78" i="7"/>
  <c r="AU78" i="7"/>
  <c r="AT78" i="7"/>
  <c r="AS78" i="7"/>
  <c r="AR78" i="7"/>
  <c r="AP78" i="7"/>
  <c r="AO78" i="7"/>
  <c r="AN78" i="7"/>
  <c r="AM78" i="7"/>
  <c r="BJ77" i="7"/>
  <c r="BI77" i="7"/>
  <c r="BH77" i="7"/>
  <c r="BG77" i="7"/>
  <c r="BE77" i="7"/>
  <c r="BD77" i="7"/>
  <c r="BC77" i="7"/>
  <c r="BB77" i="7"/>
  <c r="AZ77" i="7"/>
  <c r="AY77" i="7"/>
  <c r="AX77" i="7"/>
  <c r="AW77" i="7"/>
  <c r="AU77" i="7"/>
  <c r="AT77" i="7"/>
  <c r="AS77" i="7"/>
  <c r="AR77" i="7"/>
  <c r="AP77" i="7"/>
  <c r="AO77" i="7"/>
  <c r="AN77" i="7"/>
  <c r="AM77" i="7"/>
  <c r="BN76" i="7"/>
  <c r="BJ76" i="7"/>
  <c r="BI76" i="7"/>
  <c r="BH76" i="7"/>
  <c r="BG76" i="7"/>
  <c r="BE76" i="7"/>
  <c r="BD76" i="7"/>
  <c r="BC76" i="7"/>
  <c r="BB76" i="7"/>
  <c r="AZ76" i="7"/>
  <c r="AY76" i="7"/>
  <c r="AX76" i="7"/>
  <c r="AW76" i="7"/>
  <c r="AU76" i="7"/>
  <c r="AT76" i="7"/>
  <c r="AS76" i="7"/>
  <c r="AR76" i="7"/>
  <c r="AP76" i="7"/>
  <c r="AO76" i="7"/>
  <c r="AN76" i="7"/>
  <c r="AM76" i="7"/>
  <c r="BJ75" i="7"/>
  <c r="BI75" i="7"/>
  <c r="BH75" i="7"/>
  <c r="BG75" i="7"/>
  <c r="BE75" i="7"/>
  <c r="BD75" i="7"/>
  <c r="BC75" i="7"/>
  <c r="BB75" i="7"/>
  <c r="AZ75" i="7"/>
  <c r="AY75" i="7"/>
  <c r="AX75" i="7"/>
  <c r="AW75" i="7"/>
  <c r="AU75" i="7"/>
  <c r="AT75" i="7"/>
  <c r="AS75" i="7"/>
  <c r="AR75" i="7"/>
  <c r="AP75" i="7"/>
  <c r="AO75" i="7"/>
  <c r="AN75" i="7"/>
  <c r="AM75" i="7"/>
  <c r="BJ74" i="7"/>
  <c r="BI74" i="7"/>
  <c r="BH74" i="7"/>
  <c r="BG74" i="7"/>
  <c r="BE74" i="7"/>
  <c r="BD74" i="7"/>
  <c r="BC74" i="7"/>
  <c r="BB74" i="7"/>
  <c r="AZ74" i="7"/>
  <c r="AY74" i="7"/>
  <c r="AX74" i="7"/>
  <c r="AW74" i="7"/>
  <c r="AU74" i="7"/>
  <c r="AT74" i="7"/>
  <c r="AS74" i="7"/>
  <c r="AR74" i="7"/>
  <c r="AP74" i="7"/>
  <c r="AO74" i="7"/>
  <c r="AN74" i="7"/>
  <c r="AM74" i="7"/>
  <c r="BJ73" i="7"/>
  <c r="BI73" i="7"/>
  <c r="BH73" i="7"/>
  <c r="BG73" i="7"/>
  <c r="BE73" i="7"/>
  <c r="BD73" i="7"/>
  <c r="BC73" i="7"/>
  <c r="BB73" i="7"/>
  <c r="AZ73" i="7"/>
  <c r="AY73" i="7"/>
  <c r="AX73" i="7"/>
  <c r="AW73" i="7"/>
  <c r="AU73" i="7"/>
  <c r="AT73" i="7"/>
  <c r="AS73" i="7"/>
  <c r="AR73" i="7"/>
  <c r="AP73" i="7"/>
  <c r="AO73" i="7"/>
  <c r="AN73" i="7"/>
  <c r="AM73" i="7"/>
  <c r="BJ72" i="7"/>
  <c r="BI72" i="7"/>
  <c r="BH72" i="7"/>
  <c r="BG72" i="7"/>
  <c r="BE72" i="7"/>
  <c r="BD72" i="7"/>
  <c r="BC72" i="7"/>
  <c r="BB72" i="7"/>
  <c r="AZ72" i="7"/>
  <c r="AY72" i="7"/>
  <c r="AX72" i="7"/>
  <c r="AW72" i="7"/>
  <c r="AU72" i="7"/>
  <c r="AT72" i="7"/>
  <c r="AS72" i="7"/>
  <c r="AR72" i="7"/>
  <c r="AP72" i="7"/>
  <c r="AO72" i="7"/>
  <c r="AN72" i="7"/>
  <c r="AM72" i="7"/>
  <c r="BN71" i="7"/>
  <c r="BJ71" i="7"/>
  <c r="BI71" i="7"/>
  <c r="BH71" i="7"/>
  <c r="BG71" i="7"/>
  <c r="BE71" i="7"/>
  <c r="BD71" i="7"/>
  <c r="BC71" i="7"/>
  <c r="BB71" i="7"/>
  <c r="AZ71" i="7"/>
  <c r="AY71" i="7"/>
  <c r="AX71" i="7"/>
  <c r="AW71" i="7"/>
  <c r="AU71" i="7"/>
  <c r="AT71" i="7"/>
  <c r="AS71" i="7"/>
  <c r="AR71" i="7"/>
  <c r="AP71" i="7"/>
  <c r="AO71" i="7"/>
  <c r="AN71" i="7"/>
  <c r="AM71" i="7"/>
  <c r="BN70" i="7"/>
  <c r="BJ70" i="7"/>
  <c r="BI70" i="7"/>
  <c r="BH70" i="7"/>
  <c r="BG70" i="7"/>
  <c r="BE70" i="7"/>
  <c r="BD70" i="7"/>
  <c r="BC70" i="7"/>
  <c r="BB70" i="7"/>
  <c r="AZ70" i="7"/>
  <c r="AY70" i="7"/>
  <c r="AX70" i="7"/>
  <c r="AW70" i="7"/>
  <c r="AU70" i="7"/>
  <c r="AT70" i="7"/>
  <c r="AS70" i="7"/>
  <c r="AR70" i="7"/>
  <c r="AP70" i="7"/>
  <c r="AO70" i="7"/>
  <c r="AN70" i="7"/>
  <c r="AM70" i="7"/>
  <c r="BJ69" i="7"/>
  <c r="BI69" i="7"/>
  <c r="BH69" i="7"/>
  <c r="BG69" i="7"/>
  <c r="BE69" i="7"/>
  <c r="BD69" i="7"/>
  <c r="BC69" i="7"/>
  <c r="BB69" i="7"/>
  <c r="AZ69" i="7"/>
  <c r="AY69" i="7"/>
  <c r="AX69" i="7"/>
  <c r="AW69" i="7"/>
  <c r="AU69" i="7"/>
  <c r="AT69" i="7"/>
  <c r="AS69" i="7"/>
  <c r="AR69" i="7"/>
  <c r="AP69" i="7"/>
  <c r="AO69" i="7"/>
  <c r="AN69" i="7"/>
  <c r="AM69" i="7"/>
  <c r="BJ68" i="7"/>
  <c r="BI68" i="7"/>
  <c r="BH68" i="7"/>
  <c r="BG68" i="7"/>
  <c r="BE68" i="7"/>
  <c r="BD68" i="7"/>
  <c r="BC68" i="7"/>
  <c r="BB68" i="7"/>
  <c r="AZ68" i="7"/>
  <c r="AY68" i="7"/>
  <c r="AX68" i="7"/>
  <c r="AW68" i="7"/>
  <c r="AU68" i="7"/>
  <c r="AT68" i="7"/>
  <c r="AS68" i="7"/>
  <c r="AR68" i="7"/>
  <c r="AP68" i="7"/>
  <c r="AO68" i="7"/>
  <c r="AN68" i="7"/>
  <c r="AM68" i="7"/>
  <c r="BJ67" i="7"/>
  <c r="BI67" i="7"/>
  <c r="BH67" i="7"/>
  <c r="BG67" i="7"/>
  <c r="BE67" i="7"/>
  <c r="BD67" i="7"/>
  <c r="BC67" i="7"/>
  <c r="BB67" i="7"/>
  <c r="AZ67" i="7"/>
  <c r="AY67" i="7"/>
  <c r="AX67" i="7"/>
  <c r="AW67" i="7"/>
  <c r="AU67" i="7"/>
  <c r="AT67" i="7"/>
  <c r="AS67" i="7"/>
  <c r="AR67" i="7"/>
  <c r="AP67" i="7"/>
  <c r="AO67" i="7"/>
  <c r="AN67" i="7"/>
  <c r="AM67" i="7"/>
  <c r="BN66" i="7"/>
  <c r="BJ66" i="7"/>
  <c r="BI66" i="7"/>
  <c r="BH66" i="7"/>
  <c r="BG66" i="7"/>
  <c r="BE66" i="7"/>
  <c r="BD66" i="7"/>
  <c r="BC66" i="7"/>
  <c r="BB66" i="7"/>
  <c r="AZ66" i="7"/>
  <c r="AY66" i="7"/>
  <c r="AX66" i="7"/>
  <c r="AW66" i="7"/>
  <c r="AU66" i="7"/>
  <c r="AT66" i="7"/>
  <c r="AS66" i="7"/>
  <c r="AR66" i="7"/>
  <c r="AP66" i="7"/>
  <c r="AO66" i="7"/>
  <c r="AN66" i="7"/>
  <c r="AM66" i="7"/>
  <c r="BJ65" i="7"/>
  <c r="BI65" i="7"/>
  <c r="BH65" i="7"/>
  <c r="BG65" i="7"/>
  <c r="BE65" i="7"/>
  <c r="BD65" i="7"/>
  <c r="BC65" i="7"/>
  <c r="BB65" i="7"/>
  <c r="AZ65" i="7"/>
  <c r="AY65" i="7"/>
  <c r="AX65" i="7"/>
  <c r="AW65" i="7"/>
  <c r="AU65" i="7"/>
  <c r="AT65" i="7"/>
  <c r="AS65" i="7"/>
  <c r="AR65" i="7"/>
  <c r="AP65" i="7"/>
  <c r="AO65" i="7"/>
  <c r="AN65" i="7"/>
  <c r="AM65" i="7"/>
  <c r="BN64" i="7"/>
  <c r="BJ64" i="7"/>
  <c r="BI64" i="7"/>
  <c r="BH64" i="7"/>
  <c r="BG64" i="7"/>
  <c r="BE64" i="7"/>
  <c r="BD64" i="7"/>
  <c r="BC64" i="7"/>
  <c r="BB64" i="7"/>
  <c r="AZ64" i="7"/>
  <c r="AY64" i="7"/>
  <c r="AX64" i="7"/>
  <c r="AW64" i="7"/>
  <c r="AU64" i="7"/>
  <c r="AT64" i="7"/>
  <c r="AS64" i="7"/>
  <c r="AR64" i="7"/>
  <c r="AP64" i="7"/>
  <c r="AO64" i="7"/>
  <c r="AN64" i="7"/>
  <c r="AM64" i="7"/>
  <c r="BJ63" i="7"/>
  <c r="BI63" i="7"/>
  <c r="BH63" i="7"/>
  <c r="BG63" i="7"/>
  <c r="BE63" i="7"/>
  <c r="BD63" i="7"/>
  <c r="BC63" i="7"/>
  <c r="BB63" i="7"/>
  <c r="AZ63" i="7"/>
  <c r="AY63" i="7"/>
  <c r="AX63" i="7"/>
  <c r="AW63" i="7"/>
  <c r="AU63" i="7"/>
  <c r="AT63" i="7"/>
  <c r="AS63" i="7"/>
  <c r="AR63" i="7"/>
  <c r="AP63" i="7"/>
  <c r="AO63" i="7"/>
  <c r="AN63" i="7"/>
  <c r="AM63" i="7"/>
  <c r="BJ62" i="7"/>
  <c r="BI62" i="7"/>
  <c r="BH62" i="7"/>
  <c r="BG62" i="7"/>
  <c r="BE62" i="7"/>
  <c r="BD62" i="7"/>
  <c r="BC62" i="7"/>
  <c r="BB62" i="7"/>
  <c r="AZ62" i="7"/>
  <c r="AY62" i="7"/>
  <c r="AX62" i="7"/>
  <c r="AW62" i="7"/>
  <c r="AU62" i="7"/>
  <c r="AT62" i="7"/>
  <c r="AS62" i="7"/>
  <c r="AR62" i="7"/>
  <c r="AP62" i="7"/>
  <c r="AO62" i="7"/>
  <c r="AN62" i="7"/>
  <c r="AM62" i="7"/>
  <c r="BJ61" i="7"/>
  <c r="BI61" i="7"/>
  <c r="BH61" i="7"/>
  <c r="BG61" i="7"/>
  <c r="BE61" i="7"/>
  <c r="BD61" i="7"/>
  <c r="BC61" i="7"/>
  <c r="BB61" i="7"/>
  <c r="AZ61" i="7"/>
  <c r="AY61" i="7"/>
  <c r="AX61" i="7"/>
  <c r="AW61" i="7"/>
  <c r="AU61" i="7"/>
  <c r="AT61" i="7"/>
  <c r="AS61" i="7"/>
  <c r="AR61" i="7"/>
  <c r="AP61" i="7"/>
  <c r="AO61" i="7"/>
  <c r="AN61" i="7"/>
  <c r="AM61" i="7"/>
  <c r="BN60" i="7"/>
  <c r="BJ60" i="7"/>
  <c r="BI60" i="7"/>
  <c r="BH60" i="7"/>
  <c r="BG60" i="7"/>
  <c r="BE60" i="7"/>
  <c r="BD60" i="7"/>
  <c r="BC60" i="7"/>
  <c r="BB60" i="7"/>
  <c r="AZ60" i="7"/>
  <c r="AY60" i="7"/>
  <c r="AX60" i="7"/>
  <c r="AW60" i="7"/>
  <c r="AU60" i="7"/>
  <c r="AT60" i="7"/>
  <c r="AS60" i="7"/>
  <c r="AR60" i="7"/>
  <c r="AP60" i="7"/>
  <c r="AO60" i="7"/>
  <c r="AN60" i="7"/>
  <c r="AM60" i="7"/>
  <c r="BJ59" i="7"/>
  <c r="BI59" i="7"/>
  <c r="BH59" i="7"/>
  <c r="BG59" i="7"/>
  <c r="BE59" i="7"/>
  <c r="BD59" i="7"/>
  <c r="BC59" i="7"/>
  <c r="BB59" i="7"/>
  <c r="AZ59" i="7"/>
  <c r="AY59" i="7"/>
  <c r="AX59" i="7"/>
  <c r="AW59" i="7"/>
  <c r="AU59" i="7"/>
  <c r="AT59" i="7"/>
  <c r="AS59" i="7"/>
  <c r="AR59" i="7"/>
  <c r="AP59" i="7"/>
  <c r="AO59" i="7"/>
  <c r="AN59" i="7"/>
  <c r="AM59" i="7"/>
  <c r="BN58" i="7"/>
  <c r="BJ58" i="7"/>
  <c r="BI58" i="7"/>
  <c r="BH58" i="7"/>
  <c r="BG58" i="7"/>
  <c r="BE58" i="7"/>
  <c r="BD58" i="7"/>
  <c r="BC58" i="7"/>
  <c r="BB58" i="7"/>
  <c r="AZ58" i="7"/>
  <c r="AY58" i="7"/>
  <c r="AX58" i="7"/>
  <c r="AW58" i="7"/>
  <c r="AU58" i="7"/>
  <c r="AT58" i="7"/>
  <c r="AS58" i="7"/>
  <c r="AR58" i="7"/>
  <c r="AP58" i="7"/>
  <c r="AO58" i="7"/>
  <c r="AN58" i="7"/>
  <c r="AM58" i="7"/>
  <c r="BJ57" i="7"/>
  <c r="BI57" i="7"/>
  <c r="BH57" i="7"/>
  <c r="BG57" i="7"/>
  <c r="BE57" i="7"/>
  <c r="BD57" i="7"/>
  <c r="BC57" i="7"/>
  <c r="BB57" i="7"/>
  <c r="AZ57" i="7"/>
  <c r="AY57" i="7"/>
  <c r="AX57" i="7"/>
  <c r="AW57" i="7"/>
  <c r="AU57" i="7"/>
  <c r="AT57" i="7"/>
  <c r="AS57" i="7"/>
  <c r="AR57" i="7"/>
  <c r="AP57" i="7"/>
  <c r="AO57" i="7"/>
  <c r="AN57" i="7"/>
  <c r="AM57" i="7"/>
  <c r="BJ56" i="7"/>
  <c r="BI56" i="7"/>
  <c r="BH56" i="7"/>
  <c r="BG56" i="7"/>
  <c r="BE56" i="7"/>
  <c r="BD56" i="7"/>
  <c r="BC56" i="7"/>
  <c r="BB56" i="7"/>
  <c r="AZ56" i="7"/>
  <c r="AY56" i="7"/>
  <c r="AX56" i="7"/>
  <c r="AW56" i="7"/>
  <c r="AU56" i="7"/>
  <c r="AT56" i="7"/>
  <c r="AS56" i="7"/>
  <c r="AR56" i="7"/>
  <c r="AP56" i="7"/>
  <c r="AO56" i="7"/>
  <c r="AN56" i="7"/>
  <c r="AM56" i="7"/>
  <c r="BN55" i="7"/>
  <c r="BJ55" i="7"/>
  <c r="BI55" i="7"/>
  <c r="BH55" i="7"/>
  <c r="BG55" i="7"/>
  <c r="BE55" i="7"/>
  <c r="BD55" i="7"/>
  <c r="BC55" i="7"/>
  <c r="BB55" i="7"/>
  <c r="AZ55" i="7"/>
  <c r="AY55" i="7"/>
  <c r="AX55" i="7"/>
  <c r="AW55" i="7"/>
  <c r="AU55" i="7"/>
  <c r="AT55" i="7"/>
  <c r="AS55" i="7"/>
  <c r="AR55" i="7"/>
  <c r="AP55" i="7"/>
  <c r="AO55" i="7"/>
  <c r="AN55" i="7"/>
  <c r="AM55" i="7"/>
  <c r="BN54" i="7"/>
  <c r="BJ54" i="7"/>
  <c r="BI54" i="7"/>
  <c r="BH54" i="7"/>
  <c r="BG54" i="7"/>
  <c r="BE54" i="7"/>
  <c r="BD54" i="7"/>
  <c r="BC54" i="7"/>
  <c r="BB54" i="7"/>
  <c r="AZ54" i="7"/>
  <c r="AY54" i="7"/>
  <c r="AX54" i="7"/>
  <c r="AW54" i="7"/>
  <c r="AU54" i="7"/>
  <c r="AT54" i="7"/>
  <c r="AS54" i="7"/>
  <c r="AR54" i="7"/>
  <c r="AP54" i="7"/>
  <c r="AO54" i="7"/>
  <c r="AN54" i="7"/>
  <c r="AM54" i="7"/>
  <c r="BJ53" i="7"/>
  <c r="BI53" i="7"/>
  <c r="BH53" i="7"/>
  <c r="BG53" i="7"/>
  <c r="BE53" i="7"/>
  <c r="BD53" i="7"/>
  <c r="BC53" i="7"/>
  <c r="BB53" i="7"/>
  <c r="AZ53" i="7"/>
  <c r="AY53" i="7"/>
  <c r="AX53" i="7"/>
  <c r="AW53" i="7"/>
  <c r="AU53" i="7"/>
  <c r="AT53" i="7"/>
  <c r="AS53" i="7"/>
  <c r="AR53" i="7"/>
  <c r="AP53" i="7"/>
  <c r="AO53" i="7"/>
  <c r="AN53" i="7"/>
  <c r="AM53" i="7"/>
  <c r="BJ52" i="7"/>
  <c r="BI52" i="7"/>
  <c r="BH52" i="7"/>
  <c r="BG52" i="7"/>
  <c r="BE52" i="7"/>
  <c r="BD52" i="7"/>
  <c r="BC52" i="7"/>
  <c r="BB52" i="7"/>
  <c r="AZ52" i="7"/>
  <c r="AY52" i="7"/>
  <c r="AX52" i="7"/>
  <c r="AW52" i="7"/>
  <c r="AU52" i="7"/>
  <c r="AT52" i="7"/>
  <c r="AS52" i="7"/>
  <c r="AR52" i="7"/>
  <c r="AP52" i="7"/>
  <c r="AO52" i="7"/>
  <c r="AN52" i="7"/>
  <c r="AM52" i="7"/>
  <c r="B54" i="7"/>
  <c r="BN51" i="7"/>
  <c r="BJ51" i="7"/>
  <c r="BI51" i="7"/>
  <c r="BH51" i="7"/>
  <c r="BG51" i="7"/>
  <c r="BE51" i="7"/>
  <c r="BD51" i="7"/>
  <c r="BC51" i="7"/>
  <c r="BB51" i="7"/>
  <c r="AZ51" i="7"/>
  <c r="AY51" i="7"/>
  <c r="AX51" i="7"/>
  <c r="AW51" i="7"/>
  <c r="AU51" i="7"/>
  <c r="AT51" i="7"/>
  <c r="AS51" i="7"/>
  <c r="AR51" i="7"/>
  <c r="AP51" i="7"/>
  <c r="AO51" i="7"/>
  <c r="AN51" i="7"/>
  <c r="AM51" i="7"/>
  <c r="BJ50" i="7"/>
  <c r="BI50" i="7"/>
  <c r="BH50" i="7"/>
  <c r="BG50" i="7"/>
  <c r="BE50" i="7"/>
  <c r="BD50" i="7"/>
  <c r="BC50" i="7"/>
  <c r="BB50" i="7"/>
  <c r="AZ50" i="7"/>
  <c r="AY50" i="7"/>
  <c r="AX50" i="7"/>
  <c r="AW50" i="7"/>
  <c r="AU50" i="7"/>
  <c r="AT50" i="7"/>
  <c r="AS50" i="7"/>
  <c r="AR50" i="7"/>
  <c r="AP50" i="7"/>
  <c r="AO50" i="7"/>
  <c r="AN50" i="7"/>
  <c r="AM50" i="7"/>
  <c r="BJ49" i="7"/>
  <c r="BI49" i="7"/>
  <c r="BH49" i="7"/>
  <c r="BG49" i="7"/>
  <c r="BE49" i="7"/>
  <c r="BD49" i="7"/>
  <c r="BC49" i="7"/>
  <c r="BB49" i="7"/>
  <c r="AZ49" i="7"/>
  <c r="AY49" i="7"/>
  <c r="AX49" i="7"/>
  <c r="AW49" i="7"/>
  <c r="AU49" i="7"/>
  <c r="AT49" i="7"/>
  <c r="AS49" i="7"/>
  <c r="AR49" i="7"/>
  <c r="AP49" i="7"/>
  <c r="AO49" i="7"/>
  <c r="AN49" i="7"/>
  <c r="AM49" i="7"/>
  <c r="BJ48" i="7"/>
  <c r="BI48" i="7"/>
  <c r="BH48" i="7"/>
  <c r="BG48" i="7"/>
  <c r="BE48" i="7"/>
  <c r="BD48" i="7"/>
  <c r="BC48" i="7"/>
  <c r="BB48" i="7"/>
  <c r="AZ48" i="7"/>
  <c r="AY48" i="7"/>
  <c r="AX48" i="7"/>
  <c r="AW48" i="7"/>
  <c r="AU48" i="7"/>
  <c r="AT48" i="7"/>
  <c r="AS48" i="7"/>
  <c r="AR48" i="7"/>
  <c r="AP48" i="7"/>
  <c r="AO48" i="7"/>
  <c r="AN48" i="7"/>
  <c r="AM48" i="7"/>
  <c r="BN47" i="7"/>
  <c r="BJ47" i="7"/>
  <c r="BI47" i="7"/>
  <c r="BH47" i="7"/>
  <c r="BG47" i="7"/>
  <c r="BE47" i="7"/>
  <c r="BD47" i="7"/>
  <c r="BC47" i="7"/>
  <c r="BB47" i="7"/>
  <c r="AZ47" i="7"/>
  <c r="AY47" i="7"/>
  <c r="AX47" i="7"/>
  <c r="AW47" i="7"/>
  <c r="AU47" i="7"/>
  <c r="AT47" i="7"/>
  <c r="AS47" i="7"/>
  <c r="AR47" i="7"/>
  <c r="AP47" i="7"/>
  <c r="AO47" i="7"/>
  <c r="AN47" i="7"/>
  <c r="AM47" i="7"/>
  <c r="BJ46" i="7"/>
  <c r="BI46" i="7"/>
  <c r="BH46" i="7"/>
  <c r="BG46" i="7"/>
  <c r="BE46" i="7"/>
  <c r="BD46" i="7"/>
  <c r="BC46" i="7"/>
  <c r="BB46" i="7"/>
  <c r="AZ46" i="7"/>
  <c r="AY46" i="7"/>
  <c r="AX46" i="7"/>
  <c r="AW46" i="7"/>
  <c r="AU46" i="7"/>
  <c r="AT46" i="7"/>
  <c r="AS46" i="7"/>
  <c r="AR46" i="7"/>
  <c r="AP46" i="7"/>
  <c r="AO46" i="7"/>
  <c r="AN46" i="7"/>
  <c r="AM46" i="7"/>
  <c r="BJ45" i="7"/>
  <c r="BI45" i="7"/>
  <c r="BH45" i="7"/>
  <c r="BG45" i="7"/>
  <c r="BE45" i="7"/>
  <c r="BD45" i="7"/>
  <c r="BC45" i="7"/>
  <c r="BB45" i="7"/>
  <c r="AZ45" i="7"/>
  <c r="AY45" i="7"/>
  <c r="AX45" i="7"/>
  <c r="AW45" i="7"/>
  <c r="AU45" i="7"/>
  <c r="AT45" i="7"/>
  <c r="AS45" i="7"/>
  <c r="AR45" i="7"/>
  <c r="AP45" i="7"/>
  <c r="AO45" i="7"/>
  <c r="AN45" i="7"/>
  <c r="AM45" i="7"/>
  <c r="BN44" i="7"/>
  <c r="BJ44" i="7"/>
  <c r="BI44" i="7"/>
  <c r="BH44" i="7"/>
  <c r="BG44" i="7"/>
  <c r="BE44" i="7"/>
  <c r="BD44" i="7"/>
  <c r="BC44" i="7"/>
  <c r="BB44" i="7"/>
  <c r="AZ44" i="7"/>
  <c r="AY44" i="7"/>
  <c r="AX44" i="7"/>
  <c r="AW44" i="7"/>
  <c r="AU44" i="7"/>
  <c r="AT44" i="7"/>
  <c r="AS44" i="7"/>
  <c r="AR44" i="7"/>
  <c r="AP44" i="7"/>
  <c r="AO44" i="7"/>
  <c r="AN44" i="7"/>
  <c r="AM44" i="7"/>
  <c r="BJ43" i="7"/>
  <c r="BI43" i="7"/>
  <c r="BH43" i="7"/>
  <c r="BG43" i="7"/>
  <c r="BE43" i="7"/>
  <c r="BD43" i="7"/>
  <c r="BC43" i="7"/>
  <c r="BB43" i="7"/>
  <c r="AZ43" i="7"/>
  <c r="AY43" i="7"/>
  <c r="AX43" i="7"/>
  <c r="AW43" i="7"/>
  <c r="AU43" i="7"/>
  <c r="AT43" i="7"/>
  <c r="AS43" i="7"/>
  <c r="AR43" i="7"/>
  <c r="AP43" i="7"/>
  <c r="AO43" i="7"/>
  <c r="AN43" i="7"/>
  <c r="AM43" i="7"/>
  <c r="BJ42" i="7"/>
  <c r="BI42" i="7"/>
  <c r="BH42" i="7"/>
  <c r="BG42" i="7"/>
  <c r="BE42" i="7"/>
  <c r="BD42" i="7"/>
  <c r="BC42" i="7"/>
  <c r="BB42" i="7"/>
  <c r="AZ42" i="7"/>
  <c r="AY42" i="7"/>
  <c r="AX42" i="7"/>
  <c r="AW42" i="7"/>
  <c r="AU42" i="7"/>
  <c r="AT42" i="7"/>
  <c r="AS42" i="7"/>
  <c r="AR42" i="7"/>
  <c r="AP42" i="7"/>
  <c r="AO42" i="7"/>
  <c r="AN42" i="7"/>
  <c r="AM42" i="7"/>
  <c r="BJ41" i="7"/>
  <c r="BI41" i="7"/>
  <c r="BH41" i="7"/>
  <c r="BG41" i="7"/>
  <c r="BE41" i="7"/>
  <c r="BD41" i="7"/>
  <c r="BC41" i="7"/>
  <c r="BB41" i="7"/>
  <c r="AZ41" i="7"/>
  <c r="AY41" i="7"/>
  <c r="AX41" i="7"/>
  <c r="AW41" i="7"/>
  <c r="AU41" i="7"/>
  <c r="AT41" i="7"/>
  <c r="AS41" i="7"/>
  <c r="AR41" i="7"/>
  <c r="AP41" i="7"/>
  <c r="AO41" i="7"/>
  <c r="AN41" i="7"/>
  <c r="AM41" i="7"/>
  <c r="B44" i="7"/>
  <c r="BN40" i="7"/>
  <c r="BJ40" i="7"/>
  <c r="BI40" i="7"/>
  <c r="BH40" i="7"/>
  <c r="BG40" i="7"/>
  <c r="BE40" i="7"/>
  <c r="BD40" i="7"/>
  <c r="BC40" i="7"/>
  <c r="BB40" i="7"/>
  <c r="AZ40" i="7"/>
  <c r="AY40" i="7"/>
  <c r="AX40" i="7"/>
  <c r="AW40" i="7"/>
  <c r="AU40" i="7"/>
  <c r="AT40" i="7"/>
  <c r="AS40" i="7"/>
  <c r="AR40" i="7"/>
  <c r="AP40" i="7"/>
  <c r="AO40" i="7"/>
  <c r="AN40" i="7"/>
  <c r="AM40" i="7"/>
  <c r="BJ39" i="7"/>
  <c r="BI39" i="7"/>
  <c r="BH39" i="7"/>
  <c r="BG39" i="7"/>
  <c r="BE39" i="7"/>
  <c r="BD39" i="7"/>
  <c r="BC39" i="7"/>
  <c r="BB39" i="7"/>
  <c r="AZ39" i="7"/>
  <c r="AY39" i="7"/>
  <c r="AX39" i="7"/>
  <c r="AW39" i="7"/>
  <c r="AU39" i="7"/>
  <c r="AT39" i="7"/>
  <c r="AS39" i="7"/>
  <c r="AR39" i="7"/>
  <c r="AP39" i="7"/>
  <c r="AO39" i="7"/>
  <c r="AN39" i="7"/>
  <c r="AM39" i="7"/>
  <c r="BJ38" i="7"/>
  <c r="BI38" i="7"/>
  <c r="BH38" i="7"/>
  <c r="BG38" i="7"/>
  <c r="BE38" i="7"/>
  <c r="BD38" i="7"/>
  <c r="BC38" i="7"/>
  <c r="BB38" i="7"/>
  <c r="AZ38" i="7"/>
  <c r="AY38" i="7"/>
  <c r="AX38" i="7"/>
  <c r="AW38" i="7"/>
  <c r="AU38" i="7"/>
  <c r="AT38" i="7"/>
  <c r="AS38" i="7"/>
  <c r="AR38" i="7"/>
  <c r="AP38" i="7"/>
  <c r="AO38" i="7"/>
  <c r="AN38" i="7"/>
  <c r="AM38" i="7"/>
  <c r="BN11" i="7"/>
  <c r="BJ11" i="7"/>
  <c r="BI11" i="7"/>
  <c r="BH11" i="7"/>
  <c r="BG11" i="7"/>
  <c r="BE11" i="7"/>
  <c r="BD11" i="7"/>
  <c r="BC11" i="7"/>
  <c r="BB11" i="7"/>
  <c r="AZ11" i="7"/>
  <c r="AY11" i="7"/>
  <c r="AX11" i="7"/>
  <c r="AW11" i="7"/>
  <c r="AU11" i="7"/>
  <c r="AT11" i="7"/>
  <c r="AS11" i="7"/>
  <c r="AR11" i="7"/>
  <c r="AP11" i="7"/>
  <c r="AO11" i="7"/>
  <c r="AN11" i="7"/>
  <c r="AM11" i="7"/>
  <c r="BQ36" i="7"/>
  <c r="BN36" i="7"/>
  <c r="BJ36" i="7"/>
  <c r="BI36" i="7"/>
  <c r="BH36" i="7"/>
  <c r="BG36" i="7"/>
  <c r="BE36" i="7"/>
  <c r="BD36" i="7"/>
  <c r="BC36" i="7"/>
  <c r="BB36" i="7"/>
  <c r="AZ36" i="7"/>
  <c r="AY36" i="7"/>
  <c r="AX36" i="7"/>
  <c r="AW36" i="7"/>
  <c r="AU36" i="7"/>
  <c r="AT36" i="7"/>
  <c r="AS36" i="7"/>
  <c r="AR36" i="7"/>
  <c r="AP36" i="7"/>
  <c r="AO36" i="7"/>
  <c r="AN36" i="7"/>
  <c r="AM36" i="7"/>
  <c r="BQ35" i="7"/>
  <c r="BN35" i="7"/>
  <c r="BJ35" i="7"/>
  <c r="BI35" i="7"/>
  <c r="BH35" i="7"/>
  <c r="BG35" i="7"/>
  <c r="BE35" i="7"/>
  <c r="BD35" i="7"/>
  <c r="BC35" i="7"/>
  <c r="BB35" i="7"/>
  <c r="AZ35" i="7"/>
  <c r="AY35" i="7"/>
  <c r="AX35" i="7"/>
  <c r="AW35" i="7"/>
  <c r="AU35" i="7"/>
  <c r="AT35" i="7"/>
  <c r="AS35" i="7"/>
  <c r="AR35" i="7"/>
  <c r="AP35" i="7"/>
  <c r="AO35" i="7"/>
  <c r="AN35" i="7"/>
  <c r="AM35" i="7"/>
  <c r="BQ34" i="7"/>
  <c r="BJ34" i="7"/>
  <c r="BI34" i="7"/>
  <c r="BH34" i="7"/>
  <c r="BG34" i="7"/>
  <c r="BE34" i="7"/>
  <c r="BD34" i="7"/>
  <c r="BC34" i="7"/>
  <c r="BB34" i="7"/>
  <c r="AZ34" i="7"/>
  <c r="AY34" i="7"/>
  <c r="AX34" i="7"/>
  <c r="AW34" i="7"/>
  <c r="AU34" i="7"/>
  <c r="AT34" i="7"/>
  <c r="AS34" i="7"/>
  <c r="AR34" i="7"/>
  <c r="AP34" i="7"/>
  <c r="AO34" i="7"/>
  <c r="AN34" i="7"/>
  <c r="AM34" i="7"/>
  <c r="B35" i="7"/>
  <c r="B36" i="7" s="1"/>
  <c r="BQ33" i="7"/>
  <c r="BN33" i="7"/>
  <c r="BJ33" i="7"/>
  <c r="BI33" i="7"/>
  <c r="BH33" i="7"/>
  <c r="BG33" i="7"/>
  <c r="BE33" i="7"/>
  <c r="BD33" i="7"/>
  <c r="BC33" i="7"/>
  <c r="BB33" i="7"/>
  <c r="AZ33" i="7"/>
  <c r="AY33" i="7"/>
  <c r="AX33" i="7"/>
  <c r="AW33" i="7"/>
  <c r="AU33" i="7"/>
  <c r="AT33" i="7"/>
  <c r="AS33" i="7"/>
  <c r="AR33" i="7"/>
  <c r="AP33" i="7"/>
  <c r="AO33" i="7"/>
  <c r="AN33" i="7"/>
  <c r="AM33" i="7"/>
  <c r="BQ32" i="7"/>
  <c r="BJ32" i="7"/>
  <c r="BI32" i="7"/>
  <c r="BH32" i="7"/>
  <c r="BG32" i="7"/>
  <c r="BE32" i="7"/>
  <c r="BD32" i="7"/>
  <c r="BC32" i="7"/>
  <c r="BB32" i="7"/>
  <c r="AZ32" i="7"/>
  <c r="AY32" i="7"/>
  <c r="AX32" i="7"/>
  <c r="AW32" i="7"/>
  <c r="AU32" i="7"/>
  <c r="AT32" i="7"/>
  <c r="AS32" i="7"/>
  <c r="AR32" i="7"/>
  <c r="AP32" i="7"/>
  <c r="AO32" i="7"/>
  <c r="AN32" i="7"/>
  <c r="AM32" i="7"/>
  <c r="BQ31" i="7"/>
  <c r="BN31" i="7"/>
  <c r="BJ31" i="7"/>
  <c r="BI31" i="7"/>
  <c r="BH31" i="7"/>
  <c r="BG31" i="7"/>
  <c r="BE31" i="7"/>
  <c r="BD31" i="7"/>
  <c r="BC31" i="7"/>
  <c r="BB31" i="7"/>
  <c r="AZ31" i="7"/>
  <c r="AY31" i="7"/>
  <c r="AX31" i="7"/>
  <c r="AW31" i="7"/>
  <c r="AU31" i="7"/>
  <c r="AT31" i="7"/>
  <c r="AS31" i="7"/>
  <c r="AR31" i="7"/>
  <c r="AP31" i="7"/>
  <c r="AO31" i="7"/>
  <c r="AN31" i="7"/>
  <c r="AM31" i="7"/>
  <c r="BQ30" i="7"/>
  <c r="BJ30" i="7"/>
  <c r="BI30" i="7"/>
  <c r="BH30" i="7"/>
  <c r="BG30" i="7"/>
  <c r="BE30" i="7"/>
  <c r="BD30" i="7"/>
  <c r="BC30" i="7"/>
  <c r="BB30" i="7"/>
  <c r="AZ30" i="7"/>
  <c r="AY30" i="7"/>
  <c r="AX30" i="7"/>
  <c r="AW30" i="7"/>
  <c r="AU30" i="7"/>
  <c r="AT30" i="7"/>
  <c r="AS30" i="7"/>
  <c r="AR30" i="7"/>
  <c r="AP30" i="7"/>
  <c r="AO30" i="7"/>
  <c r="AN30" i="7"/>
  <c r="AM30" i="7"/>
  <c r="BQ29" i="7"/>
  <c r="BN29" i="7"/>
  <c r="BJ29" i="7"/>
  <c r="BI29" i="7"/>
  <c r="BH29" i="7"/>
  <c r="BG29" i="7"/>
  <c r="BE29" i="7"/>
  <c r="BD29" i="7"/>
  <c r="BC29" i="7"/>
  <c r="BB29" i="7"/>
  <c r="AZ29" i="7"/>
  <c r="AY29" i="7"/>
  <c r="AX29" i="7"/>
  <c r="AW29" i="7"/>
  <c r="AU29" i="7"/>
  <c r="AT29" i="7"/>
  <c r="AS29" i="7"/>
  <c r="AR29" i="7"/>
  <c r="AP29" i="7"/>
  <c r="AO29" i="7"/>
  <c r="AN29" i="7"/>
  <c r="AM29" i="7"/>
  <c r="BQ28" i="7"/>
  <c r="BJ28" i="7"/>
  <c r="BI28" i="7"/>
  <c r="BH28" i="7"/>
  <c r="BG28" i="7"/>
  <c r="BE28" i="7"/>
  <c r="BD28" i="7"/>
  <c r="BC28" i="7"/>
  <c r="BB28" i="7"/>
  <c r="AZ28" i="7"/>
  <c r="AY28" i="7"/>
  <c r="AX28" i="7"/>
  <c r="AW28" i="7"/>
  <c r="AU28" i="7"/>
  <c r="AT28" i="7"/>
  <c r="AS28" i="7"/>
  <c r="AR28" i="7"/>
  <c r="AP28" i="7"/>
  <c r="AO28" i="7"/>
  <c r="AN28" i="7"/>
  <c r="AM28" i="7"/>
  <c r="BQ27" i="7"/>
  <c r="BJ27" i="7"/>
  <c r="BI27" i="7"/>
  <c r="BH27" i="7"/>
  <c r="BG27" i="7"/>
  <c r="BE27" i="7"/>
  <c r="BD27" i="7"/>
  <c r="BC27" i="7"/>
  <c r="BB27" i="7"/>
  <c r="AZ27" i="7"/>
  <c r="AY27" i="7"/>
  <c r="AX27" i="7"/>
  <c r="AW27" i="7"/>
  <c r="AU27" i="7"/>
  <c r="AT27" i="7"/>
  <c r="AS27" i="7"/>
  <c r="AR27" i="7"/>
  <c r="AP27" i="7"/>
  <c r="AO27" i="7"/>
  <c r="AN27" i="7"/>
  <c r="AM27" i="7"/>
  <c r="BQ26" i="7"/>
  <c r="BJ26" i="7"/>
  <c r="BI26" i="7"/>
  <c r="BH26" i="7"/>
  <c r="BG26" i="7"/>
  <c r="BE26" i="7"/>
  <c r="BD26" i="7"/>
  <c r="BC26" i="7"/>
  <c r="BB26" i="7"/>
  <c r="AZ26" i="7"/>
  <c r="AY26" i="7"/>
  <c r="AX26" i="7"/>
  <c r="AW26" i="7"/>
  <c r="AU26" i="7"/>
  <c r="AT26" i="7"/>
  <c r="AS26" i="7"/>
  <c r="AR26" i="7"/>
  <c r="AP26" i="7"/>
  <c r="AO26" i="7"/>
  <c r="AN26" i="7"/>
  <c r="AM26" i="7"/>
  <c r="BQ25" i="7"/>
  <c r="AY25" i="7"/>
  <c r="AX25" i="7"/>
  <c r="AW25" i="7"/>
  <c r="AT25" i="7"/>
  <c r="AS25" i="7"/>
  <c r="AR25" i="7"/>
  <c r="AO25" i="7"/>
  <c r="AN25" i="7"/>
  <c r="AM25" i="7"/>
  <c r="BQ24" i="7"/>
  <c r="BJ24" i="7"/>
  <c r="BI24" i="7"/>
  <c r="BH24" i="7"/>
  <c r="BG24" i="7"/>
  <c r="BE24" i="7"/>
  <c r="BD24" i="7"/>
  <c r="BC24" i="7"/>
  <c r="BB24" i="7"/>
  <c r="AZ24" i="7"/>
  <c r="AY24" i="7"/>
  <c r="AX24" i="7"/>
  <c r="AW24" i="7"/>
  <c r="AU24" i="7"/>
  <c r="AT24" i="7"/>
  <c r="AS24" i="7"/>
  <c r="AR24" i="7"/>
  <c r="AP24" i="7"/>
  <c r="AO24" i="7"/>
  <c r="AN24" i="7"/>
  <c r="AM24" i="7"/>
  <c r="BQ23" i="7"/>
  <c r="BN23" i="7"/>
  <c r="BJ23" i="7"/>
  <c r="BI23" i="7"/>
  <c r="BH23" i="7"/>
  <c r="BG23" i="7"/>
  <c r="BE23" i="7"/>
  <c r="BD23" i="7"/>
  <c r="BC23" i="7"/>
  <c r="BB23" i="7"/>
  <c r="AZ23" i="7"/>
  <c r="AY23" i="7"/>
  <c r="AX23" i="7"/>
  <c r="AW23" i="7"/>
  <c r="AU23" i="7"/>
  <c r="AT23" i="7"/>
  <c r="AS23" i="7"/>
  <c r="AR23" i="7"/>
  <c r="AP23" i="7"/>
  <c r="AO23" i="7"/>
  <c r="AN23" i="7"/>
  <c r="AM23" i="7"/>
  <c r="BQ22" i="7"/>
  <c r="BJ22" i="7"/>
  <c r="BI22" i="7"/>
  <c r="BH22" i="7"/>
  <c r="BG22" i="7"/>
  <c r="BE22" i="7"/>
  <c r="BD22" i="7"/>
  <c r="BC22" i="7"/>
  <c r="BB22" i="7"/>
  <c r="AZ22" i="7"/>
  <c r="AY22" i="7"/>
  <c r="AX22" i="7"/>
  <c r="AW22" i="7"/>
  <c r="AU22" i="7"/>
  <c r="AT22" i="7"/>
  <c r="AS22" i="7"/>
  <c r="AR22" i="7"/>
  <c r="AP22" i="7"/>
  <c r="AO22" i="7"/>
  <c r="AN22" i="7"/>
  <c r="AM22" i="7"/>
  <c r="BQ20" i="7"/>
  <c r="AY20" i="7"/>
  <c r="AX20" i="7"/>
  <c r="AW20" i="7"/>
  <c r="AT20" i="7"/>
  <c r="AS20" i="7"/>
  <c r="AR20" i="7"/>
  <c r="AO20" i="7"/>
  <c r="AN20" i="7"/>
  <c r="AM20" i="7"/>
  <c r="B23" i="7"/>
  <c r="B25" i="7" s="1"/>
  <c r="B26" i="7" s="1"/>
  <c r="B27" i="7" s="1"/>
  <c r="B28" i="7" s="1"/>
  <c r="BQ19" i="7"/>
  <c r="BN19" i="7"/>
  <c r="BJ19" i="7"/>
  <c r="BI19" i="7"/>
  <c r="BH19" i="7"/>
  <c r="BG19" i="7"/>
  <c r="BE19" i="7"/>
  <c r="BD19" i="7"/>
  <c r="BC19" i="7"/>
  <c r="BB19" i="7"/>
  <c r="AZ19" i="7"/>
  <c r="AY19" i="7"/>
  <c r="AX19" i="7"/>
  <c r="AW19" i="7"/>
  <c r="AU19" i="7"/>
  <c r="AT19" i="7"/>
  <c r="AS19" i="7"/>
  <c r="AR19" i="7"/>
  <c r="AP19" i="7"/>
  <c r="AO19" i="7"/>
  <c r="AN19" i="7"/>
  <c r="AM19" i="7"/>
  <c r="BQ18" i="7"/>
  <c r="BN18" i="7"/>
  <c r="BJ18" i="7"/>
  <c r="BI18" i="7"/>
  <c r="BH18" i="7"/>
  <c r="BG18" i="7"/>
  <c r="BE18" i="7"/>
  <c r="BD18" i="7"/>
  <c r="BC18" i="7"/>
  <c r="BB18" i="7"/>
  <c r="AZ18" i="7"/>
  <c r="AY18" i="7"/>
  <c r="AX18" i="7"/>
  <c r="AW18" i="7"/>
  <c r="AU18" i="7"/>
  <c r="AT18" i="7"/>
  <c r="AS18" i="7"/>
  <c r="AR18" i="7"/>
  <c r="AP18" i="7"/>
  <c r="AO18" i="7"/>
  <c r="AN18" i="7"/>
  <c r="AM18" i="7"/>
  <c r="BQ17" i="7"/>
  <c r="BN17" i="7"/>
  <c r="BJ17" i="7"/>
  <c r="BI17" i="7"/>
  <c r="BH17" i="7"/>
  <c r="BG17" i="7"/>
  <c r="BE17" i="7"/>
  <c r="BD17" i="7"/>
  <c r="BC17" i="7"/>
  <c r="BB17" i="7"/>
  <c r="AZ17" i="7"/>
  <c r="AY17" i="7"/>
  <c r="AX17" i="7"/>
  <c r="AW17" i="7"/>
  <c r="AU17" i="7"/>
  <c r="AT17" i="7"/>
  <c r="AS17" i="7"/>
  <c r="AR17" i="7"/>
  <c r="AP17" i="7"/>
  <c r="AO17" i="7"/>
  <c r="AN17" i="7"/>
  <c r="AM17" i="7"/>
  <c r="BQ16" i="7"/>
  <c r="BN16" i="7"/>
  <c r="BJ16" i="7"/>
  <c r="BI16" i="7"/>
  <c r="BH16" i="7"/>
  <c r="BG16" i="7"/>
  <c r="BE16" i="7"/>
  <c r="BD16" i="7"/>
  <c r="BC16" i="7"/>
  <c r="BB16" i="7"/>
  <c r="AZ16" i="7"/>
  <c r="AY16" i="7"/>
  <c r="AX16" i="7"/>
  <c r="AW16" i="7"/>
  <c r="AU16" i="7"/>
  <c r="AT16" i="7"/>
  <c r="AS16" i="7"/>
  <c r="AR16" i="7"/>
  <c r="AP16" i="7"/>
  <c r="AO16" i="7"/>
  <c r="AN16" i="7"/>
  <c r="AM16" i="7"/>
  <c r="BQ15" i="7"/>
  <c r="BN15" i="7"/>
  <c r="BJ15" i="7"/>
  <c r="BI15" i="7"/>
  <c r="BH15" i="7"/>
  <c r="BG15" i="7"/>
  <c r="BE15" i="7"/>
  <c r="BD15" i="7"/>
  <c r="BC15" i="7"/>
  <c r="BB15" i="7"/>
  <c r="AZ15" i="7"/>
  <c r="AY15" i="7"/>
  <c r="AX15" i="7"/>
  <c r="AW15" i="7"/>
  <c r="AU15" i="7"/>
  <c r="AT15" i="7"/>
  <c r="AS15" i="7"/>
  <c r="AR15" i="7"/>
  <c r="AP15" i="7"/>
  <c r="AO15" i="7"/>
  <c r="AN15" i="7"/>
  <c r="AM15" i="7"/>
  <c r="BQ14" i="7"/>
  <c r="BN14" i="7"/>
  <c r="BJ14" i="7"/>
  <c r="BI14" i="7"/>
  <c r="BH14" i="7"/>
  <c r="BG14" i="7"/>
  <c r="BE14" i="7"/>
  <c r="BD14" i="7"/>
  <c r="BC14" i="7"/>
  <c r="BB14" i="7"/>
  <c r="AZ14" i="7"/>
  <c r="AY14" i="7"/>
  <c r="AX14" i="7"/>
  <c r="AW14" i="7"/>
  <c r="AU14" i="7"/>
  <c r="AT14" i="7"/>
  <c r="AS14" i="7"/>
  <c r="AR14" i="7"/>
  <c r="AP14" i="7"/>
  <c r="AO14" i="7"/>
  <c r="AN14" i="7"/>
  <c r="AM14" i="7"/>
  <c r="BQ13" i="7"/>
  <c r="BJ13" i="7"/>
  <c r="BI13" i="7"/>
  <c r="BH13" i="7"/>
  <c r="BG13" i="7"/>
  <c r="BE13" i="7"/>
  <c r="BD13" i="7"/>
  <c r="BC13" i="7"/>
  <c r="BB13" i="7"/>
  <c r="AZ13" i="7"/>
  <c r="AY13" i="7"/>
  <c r="AX13" i="7"/>
  <c r="AW13" i="7"/>
  <c r="AU13" i="7"/>
  <c r="AT13" i="7"/>
  <c r="AS13" i="7"/>
  <c r="AR13" i="7"/>
  <c r="AP13" i="7"/>
  <c r="AO13" i="7"/>
  <c r="AN13" i="7"/>
  <c r="AM13" i="7"/>
  <c r="BQ12" i="7"/>
  <c r="BN12" i="7"/>
  <c r="BJ12" i="7"/>
  <c r="BI12" i="7"/>
  <c r="BH12" i="7"/>
  <c r="BG12" i="7"/>
  <c r="BE12" i="7"/>
  <c r="BD12" i="7"/>
  <c r="BC12" i="7"/>
  <c r="BB12" i="7"/>
  <c r="AZ12" i="7"/>
  <c r="AY12" i="7"/>
  <c r="AX12" i="7"/>
  <c r="AW12" i="7"/>
  <c r="AU12" i="7"/>
  <c r="AT12" i="7"/>
  <c r="AS12" i="7"/>
  <c r="AR12" i="7"/>
  <c r="AP12" i="7"/>
  <c r="AO12" i="7"/>
  <c r="AN12" i="7"/>
  <c r="AM12" i="7"/>
  <c r="BQ11" i="7"/>
  <c r="BP11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J8" i="7"/>
  <c r="BI8" i="7"/>
  <c r="BH8" i="7"/>
  <c r="BG8" i="7"/>
  <c r="BE8" i="7"/>
  <c r="BD8" i="7"/>
  <c r="BC8" i="7"/>
  <c r="BB8" i="7"/>
  <c r="AZ8" i="7"/>
  <c r="AY8" i="7"/>
  <c r="AX8" i="7"/>
  <c r="AW8" i="7"/>
  <c r="AU8" i="7"/>
  <c r="AT8" i="7"/>
  <c r="AS8" i="7"/>
  <c r="AR8" i="7"/>
  <c r="AP8" i="7"/>
  <c r="AO8" i="7"/>
  <c r="AN8" i="7"/>
  <c r="AM8" i="7"/>
  <c r="AK27" i="3"/>
  <c r="AJ27" i="3"/>
  <c r="AK20" i="3"/>
  <c r="AJ20" i="3"/>
  <c r="AJ30" i="3"/>
  <c r="AK30" i="3"/>
  <c r="AP29" i="3" s="1"/>
  <c r="Z139" i="5"/>
  <c r="AC138" i="5"/>
  <c r="AC139" i="5" s="1"/>
  <c r="AA138" i="5"/>
  <c r="AA139" i="5" s="1"/>
  <c r="Z138" i="5"/>
  <c r="Y138" i="5"/>
  <c r="Y139" i="5"/>
  <c r="X138" i="5"/>
  <c r="X139" i="5" s="1"/>
  <c r="W138" i="5"/>
  <c r="W139" i="5" s="1"/>
  <c r="V138" i="5"/>
  <c r="V139" i="5" s="1"/>
  <c r="U138" i="5"/>
  <c r="U139" i="5" s="1"/>
  <c r="T138" i="5"/>
  <c r="T139" i="5" s="1"/>
  <c r="S138" i="5"/>
  <c r="S139" i="5" s="1"/>
  <c r="R138" i="5"/>
  <c r="R139" i="5" s="1"/>
  <c r="Q138" i="5"/>
  <c r="Q139" i="5"/>
  <c r="P138" i="5"/>
  <c r="P139" i="5"/>
  <c r="O138" i="5"/>
  <c r="O139" i="5" s="1"/>
  <c r="N138" i="5"/>
  <c r="N139" i="5" s="1"/>
  <c r="M138" i="5"/>
  <c r="M139" i="5" s="1"/>
  <c r="L138" i="5"/>
  <c r="L139" i="5"/>
  <c r="K138" i="5"/>
  <c r="K139" i="5" s="1"/>
  <c r="J138" i="5"/>
  <c r="J139" i="5" s="1"/>
  <c r="I138" i="5"/>
  <c r="I139" i="5" s="1"/>
  <c r="H138" i="5"/>
  <c r="H139" i="5" s="1"/>
  <c r="G138" i="5"/>
  <c r="G139" i="5" s="1"/>
  <c r="AK86" i="5"/>
  <c r="AJ86" i="5"/>
  <c r="AK85" i="5"/>
  <c r="AP83" i="5"/>
  <c r="AJ85" i="5"/>
  <c r="AK84" i="5"/>
  <c r="AJ84" i="5"/>
  <c r="AK83" i="5"/>
  <c r="AJ83" i="5"/>
  <c r="AO83" i="5" s="1"/>
  <c r="AK82" i="5"/>
  <c r="AJ82" i="5"/>
  <c r="AK81" i="5"/>
  <c r="AJ81" i="5"/>
  <c r="AK80" i="5"/>
  <c r="AJ80" i="5"/>
  <c r="AK79" i="5"/>
  <c r="AP79" i="5" s="1"/>
  <c r="AJ79" i="5"/>
  <c r="AO79" i="5"/>
  <c r="AK78" i="5"/>
  <c r="AJ78" i="5"/>
  <c r="AK77" i="5"/>
  <c r="AJ77" i="5"/>
  <c r="AK76" i="5"/>
  <c r="AJ76" i="5"/>
  <c r="AK75" i="5"/>
  <c r="AJ75" i="5"/>
  <c r="AK74" i="5"/>
  <c r="AJ74" i="5"/>
  <c r="AK73" i="5"/>
  <c r="AJ73" i="5"/>
  <c r="AK72" i="5"/>
  <c r="AP72" i="5" s="1"/>
  <c r="AJ72" i="5"/>
  <c r="AO72" i="5"/>
  <c r="AK71" i="5"/>
  <c r="AJ71" i="5"/>
  <c r="AK70" i="5"/>
  <c r="AJ70" i="5"/>
  <c r="AK69" i="5"/>
  <c r="AJ69" i="5"/>
  <c r="AK68" i="5"/>
  <c r="AJ68" i="5"/>
  <c r="AK67" i="5"/>
  <c r="AP66" i="5" s="1"/>
  <c r="AJ67" i="5"/>
  <c r="AK66" i="5"/>
  <c r="AJ66" i="5"/>
  <c r="AO66" i="5" s="1"/>
  <c r="AK65" i="5"/>
  <c r="AJ65" i="5"/>
  <c r="AK64" i="5"/>
  <c r="AJ64" i="5"/>
  <c r="AK63" i="5"/>
  <c r="AJ63" i="5"/>
  <c r="AK62" i="5"/>
  <c r="AJ62" i="5"/>
  <c r="AK61" i="5"/>
  <c r="AJ61" i="5"/>
  <c r="AK60" i="5"/>
  <c r="AP58" i="5" s="1"/>
  <c r="AJ60" i="5"/>
  <c r="AO58" i="5" s="1"/>
  <c r="AK59" i="5"/>
  <c r="AJ59" i="5"/>
  <c r="AK58" i="5"/>
  <c r="AJ58" i="5"/>
  <c r="AK57" i="5"/>
  <c r="AJ57" i="5"/>
  <c r="AK56" i="5"/>
  <c r="AJ56" i="5"/>
  <c r="AK55" i="5"/>
  <c r="AJ55" i="5"/>
  <c r="AK54" i="5"/>
  <c r="AJ54" i="5"/>
  <c r="AK53" i="5"/>
  <c r="AJ53" i="5"/>
  <c r="AK52" i="5"/>
  <c r="AJ52" i="5"/>
  <c r="AK51" i="5"/>
  <c r="AJ51" i="5"/>
  <c r="AK50" i="5"/>
  <c r="AJ50" i="5"/>
  <c r="AK49" i="5"/>
  <c r="AJ49" i="5"/>
  <c r="AK48" i="5"/>
  <c r="AJ48" i="5"/>
  <c r="AK47" i="5"/>
  <c r="AJ47" i="5"/>
  <c r="AK46" i="5"/>
  <c r="AJ46" i="5"/>
  <c r="AK45" i="5"/>
  <c r="AJ45" i="5"/>
  <c r="AO44" i="5" s="1"/>
  <c r="AK44" i="5"/>
  <c r="AJ44" i="5"/>
  <c r="AK43" i="5"/>
  <c r="AJ43" i="5"/>
  <c r="AK42" i="5"/>
  <c r="AJ42" i="5"/>
  <c r="AK41" i="5"/>
  <c r="AJ41" i="5"/>
  <c r="AK40" i="5"/>
  <c r="AJ40" i="5"/>
  <c r="AK39" i="5"/>
  <c r="AJ39" i="5"/>
  <c r="AK38" i="5"/>
  <c r="AJ38" i="5"/>
  <c r="AK37" i="5"/>
  <c r="AJ37" i="5"/>
  <c r="AO35" i="5" s="1"/>
  <c r="AK36" i="5"/>
  <c r="AJ36" i="5"/>
  <c r="AK35" i="5"/>
  <c r="AJ35" i="5"/>
  <c r="AK34" i="5"/>
  <c r="AJ34" i="5"/>
  <c r="AK33" i="5"/>
  <c r="AJ33" i="5"/>
  <c r="AK32" i="5"/>
  <c r="AJ32" i="5"/>
  <c r="AK31" i="5"/>
  <c r="AJ31" i="5"/>
  <c r="AK30" i="5"/>
  <c r="AJ30" i="5"/>
  <c r="AK29" i="5"/>
  <c r="AJ29" i="5"/>
  <c r="AK28" i="5"/>
  <c r="AJ28" i="5"/>
  <c r="AK27" i="5"/>
  <c r="AJ27" i="5"/>
  <c r="AK26" i="5"/>
  <c r="AJ26" i="5"/>
  <c r="AK25" i="5"/>
  <c r="AJ25" i="5"/>
  <c r="AK24" i="5"/>
  <c r="AJ24" i="5"/>
  <c r="AK23" i="5"/>
  <c r="AJ23" i="5"/>
  <c r="AK22" i="5"/>
  <c r="AJ22" i="5"/>
  <c r="AK21" i="5"/>
  <c r="AJ21" i="5"/>
  <c r="AK20" i="5"/>
  <c r="AJ20" i="5"/>
  <c r="AK19" i="5"/>
  <c r="AJ19" i="5"/>
  <c r="AK18" i="5"/>
  <c r="AJ18" i="5"/>
  <c r="AK17" i="5"/>
  <c r="AJ17" i="5"/>
  <c r="AK16" i="5"/>
  <c r="AJ16" i="5"/>
  <c r="AK15" i="5"/>
  <c r="AJ15" i="5"/>
  <c r="AK14" i="5"/>
  <c r="AJ14" i="5"/>
  <c r="AK13" i="5"/>
  <c r="AJ13" i="5"/>
  <c r="AK12" i="5"/>
  <c r="AJ12" i="5"/>
  <c r="AK22" i="3"/>
  <c r="AJ22" i="3"/>
  <c r="AK35" i="3"/>
  <c r="AJ35" i="3"/>
  <c r="AJ40" i="3"/>
  <c r="AK40" i="3"/>
  <c r="AK24" i="3"/>
  <c r="AJ24" i="3"/>
  <c r="AK38" i="3"/>
  <c r="AJ38" i="3"/>
  <c r="AK19" i="3"/>
  <c r="AJ19" i="3"/>
  <c r="AK28" i="3"/>
  <c r="AJ28" i="3"/>
  <c r="AK25" i="3"/>
  <c r="AJ25" i="3"/>
  <c r="AO22" i="3" s="1"/>
  <c r="AK33" i="3"/>
  <c r="AJ33" i="3"/>
  <c r="AK36" i="3"/>
  <c r="AP35" i="3" s="1"/>
  <c r="AJ36" i="3"/>
  <c r="AO35" i="3" s="1"/>
  <c r="AJ34" i="3"/>
  <c r="AK34" i="3"/>
  <c r="AJ15" i="3"/>
  <c r="AK15" i="3"/>
  <c r="AJ14" i="3"/>
  <c r="AK14" i="3"/>
  <c r="AJ29" i="3"/>
  <c r="AK29" i="3"/>
  <c r="AJ21" i="3"/>
  <c r="AK21" i="3"/>
  <c r="AJ41" i="3"/>
  <c r="AK41" i="3"/>
  <c r="AJ26" i="3"/>
  <c r="AK26" i="3"/>
  <c r="AP22" i="3" s="1"/>
  <c r="AK13" i="3"/>
  <c r="AK18" i="3"/>
  <c r="AK12" i="3"/>
  <c r="AK37" i="3"/>
  <c r="AK17" i="3"/>
  <c r="AK39" i="3"/>
  <c r="AK16" i="3"/>
  <c r="AK31" i="3"/>
  <c r="AJ23" i="3"/>
  <c r="AJ37" i="3"/>
  <c r="AJ12" i="3"/>
  <c r="AO12" i="3" s="1"/>
  <c r="AJ16" i="3"/>
  <c r="AO16" i="3" s="1"/>
  <c r="AJ31" i="3"/>
  <c r="AJ13" i="3"/>
  <c r="AJ39" i="3"/>
  <c r="AJ17" i="3"/>
  <c r="AC140" i="3"/>
  <c r="AC141" i="3" s="1"/>
  <c r="AA140" i="3"/>
  <c r="AA141" i="3"/>
  <c r="Z140" i="3"/>
  <c r="Z141" i="3"/>
  <c r="Y140" i="3"/>
  <c r="Y141" i="3"/>
  <c r="X140" i="3"/>
  <c r="X141" i="3"/>
  <c r="W140" i="3"/>
  <c r="W141" i="3"/>
  <c r="V140" i="3"/>
  <c r="V141" i="3"/>
  <c r="U140" i="3"/>
  <c r="U141" i="3"/>
  <c r="T140" i="3"/>
  <c r="T141" i="3" s="1"/>
  <c r="S140" i="3"/>
  <c r="S141" i="3"/>
  <c r="R140" i="3"/>
  <c r="R141" i="3"/>
  <c r="Q140" i="3"/>
  <c r="Q141" i="3"/>
  <c r="P140" i="3"/>
  <c r="P141" i="3"/>
  <c r="O140" i="3"/>
  <c r="O141" i="3"/>
  <c r="N140" i="3"/>
  <c r="N141" i="3"/>
  <c r="M140" i="3"/>
  <c r="M141" i="3"/>
  <c r="L140" i="3"/>
  <c r="L141" i="3" s="1"/>
  <c r="K140" i="3"/>
  <c r="K141" i="3"/>
  <c r="J140" i="3"/>
  <c r="J141" i="3"/>
  <c r="I140" i="3"/>
  <c r="I141" i="3"/>
  <c r="H140" i="3"/>
  <c r="H141" i="3"/>
  <c r="G140" i="3"/>
  <c r="G141" i="3"/>
  <c r="AJ18" i="3"/>
  <c r="AK42" i="3"/>
  <c r="AP40" i="3" s="1"/>
  <c r="AJ42" i="3"/>
  <c r="AO40" i="3"/>
  <c r="AK32" i="3"/>
  <c r="AJ32" i="3"/>
  <c r="AO29" i="3" s="1"/>
  <c r="AK23" i="3"/>
  <c r="BL70" i="7" l="1"/>
  <c r="BM70" i="7" s="1"/>
  <c r="BO70" i="7" s="1"/>
  <c r="BR11" i="7"/>
  <c r="BL116" i="7"/>
  <c r="BM116" i="7" s="1"/>
  <c r="BO116" i="7" s="1"/>
  <c r="BL47" i="7"/>
  <c r="BM47" i="7" s="1"/>
  <c r="BO47" i="7" s="1"/>
  <c r="BL71" i="7"/>
  <c r="BM71" i="7" s="1"/>
  <c r="BO71" i="7" s="1"/>
  <c r="BP118" i="7"/>
  <c r="BR118" i="7" s="1"/>
  <c r="A118" i="7" s="1"/>
  <c r="BL60" i="7"/>
  <c r="BM60" i="7" s="1"/>
  <c r="BO60" i="7" s="1"/>
  <c r="BL36" i="7"/>
  <c r="BM36" i="7" s="1"/>
  <c r="BO36" i="7" s="1"/>
  <c r="BL20" i="7"/>
  <c r="AE140" i="7"/>
  <c r="BP122" i="7"/>
  <c r="BR122" i="7" s="1"/>
  <c r="A122" i="7" s="1"/>
  <c r="BL17" i="7"/>
  <c r="BP18" i="7"/>
  <c r="BR18" i="7" s="1"/>
  <c r="A18" i="7" s="1"/>
  <c r="BP19" i="7"/>
  <c r="BR19" i="7" s="1"/>
  <c r="A19" i="7" s="1"/>
  <c r="BL58" i="7"/>
  <c r="BM58" i="7" s="1"/>
  <c r="BO58" i="7" s="1"/>
  <c r="BP12" i="7"/>
  <c r="BR12" i="7" s="1"/>
  <c r="A12" i="7" s="1"/>
  <c r="BL13" i="7"/>
  <c r="BL15" i="7"/>
  <c r="A20" i="7"/>
  <c r="BL64" i="7"/>
  <c r="BM64" i="7" s="1"/>
  <c r="BO64" i="7" s="1"/>
  <c r="BL76" i="7"/>
  <c r="BM76" i="7" s="1"/>
  <c r="BO76" i="7" s="1"/>
  <c r="BP109" i="7"/>
  <c r="BR109" i="7" s="1"/>
  <c r="A109" i="7" s="1"/>
  <c r="BP111" i="7"/>
  <c r="BR111" i="7" s="1"/>
  <c r="A111" i="7" s="1"/>
  <c r="BP113" i="7"/>
  <c r="BR113" i="7" s="1"/>
  <c r="A113" i="7" s="1"/>
  <c r="BP116" i="7"/>
  <c r="BR116" i="7" s="1"/>
  <c r="A116" i="7" s="1"/>
  <c r="BL122" i="7"/>
  <c r="BM122" i="7" s="1"/>
  <c r="BO122" i="7" s="1"/>
  <c r="BP124" i="7"/>
  <c r="BR124" i="7" s="1"/>
  <c r="A124" i="7" s="1"/>
  <c r="BP36" i="7"/>
  <c r="BR36" i="7" s="1"/>
  <c r="A36" i="7" s="1"/>
  <c r="BP23" i="7"/>
  <c r="BR23" i="7" s="1"/>
  <c r="A23" i="7" s="1"/>
  <c r="BL29" i="7"/>
  <c r="BM29" i="7" s="1"/>
  <c r="BO29" i="7" s="1"/>
  <c r="BL40" i="7"/>
  <c r="BM40" i="7" s="1"/>
  <c r="BO40" i="7" s="1"/>
  <c r="BP115" i="7"/>
  <c r="BR115" i="7" s="1"/>
  <c r="BP117" i="7"/>
  <c r="BR117" i="7" s="1"/>
  <c r="BP119" i="7"/>
  <c r="BR119" i="7" s="1"/>
  <c r="A119" i="7" s="1"/>
  <c r="BP120" i="7"/>
  <c r="BR120" i="7" s="1"/>
  <c r="A120" i="7" s="1"/>
  <c r="BP121" i="7"/>
  <c r="BR121" i="7" s="1"/>
  <c r="BP123" i="7"/>
  <c r="BR123" i="7" s="1"/>
  <c r="A123" i="7" s="1"/>
  <c r="BP126" i="7"/>
  <c r="BR126" i="7" s="1"/>
  <c r="A126" i="7" s="1"/>
  <c r="BP127" i="7"/>
  <c r="BR127" i="7" s="1"/>
  <c r="A127" i="7" s="1"/>
  <c r="BP128" i="7"/>
  <c r="BR128" i="7" s="1"/>
  <c r="A128" i="7" s="1"/>
  <c r="BL51" i="7"/>
  <c r="BM51" i="7" s="1"/>
  <c r="BO51" i="7" s="1"/>
  <c r="BL55" i="7"/>
  <c r="BM55" i="7" s="1"/>
  <c r="BO55" i="7" s="1"/>
  <c r="BP107" i="7"/>
  <c r="BR107" i="7" s="1"/>
  <c r="A107" i="7" s="1"/>
  <c r="BP110" i="7"/>
  <c r="BR110" i="7" s="1"/>
  <c r="BS110" i="7" s="1"/>
  <c r="BP112" i="7"/>
  <c r="BR112" i="7" s="1"/>
  <c r="A112" i="7" s="1"/>
  <c r="BP129" i="7"/>
  <c r="BR129" i="7" s="1"/>
  <c r="A129" i="7" s="1"/>
  <c r="BP13" i="7"/>
  <c r="BR13" i="7" s="1"/>
  <c r="A13" i="7" s="1"/>
  <c r="BP15" i="7"/>
  <c r="BR15" i="7" s="1"/>
  <c r="A15" i="7" s="1"/>
  <c r="BP17" i="7"/>
  <c r="BR17" i="7" s="1"/>
  <c r="A17" i="7" s="1"/>
  <c r="BP20" i="7"/>
  <c r="BR20" i="7" s="1"/>
  <c r="BL23" i="7"/>
  <c r="BM23" i="7" s="1"/>
  <c r="BO23" i="7" s="1"/>
  <c r="BP24" i="7"/>
  <c r="BR24" i="7" s="1"/>
  <c r="A24" i="7" s="1"/>
  <c r="BP28" i="7"/>
  <c r="BR28" i="7" s="1"/>
  <c r="A28" i="7" s="1"/>
  <c r="BP30" i="7"/>
  <c r="BR30" i="7" s="1"/>
  <c r="A30" i="7" s="1"/>
  <c r="BP31" i="7"/>
  <c r="BR31" i="7" s="1"/>
  <c r="A31" i="7" s="1"/>
  <c r="BP33" i="7"/>
  <c r="BR33" i="7" s="1"/>
  <c r="A33" i="7" s="1"/>
  <c r="V140" i="7"/>
  <c r="AI140" i="7"/>
  <c r="AC140" i="7"/>
  <c r="BP138" i="7"/>
  <c r="BR138" i="7" s="1"/>
  <c r="A138" i="7" s="1"/>
  <c r="AA140" i="7"/>
  <c r="AD140" i="7"/>
  <c r="AF140" i="7"/>
  <c r="AK140" i="7"/>
  <c r="BP32" i="7"/>
  <c r="BR32" i="7" s="1"/>
  <c r="A32" i="7" s="1"/>
  <c r="BP34" i="7"/>
  <c r="BR34" i="7" s="1"/>
  <c r="A34" i="7" s="1"/>
  <c r="S140" i="7"/>
  <c r="BP108" i="7"/>
  <c r="BR108" i="7" s="1"/>
  <c r="A108" i="7" s="1"/>
  <c r="BL31" i="7"/>
  <c r="BM31" i="7" s="1"/>
  <c r="BO31" i="7" s="1"/>
  <c r="BP14" i="7"/>
  <c r="BR14" i="7" s="1"/>
  <c r="A14" i="7" s="1"/>
  <c r="BL19" i="7"/>
  <c r="Q140" i="7"/>
  <c r="BP29" i="7"/>
  <c r="BR29" i="7" s="1"/>
  <c r="A29" i="7" s="1"/>
  <c r="BL33" i="7"/>
  <c r="BM33" i="7" s="1"/>
  <c r="BO33" i="7" s="1"/>
  <c r="BL54" i="7"/>
  <c r="BM54" i="7" s="1"/>
  <c r="BO54" i="7" s="1"/>
  <c r="A11" i="7"/>
  <c r="BS11" i="7"/>
  <c r="T140" i="7"/>
  <c r="BP22" i="7"/>
  <c r="BR22" i="7" s="1"/>
  <c r="BL35" i="7"/>
  <c r="BM35" i="7" s="1"/>
  <c r="BO35" i="7" s="1"/>
  <c r="BP35" i="7"/>
  <c r="BR35" i="7" s="1"/>
  <c r="BP25" i="7"/>
  <c r="BR25" i="7" s="1"/>
  <c r="BL12" i="7"/>
  <c r="AH140" i="7"/>
  <c r="BL44" i="7"/>
  <c r="BM44" i="7" s="1"/>
  <c r="BO44" i="7" s="1"/>
  <c r="BL66" i="7"/>
  <c r="BM66" i="7" s="1"/>
  <c r="BO66" i="7" s="1"/>
  <c r="BP106" i="7"/>
  <c r="BR106" i="7" s="1"/>
  <c r="BP130" i="7"/>
  <c r="BR130" i="7" s="1"/>
  <c r="A130" i="7" s="1"/>
  <c r="BP131" i="7"/>
  <c r="BR131" i="7" s="1"/>
  <c r="A131" i="7" s="1"/>
  <c r="N140" i="7"/>
  <c r="O140" i="7"/>
  <c r="BP125" i="7"/>
  <c r="BR125" i="7" s="1"/>
  <c r="A125" i="7" s="1"/>
  <c r="BP133" i="7"/>
  <c r="BR133" i="7" s="1"/>
  <c r="A133" i="7" s="1"/>
  <c r="BP137" i="7"/>
  <c r="BR137" i="7" s="1"/>
  <c r="A137" i="7" s="1"/>
  <c r="P140" i="7"/>
  <c r="A121" i="7"/>
  <c r="BS17" i="7" l="1"/>
  <c r="BS117" i="7"/>
  <c r="BS118" i="7" s="1"/>
  <c r="BS119" i="7" s="1"/>
  <c r="BS120" i="7" s="1"/>
  <c r="BS121" i="7" s="1"/>
  <c r="BS115" i="7"/>
  <c r="A110" i="7"/>
  <c r="BS122" i="7"/>
  <c r="A115" i="7"/>
  <c r="BS107" i="7"/>
  <c r="BS108" i="7" s="1"/>
  <c r="BS109" i="7" s="1"/>
  <c r="BS19" i="7"/>
  <c r="BS20" i="7"/>
  <c r="BS123" i="7"/>
  <c r="BS124" i="7" s="1"/>
  <c r="BS125" i="7" s="1"/>
  <c r="A117" i="7"/>
  <c r="BS24" i="7"/>
  <c r="BS25" i="7" s="1"/>
  <c r="BS28" i="7" s="1"/>
  <c r="BS29" i="7" s="1"/>
  <c r="BS30" i="7" s="1"/>
  <c r="BS31" i="7" s="1"/>
  <c r="BS32" i="7" s="1"/>
  <c r="BS33" i="7" s="1"/>
  <c r="BS34" i="7" s="1"/>
  <c r="BS18" i="7"/>
  <c r="BS12" i="7"/>
  <c r="BS13" i="7"/>
  <c r="BS14" i="7"/>
  <c r="BS116" i="7"/>
  <c r="BS15" i="7"/>
  <c r="A106" i="7"/>
  <c r="BS106" i="7"/>
  <c r="BS22" i="7"/>
  <c r="A22" i="7"/>
  <c r="BS23" i="7"/>
  <c r="A25" i="7"/>
  <c r="A35" i="7"/>
  <c r="BS35" i="7"/>
  <c r="BS36" i="7"/>
  <c r="BS126" i="7" l="1"/>
  <c r="BS111" i="7"/>
  <c r="BS112" i="7" s="1"/>
  <c r="BS113" i="7" s="1"/>
  <c r="BS133" i="7"/>
  <c r="BS137" i="7" s="1"/>
  <c r="BS138" i="7" s="1"/>
  <c r="BS127" i="7" l="1"/>
  <c r="BS128" i="7" s="1"/>
  <c r="BS129" i="7" s="1"/>
  <c r="BS130" i="7" s="1"/>
  <c r="BS131" i="7" s="1"/>
  <c r="AJ140" i="7" l="1"/>
</calcChain>
</file>

<file path=xl/comments1.xml><?xml version="1.0" encoding="utf-8"?>
<comments xmlns="http://schemas.openxmlformats.org/spreadsheetml/2006/main">
  <authors>
    <author>Admin</author>
  </authors>
  <commentList>
    <comment ref="B1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те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5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те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1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те</t>
        </r>
      </text>
    </comment>
  </commentList>
</comments>
</file>

<file path=xl/sharedStrings.xml><?xml version="1.0" encoding="utf-8"?>
<sst xmlns="http://schemas.openxmlformats.org/spreadsheetml/2006/main" count="2153" uniqueCount="252">
  <si>
    <t>Туристский слет лиц с ограниченными физическими возможностями</t>
  </si>
  <si>
    <t>Результаты</t>
  </si>
  <si>
    <t>Пункты</t>
  </si>
  <si>
    <t>Tc 1</t>
  </si>
  <si>
    <t xml:space="preserve">Tc </t>
  </si>
  <si>
    <t>Tc 3</t>
  </si>
  <si>
    <t>Tc 4</t>
  </si>
  <si>
    <t>Штраф.</t>
  </si>
  <si>
    <t>Результат</t>
  </si>
  <si>
    <t>Место</t>
  </si>
  <si>
    <t>Правильные ответы и ответы спортсменов</t>
  </si>
  <si>
    <t>очки</t>
  </si>
  <si>
    <t>№</t>
  </si>
  <si>
    <t>Фамилия, Имя</t>
  </si>
  <si>
    <t>Класс</t>
  </si>
  <si>
    <t>Группа</t>
  </si>
  <si>
    <t>Команда</t>
  </si>
  <si>
    <t>Z</t>
  </si>
  <si>
    <t>B</t>
  </si>
  <si>
    <t>A</t>
  </si>
  <si>
    <t>C</t>
  </si>
  <si>
    <t>Е</t>
  </si>
  <si>
    <t>Сек</t>
  </si>
  <si>
    <t xml:space="preserve"> </t>
  </si>
  <si>
    <t>контр.вр.</t>
  </si>
  <si>
    <t>Баллы</t>
  </si>
  <si>
    <t>Старт</t>
  </si>
  <si>
    <t>Финиш</t>
  </si>
  <si>
    <t>Время</t>
  </si>
  <si>
    <t>Ялуторовск</t>
  </si>
  <si>
    <t>z</t>
  </si>
  <si>
    <t>b</t>
  </si>
  <si>
    <t>a</t>
  </si>
  <si>
    <t>c</t>
  </si>
  <si>
    <t>ЦАО</t>
  </si>
  <si>
    <t>Викуловский р-н</t>
  </si>
  <si>
    <t>d</t>
  </si>
  <si>
    <t>Упоровский р-н</t>
  </si>
  <si>
    <t>Омутинский р-н</t>
  </si>
  <si>
    <t>Юргинский р-н</t>
  </si>
  <si>
    <t>Исетский р-н</t>
  </si>
  <si>
    <t>Сорокинский р-н</t>
  </si>
  <si>
    <t>Уватский р-н</t>
  </si>
  <si>
    <t>Тобольск</t>
  </si>
  <si>
    <t>Ялуторовский р-н</t>
  </si>
  <si>
    <t>ЖП</t>
  </si>
  <si>
    <t>Крупко Ирина</t>
  </si>
  <si>
    <t>Ходосевич Рахиля</t>
  </si>
  <si>
    <t>Количество правильных ответов</t>
  </si>
  <si>
    <t>Процент правильных ответов</t>
  </si>
  <si>
    <t>Ярковский р-н</t>
  </si>
  <si>
    <t>ВОС Тюмень</t>
  </si>
  <si>
    <t>ВАО</t>
  </si>
  <si>
    <t>f</t>
  </si>
  <si>
    <t>ЛАО</t>
  </si>
  <si>
    <t>Ишим</t>
  </si>
  <si>
    <t>Тюменский р-н</t>
  </si>
  <si>
    <t>Заводоуковск</t>
  </si>
  <si>
    <t>Голышманово</t>
  </si>
  <si>
    <t xml:space="preserve">ЖП </t>
  </si>
  <si>
    <t>Михайлова Валентина</t>
  </si>
  <si>
    <t>Ахметшина Асия</t>
  </si>
  <si>
    <t>Сумма баллов</t>
  </si>
  <si>
    <t>Сумма времени</t>
  </si>
  <si>
    <t>Главный судья</t>
  </si>
  <si>
    <t>Кобелев Л.Г.</t>
  </si>
  <si>
    <t>Главный секретарь</t>
  </si>
  <si>
    <t>Кобелева Г.Н.</t>
  </si>
  <si>
    <t>Мясникова Лариса</t>
  </si>
  <si>
    <t>Абатский р-н</t>
  </si>
  <si>
    <t>Антонова Гульнара</t>
  </si>
  <si>
    <t>Кирикова Татьяна</t>
  </si>
  <si>
    <t>Дворецкая Екатерина</t>
  </si>
  <si>
    <t>Мусаинова Салтанат</t>
  </si>
  <si>
    <t>Осинкина Жанна</t>
  </si>
  <si>
    <t>Ахмадулина Надежда</t>
  </si>
  <si>
    <t>Шалина Оксана</t>
  </si>
  <si>
    <t>Петрова Александра</t>
  </si>
  <si>
    <t>Рыбакова Гульмира</t>
  </si>
  <si>
    <t>Коновалова Надежда</t>
  </si>
  <si>
    <t>Разряд</t>
  </si>
  <si>
    <t>Дистанция  1,4 км 10 КП +1 Тайм-КП</t>
  </si>
  <si>
    <r>
      <t>Контрольное время 1,5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204"/>
      </rPr>
      <t>часа</t>
    </r>
  </si>
  <si>
    <t>17 июля 2018 г. Тюменский район</t>
  </si>
  <si>
    <t>"Робинзонада - 2018"</t>
  </si>
  <si>
    <t>Вохменина В</t>
  </si>
  <si>
    <t>Распускалова Т</t>
  </si>
  <si>
    <t>Свердловск</t>
  </si>
  <si>
    <t>Крук Марина</t>
  </si>
  <si>
    <t>Кабаева Д</t>
  </si>
  <si>
    <t>Сорокино</t>
  </si>
  <si>
    <t>Минина Дарья</t>
  </si>
  <si>
    <t>Коурова Ольга</t>
  </si>
  <si>
    <t>Дорошина Ольга</t>
  </si>
  <si>
    <t>Баженова Елизавета</t>
  </si>
  <si>
    <t>Толстоухова Галина</t>
  </si>
  <si>
    <t>Петелина Татьяна</t>
  </si>
  <si>
    <t>Скворцова Мария</t>
  </si>
  <si>
    <t>кмс</t>
  </si>
  <si>
    <t>Катманова Марина</t>
  </si>
  <si>
    <t>мс</t>
  </si>
  <si>
    <t>Галкина Елена</t>
  </si>
  <si>
    <t>Чемпионат и первенство Тюменской области по спортивному ориентированию лиц с ПОДА</t>
  </si>
  <si>
    <t>Личные соревнования - точное ориентирование</t>
  </si>
  <si>
    <t>Сумма квалификационных баллов-178 баллов</t>
  </si>
  <si>
    <t>1 разряд-90%- 8 баллов</t>
  </si>
  <si>
    <t>2 разряд-72%- 6 баллов</t>
  </si>
  <si>
    <t>3 разряд-54%- 5 балла</t>
  </si>
  <si>
    <t>Выполн
разряд</t>
  </si>
  <si>
    <t>Бердюгин Андрей</t>
  </si>
  <si>
    <t>МП</t>
  </si>
  <si>
    <t>Квитов Николай</t>
  </si>
  <si>
    <t>Захарченко Александр</t>
  </si>
  <si>
    <t>Березан Алексей</t>
  </si>
  <si>
    <t>Степанов Алексей</t>
  </si>
  <si>
    <t>Бережинский Владимир</t>
  </si>
  <si>
    <t>Пахомов Степан</t>
  </si>
  <si>
    <t>Сабаев Аркадий</t>
  </si>
  <si>
    <t>Слаутин Юрий</t>
  </si>
  <si>
    <t>Останин Михаил</t>
  </si>
  <si>
    <t>Казанский р-н</t>
  </si>
  <si>
    <t>Шакиров Румиль</t>
  </si>
  <si>
    <t>Туровский Владимир</t>
  </si>
  <si>
    <t>Трушин Павел</t>
  </si>
  <si>
    <t>Евстафьев С</t>
  </si>
  <si>
    <t>Хакимзянов Рейхан</t>
  </si>
  <si>
    <t>Андреев Сергей</t>
  </si>
  <si>
    <t>Тюмень</t>
  </si>
  <si>
    <t>Балалин Дмитрий</t>
  </si>
  <si>
    <t>Абушахмин Сабир</t>
  </si>
  <si>
    <t>Белкин Иван</t>
  </si>
  <si>
    <t>Рыбаков Владимир</t>
  </si>
  <si>
    <t>Привалов А</t>
  </si>
  <si>
    <t>Абышев Сергей</t>
  </si>
  <si>
    <t>Марушкин Виктор</t>
  </si>
  <si>
    <t>Конышев Дмитрий</t>
  </si>
  <si>
    <t>Андрейчиков Сергей</t>
  </si>
  <si>
    <t>Селиванов Виктор</t>
  </si>
  <si>
    <t>Винокуров Валерий</t>
  </si>
  <si>
    <t>Додонов Виктор</t>
  </si>
  <si>
    <t>Севрюгин Дмитрий</t>
  </si>
  <si>
    <t>Винокуров Андрей</t>
  </si>
  <si>
    <t>Новокшенов Игорь</t>
  </si>
  <si>
    <t>Селин Д</t>
  </si>
  <si>
    <t>Паньков Александр</t>
  </si>
  <si>
    <t>Свердловская обл</t>
  </si>
  <si>
    <t>Ермолаев Вадим</t>
  </si>
  <si>
    <t>Мальков Александр</t>
  </si>
  <si>
    <t>Маликов Анатолий</t>
  </si>
  <si>
    <t>Шрайнер Олег</t>
  </si>
  <si>
    <t>Голдаев Александр</t>
  </si>
  <si>
    <t>Куандыков Мурабек</t>
  </si>
  <si>
    <t>Кувардин А</t>
  </si>
  <si>
    <t>Мойзаков Дмитрий</t>
  </si>
  <si>
    <t>Добрица Александр</t>
  </si>
  <si>
    <t>Кабетов Юрий</t>
  </si>
  <si>
    <t>Овчинников Александр</t>
  </si>
  <si>
    <t>Букаринов Андрей</t>
  </si>
  <si>
    <t>Хисамутдинов Шаиль</t>
  </si>
  <si>
    <t>Данилов Александр</t>
  </si>
  <si>
    <t>Лузаков Сергей</t>
  </si>
  <si>
    <t>Тобольский р-н</t>
  </si>
  <si>
    <t>Щевелев Владимир</t>
  </si>
  <si>
    <t>Белявин А</t>
  </si>
  <si>
    <t>Сладковский р-н</t>
  </si>
  <si>
    <t>Резинкин Николай</t>
  </si>
  <si>
    <t>Лешонок Александр</t>
  </si>
  <si>
    <t>Иванов Виктор</t>
  </si>
  <si>
    <t>Айданов Хасим</t>
  </si>
  <si>
    <t>Аванян Артур</t>
  </si>
  <si>
    <t>Ваулин Николай</t>
  </si>
  <si>
    <t>Шахматов Денис</t>
  </si>
  <si>
    <t>Забара Юрий</t>
  </si>
  <si>
    <t>Панченко Е</t>
  </si>
  <si>
    <t>Накоряков Сергей</t>
  </si>
  <si>
    <t>Чирков В</t>
  </si>
  <si>
    <t>Яковлев Л</t>
  </si>
  <si>
    <t>Болвин Владимир</t>
  </si>
  <si>
    <t>Максименко Александр</t>
  </si>
  <si>
    <t>Хамидулин Ф</t>
  </si>
  <si>
    <t>Федорук Александр</t>
  </si>
  <si>
    <t>Новгородов Владимир</t>
  </si>
  <si>
    <t>Протопопов Н</t>
  </si>
  <si>
    <t>e</t>
  </si>
  <si>
    <t>Сумма квалификационных баллов -414 баллов</t>
  </si>
  <si>
    <t>1 разряд-80%-8 баллов</t>
  </si>
  <si>
    <t>2 разряд-62%-6 баллов</t>
  </si>
  <si>
    <t>3 разряд 52%-5 баллов</t>
  </si>
  <si>
    <t>Карунников Сергей</t>
  </si>
  <si>
    <t>Кандратьева Дарья</t>
  </si>
  <si>
    <t>Пилигримова Александра</t>
  </si>
  <si>
    <t>Департамент по спорту Тюменской области</t>
  </si>
  <si>
    <t>Федерация спортивного ориентирования Тюменской области</t>
  </si>
  <si>
    <t>сек</t>
  </si>
  <si>
    <t>Пусто</t>
  </si>
  <si>
    <t>НИЧЕГО</t>
  </si>
  <si>
    <t>ОЧКИ ЗА КП</t>
  </si>
  <si>
    <t>Индекс</t>
  </si>
  <si>
    <t>Год рожд</t>
  </si>
  <si>
    <t>Группа - ПОДА</t>
  </si>
  <si>
    <t>Пол</t>
  </si>
  <si>
    <t>Номер</t>
  </si>
  <si>
    <t>Подкласс</t>
  </si>
  <si>
    <t>Дата рожд</t>
  </si>
  <si>
    <t>D</t>
  </si>
  <si>
    <t>E</t>
  </si>
  <si>
    <t>Ошибки</t>
  </si>
  <si>
    <t>Время ответов сек</t>
  </si>
  <si>
    <t>Результат сек</t>
  </si>
  <si>
    <t>Феденко Роман</t>
  </si>
  <si>
    <t>Зюлин Михаил</t>
  </si>
  <si>
    <t>Хакимзянов Роман</t>
  </si>
  <si>
    <t>Горбунов Александр</t>
  </si>
  <si>
    <t>Тарасов Руслан</t>
  </si>
  <si>
    <t>Мурзаев Ильнар</t>
  </si>
  <si>
    <t>Волынкин Александр</t>
  </si>
  <si>
    <t>Крикало Николай</t>
  </si>
  <si>
    <t>Место - Абсолютный класс</t>
  </si>
  <si>
    <t>Норма</t>
  </si>
  <si>
    <t>Аникин Николай</t>
  </si>
  <si>
    <t>ЮП</t>
  </si>
  <si>
    <t>КМС</t>
  </si>
  <si>
    <t>Пыжов Илья</t>
  </si>
  <si>
    <t>Хмилевский Богдан</t>
  </si>
  <si>
    <t>ЖО</t>
  </si>
  <si>
    <t>Киприн Артем</t>
  </si>
  <si>
    <t>Артеев Василий</t>
  </si>
  <si>
    <t>Алмазов Роман</t>
  </si>
  <si>
    <t>Правильных ответов (штук)</t>
  </si>
  <si>
    <t>Штраф 45 сек</t>
  </si>
  <si>
    <t>Афанасьев Иван</t>
  </si>
  <si>
    <t>Михайлов Иван</t>
  </si>
  <si>
    <t>Нечеухин Константин</t>
  </si>
  <si>
    <t>Карташев Андрей</t>
  </si>
  <si>
    <t>Меркушин Никита</t>
  </si>
  <si>
    <t xml:space="preserve"> место</t>
  </si>
  <si>
    <t>ВОС</t>
  </si>
  <si>
    <t>КАО</t>
  </si>
  <si>
    <t>Крук Мария</t>
  </si>
  <si>
    <t>Попова Ольга</t>
  </si>
  <si>
    <t>МС</t>
  </si>
  <si>
    <t xml:space="preserve">    ЖО</t>
  </si>
  <si>
    <t xml:space="preserve">Карташева Лариса                                         </t>
  </si>
  <si>
    <t>Калашников Михаил</t>
  </si>
  <si>
    <t>Поплавская Мария</t>
  </si>
  <si>
    <t xml:space="preserve">спортивное ориентирование для лиц с ПОДА - спринт </t>
  </si>
  <si>
    <t>Первенство Восточной РОО ВОИ
по ориентированию по  тропам</t>
  </si>
  <si>
    <t>ПРОТОКОЛ
результатов соревнований</t>
  </si>
  <si>
    <t>Невидимова Валентина</t>
  </si>
  <si>
    <t>Главный секретарь                          Кобелев Л.Г.  (ССВК)</t>
  </si>
  <si>
    <t>Главный судья                                   Сафронов В.И. (ССВК)</t>
  </si>
  <si>
    <t>место проведения г.Тюмень, зона отдыха "Березовая роща"                                                   26 октября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</si>
</sst>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:ss;@"/>
  </numFmts>
  <fonts count="3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186"/>
    </font>
    <font>
      <b/>
      <sz val="10"/>
      <name val="Arial"/>
      <family val="2"/>
    </font>
    <font>
      <sz val="6"/>
      <name val="Arial"/>
      <family val="2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</borders>
  <cellStyleXfs count="3">
    <xf numFmtId="0" fontId="0" fillId="0" borderId="0"/>
    <xf numFmtId="0" fontId="4" fillId="0" borderId="0"/>
    <xf numFmtId="0" fontId="34" fillId="0" borderId="0"/>
  </cellStyleXfs>
  <cellXfs count="495">
    <xf numFmtId="0" fontId="0" fillId="0" borderId="0" xfId="0"/>
    <xf numFmtId="0" fontId="0" fillId="0" borderId="0" xfId="0" applyAlignment="1" applyProtection="1">
      <alignment horizontal="center" wrapText="1"/>
    </xf>
    <xf numFmtId="0" fontId="0" fillId="0" borderId="0" xfId="0" applyFill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wrapText="1"/>
    </xf>
    <xf numFmtId="0" fontId="5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right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0" fillId="0" borderId="21" xfId="0" applyBorder="1" applyAlignment="1" applyProtection="1">
      <alignment horizont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21" fontId="4" fillId="0" borderId="16" xfId="0" applyNumberFormat="1" applyFont="1" applyFill="1" applyBorder="1" applyAlignment="1" applyProtection="1">
      <alignment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0" fillId="0" borderId="16" xfId="0" applyFill="1" applyBorder="1" applyAlignment="1" applyProtection="1">
      <alignment horizontal="center" wrapText="1"/>
    </xf>
    <xf numFmtId="0" fontId="0" fillId="0" borderId="14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vertical="center" wrapText="1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6" xfId="0" applyBorder="1" applyAlignment="1" applyProtection="1">
      <alignment wrapText="1"/>
    </xf>
    <xf numFmtId="0" fontId="0" fillId="0" borderId="16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25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left" wrapText="1"/>
    </xf>
    <xf numFmtId="0" fontId="0" fillId="0" borderId="25" xfId="0" applyBorder="1" applyAlignment="1" applyProtection="1">
      <alignment wrapText="1"/>
    </xf>
    <xf numFmtId="0" fontId="0" fillId="0" borderId="16" xfId="0" applyFill="1" applyBorder="1" applyAlignment="1" applyProtection="1">
      <alignment vertical="center" wrapText="1"/>
    </xf>
    <xf numFmtId="0" fontId="0" fillId="0" borderId="7" xfId="0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36" xfId="0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36" xfId="0" applyBorder="1" applyAlignment="1" applyProtection="1">
      <alignment horizontal="left" vertical="center" wrapText="1"/>
    </xf>
    <xf numFmtId="0" fontId="0" fillId="0" borderId="36" xfId="0" applyBorder="1" applyAlignment="1" applyProtection="1">
      <alignment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wrapText="1"/>
    </xf>
    <xf numFmtId="0" fontId="0" fillId="0" borderId="41" xfId="0" applyBorder="1" applyAlignment="1" applyProtection="1">
      <alignment vertical="center" wrapText="1"/>
    </xf>
    <xf numFmtId="0" fontId="0" fillId="0" borderId="32" xfId="0" applyBorder="1" applyAlignment="1" applyProtection="1">
      <alignment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horizontal="center" vertical="center" wrapText="1"/>
    </xf>
    <xf numFmtId="0" fontId="12" fillId="2" borderId="28" xfId="0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wrapText="1"/>
    </xf>
    <xf numFmtId="0" fontId="0" fillId="0" borderId="0" xfId="0" applyBorder="1" applyAlignment="1" applyProtection="1">
      <alignment vertical="center" wrapText="1"/>
    </xf>
    <xf numFmtId="164" fontId="0" fillId="0" borderId="0" xfId="0" applyNumberFormat="1" applyFill="1" applyBorder="1" applyAlignment="1" applyProtection="1">
      <alignment vertical="center" wrapText="1"/>
    </xf>
    <xf numFmtId="164" fontId="4" fillId="0" borderId="16" xfId="0" applyNumberFormat="1" applyFont="1" applyFill="1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20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164" fontId="0" fillId="0" borderId="4" xfId="0" applyNumberFormat="1" applyFill="1" applyBorder="1" applyAlignment="1" applyProtection="1">
      <alignment vertical="center" wrapText="1"/>
    </xf>
    <xf numFmtId="164" fontId="0" fillId="0" borderId="18" xfId="0" applyNumberFormat="1" applyFill="1" applyBorder="1" applyAlignment="1" applyProtection="1">
      <alignment vertical="center" wrapText="1"/>
    </xf>
    <xf numFmtId="164" fontId="0" fillId="0" borderId="33" xfId="0" applyNumberFormat="1" applyFill="1" applyBorder="1" applyAlignment="1" applyProtection="1">
      <alignment vertical="center" wrapText="1"/>
    </xf>
    <xf numFmtId="164" fontId="4" fillId="0" borderId="18" xfId="0" applyNumberFormat="1" applyFont="1" applyFill="1" applyBorder="1" applyAlignment="1" applyProtection="1">
      <alignment vertical="center" wrapText="1"/>
    </xf>
    <xf numFmtId="0" fontId="4" fillId="0" borderId="16" xfId="0" applyFont="1" applyFill="1" applyBorder="1" applyAlignment="1" applyProtection="1">
      <alignment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vertical="center" wrapText="1"/>
    </xf>
    <xf numFmtId="0" fontId="0" fillId="0" borderId="16" xfId="0" applyBorder="1" applyAlignment="1" applyProtection="1">
      <alignment horizontal="left" wrapText="1"/>
    </xf>
    <xf numFmtId="0" fontId="0" fillId="14" borderId="16" xfId="0" applyFill="1" applyBorder="1" applyAlignment="1">
      <alignment wrapText="1"/>
    </xf>
    <xf numFmtId="0" fontId="0" fillId="0" borderId="25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36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0" fillId="0" borderId="36" xfId="0" applyBorder="1" applyAlignment="1" applyProtection="1">
      <alignment horizont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53" xfId="0" applyFont="1" applyBorder="1" applyAlignment="1" applyProtection="1">
      <alignment horizontal="center" vertical="center" wrapText="1"/>
    </xf>
    <xf numFmtId="0" fontId="11" fillId="0" borderId="53" xfId="0" applyFont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wrapText="1"/>
    </xf>
    <xf numFmtId="0" fontId="0" fillId="0" borderId="18" xfId="0" applyFill="1" applyBorder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58" xfId="0" applyFont="1" applyFill="1" applyBorder="1" applyAlignment="1" applyProtection="1">
      <alignment horizontal="center" vertical="center" wrapText="1"/>
    </xf>
    <xf numFmtId="0" fontId="7" fillId="4" borderId="59" xfId="0" applyFont="1" applyFill="1" applyBorder="1" applyAlignment="1" applyProtection="1">
      <alignment horizontal="center" vertical="center" wrapText="1"/>
    </xf>
    <xf numFmtId="0" fontId="7" fillId="4" borderId="60" xfId="0" applyFont="1" applyFill="1" applyBorder="1" applyAlignment="1" applyProtection="1">
      <alignment horizontal="center" vertical="center" wrapText="1"/>
    </xf>
    <xf numFmtId="0" fontId="12" fillId="0" borderId="61" xfId="0" applyFont="1" applyBorder="1" applyAlignment="1" applyProtection="1">
      <alignment horizontal="center" vertical="center" wrapText="1"/>
    </xf>
    <xf numFmtId="0" fontId="7" fillId="0" borderId="58" xfId="0" applyFont="1" applyFill="1" applyBorder="1" applyAlignment="1" applyProtection="1">
      <alignment horizontal="center" vertical="center" wrapText="1"/>
    </xf>
    <xf numFmtId="0" fontId="12" fillId="0" borderId="60" xfId="0" applyFont="1" applyBorder="1" applyAlignment="1" applyProtection="1">
      <alignment horizontal="center" vertical="center" wrapText="1"/>
    </xf>
    <xf numFmtId="0" fontId="7" fillId="0" borderId="58" xfId="0" applyFont="1" applyBorder="1" applyAlignment="1" applyProtection="1">
      <alignment horizontal="center" vertical="center" wrapText="1"/>
    </xf>
    <xf numFmtId="0" fontId="12" fillId="2" borderId="58" xfId="0" applyFont="1" applyFill="1" applyBorder="1" applyAlignment="1" applyProtection="1">
      <alignment horizontal="center" vertical="center" wrapText="1"/>
    </xf>
    <xf numFmtId="0" fontId="12" fillId="2" borderId="61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0" fillId="14" borderId="30" xfId="0" applyFill="1" applyBorder="1" applyAlignment="1">
      <alignment wrapText="1"/>
    </xf>
    <xf numFmtId="0" fontId="0" fillId="0" borderId="30" xfId="0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62" xfId="0" applyFont="1" applyFill="1" applyBorder="1" applyAlignment="1" applyProtection="1">
      <alignment horizontal="center" vertical="center" wrapText="1"/>
    </xf>
    <xf numFmtId="0" fontId="7" fillId="4" borderId="63" xfId="0" applyFont="1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37" xfId="0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0" borderId="64" xfId="0" applyBorder="1" applyAlignment="1" applyProtection="1">
      <alignment vertical="center" wrapText="1"/>
    </xf>
    <xf numFmtId="0" fontId="0" fillId="0" borderId="65" xfId="0" applyBorder="1" applyAlignment="1" applyProtection="1">
      <alignment vertical="center" wrapText="1"/>
    </xf>
    <xf numFmtId="0" fontId="0" fillId="0" borderId="34" xfId="0" applyBorder="1" applyAlignment="1" applyProtection="1">
      <alignment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27" xfId="0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7" fillId="0" borderId="66" xfId="0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56" xfId="0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horizontal="center" vertical="center" wrapText="1"/>
    </xf>
    <xf numFmtId="0" fontId="0" fillId="0" borderId="49" xfId="0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64" xfId="0" applyFont="1" applyFill="1" applyBorder="1" applyAlignment="1" applyProtection="1">
      <alignment horizontal="center" vertical="center" wrapText="1"/>
    </xf>
    <xf numFmtId="0" fontId="0" fillId="0" borderId="64" xfId="0" applyFont="1" applyFill="1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4" fillId="0" borderId="65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0" fontId="8" fillId="0" borderId="43" xfId="0" applyFont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4" fillId="0" borderId="67" xfId="0" applyFont="1" applyFill="1" applyBorder="1" applyAlignment="1" applyProtection="1">
      <alignment horizontal="center" vertical="center" wrapText="1"/>
    </xf>
    <xf numFmtId="0" fontId="0" fillId="0" borderId="68" xfId="0" applyFill="1" applyBorder="1" applyAlignment="1" applyProtection="1">
      <alignment horizontal="center" wrapText="1"/>
    </xf>
    <xf numFmtId="0" fontId="0" fillId="0" borderId="68" xfId="0" applyFill="1" applyBorder="1" applyAlignment="1" applyProtection="1">
      <alignment wrapText="1"/>
    </xf>
    <xf numFmtId="0" fontId="0" fillId="0" borderId="68" xfId="0" applyBorder="1" applyAlignment="1" applyProtection="1">
      <alignment wrapText="1"/>
    </xf>
    <xf numFmtId="0" fontId="0" fillId="0" borderId="50" xfId="0" applyBorder="1" applyAlignment="1" applyProtection="1">
      <alignment wrapText="1"/>
    </xf>
    <xf numFmtId="0" fontId="0" fillId="0" borderId="65" xfId="0" applyFill="1" applyBorder="1" applyAlignment="1" applyProtection="1">
      <alignment horizontal="center" vertical="center" wrapText="1"/>
    </xf>
    <xf numFmtId="0" fontId="0" fillId="0" borderId="65" xfId="0" applyFill="1" applyBorder="1" applyAlignment="1" applyProtection="1">
      <alignment horizontal="center" wrapText="1"/>
    </xf>
    <xf numFmtId="0" fontId="0" fillId="0" borderId="65" xfId="0" applyBorder="1" applyAlignment="1" applyProtection="1">
      <alignment horizontal="center" wrapText="1"/>
    </xf>
    <xf numFmtId="0" fontId="0" fillId="0" borderId="34" xfId="0" applyBorder="1" applyAlignment="1" applyProtection="1">
      <alignment horizontal="center" wrapText="1"/>
    </xf>
    <xf numFmtId="0" fontId="0" fillId="0" borderId="27" xfId="0" applyFont="1" applyFill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vertical="center" wrapText="1"/>
    </xf>
    <xf numFmtId="0" fontId="0" fillId="0" borderId="29" xfId="0" applyFill="1" applyBorder="1" applyAlignment="1" applyProtection="1">
      <alignment vertical="center" wrapText="1"/>
    </xf>
    <xf numFmtId="0" fontId="0" fillId="0" borderId="29" xfId="0" applyBorder="1" applyAlignment="1" applyProtection="1">
      <alignment wrapText="1"/>
    </xf>
    <xf numFmtId="0" fontId="0" fillId="0" borderId="68" xfId="0" applyBorder="1" applyAlignment="1" applyProtection="1">
      <alignment vertical="center" wrapText="1"/>
    </xf>
    <xf numFmtId="0" fontId="0" fillId="0" borderId="31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0" fontId="0" fillId="0" borderId="56" xfId="0" applyBorder="1" applyAlignment="1" applyProtection="1">
      <alignment vertical="center" wrapText="1"/>
    </xf>
    <xf numFmtId="0" fontId="0" fillId="0" borderId="35" xfId="0" applyBorder="1" applyAlignment="1" applyProtection="1">
      <alignment vertical="center" wrapText="1"/>
    </xf>
    <xf numFmtId="0" fontId="0" fillId="0" borderId="64" xfId="0" applyFill="1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69" xfId="0" applyFill="1" applyBorder="1" applyAlignment="1" applyProtection="1">
      <alignment horizontal="center" vertical="center" wrapText="1"/>
    </xf>
    <xf numFmtId="0" fontId="10" fillId="0" borderId="46" xfId="0" applyFont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wrapText="1"/>
    </xf>
    <xf numFmtId="0" fontId="0" fillId="0" borderId="20" xfId="0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0" fillId="0" borderId="37" xfId="0" applyBorder="1" applyAlignment="1" applyProtection="1">
      <alignment horizontal="left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left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0" fillId="14" borderId="65" xfId="0" applyFill="1" applyBorder="1" applyAlignment="1">
      <alignment wrapText="1"/>
    </xf>
    <xf numFmtId="0" fontId="0" fillId="14" borderId="34" xfId="0" applyFill="1" applyBorder="1" applyAlignment="1">
      <alignment wrapText="1"/>
    </xf>
    <xf numFmtId="0" fontId="0" fillId="14" borderId="25" xfId="0" applyFill="1" applyBorder="1" applyAlignment="1">
      <alignment wrapText="1"/>
    </xf>
    <xf numFmtId="0" fontId="0" fillId="14" borderId="9" xfId="0" applyFill="1" applyBorder="1" applyAlignment="1">
      <alignment wrapText="1"/>
    </xf>
    <xf numFmtId="164" fontId="0" fillId="0" borderId="27" xfId="0" applyNumberFormat="1" applyFill="1" applyBorder="1" applyAlignment="1" applyProtection="1">
      <alignment vertical="center" wrapText="1"/>
    </xf>
    <xf numFmtId="0" fontId="17" fillId="0" borderId="0" xfId="2" applyFont="1" applyAlignment="1" applyProtection="1">
      <alignment wrapText="1"/>
    </xf>
    <xf numFmtId="165" fontId="17" fillId="0" borderId="0" xfId="2" applyNumberFormat="1" applyFont="1" applyAlignment="1" applyProtection="1">
      <alignment wrapText="1"/>
    </xf>
    <xf numFmtId="165" fontId="18" fillId="0" borderId="0" xfId="2" applyNumberFormat="1" applyFont="1" applyAlignment="1" applyProtection="1">
      <alignment wrapText="1"/>
    </xf>
    <xf numFmtId="0" fontId="19" fillId="0" borderId="0" xfId="2" applyFont="1" applyFill="1" applyAlignment="1" applyProtection="1">
      <alignment horizontal="center" vertical="center" wrapText="1"/>
    </xf>
    <xf numFmtId="0" fontId="19" fillId="0" borderId="0" xfId="2" applyFont="1" applyFill="1" applyAlignment="1" applyProtection="1">
      <alignment wrapText="1"/>
    </xf>
    <xf numFmtId="0" fontId="20" fillId="0" borderId="0" xfId="2" applyFont="1" applyAlignment="1" applyProtection="1">
      <alignment wrapText="1"/>
    </xf>
    <xf numFmtId="0" fontId="21" fillId="0" borderId="0" xfId="2" applyFont="1" applyAlignment="1"/>
    <xf numFmtId="0" fontId="21" fillId="0" borderId="0" xfId="2" applyFont="1" applyAlignment="1">
      <alignment horizontal="center"/>
    </xf>
    <xf numFmtId="0" fontId="21" fillId="0" borderId="0" xfId="2" applyFont="1" applyFill="1" applyAlignment="1" applyProtection="1">
      <alignment horizontal="center" vertical="center" wrapText="1"/>
    </xf>
    <xf numFmtId="0" fontId="21" fillId="0" borderId="0" xfId="2" applyFont="1" applyFill="1" applyAlignment="1" applyProtection="1">
      <alignment wrapText="1"/>
    </xf>
    <xf numFmtId="0" fontId="22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 applyFill="1" applyAlignment="1" applyProtection="1">
      <alignment horizontal="center" vertical="center" wrapText="1"/>
    </xf>
    <xf numFmtId="0" fontId="23" fillId="0" borderId="0" xfId="2" applyFont="1" applyFill="1" applyAlignment="1" applyProtection="1">
      <alignment wrapText="1"/>
    </xf>
    <xf numFmtId="0" fontId="18" fillId="0" borderId="0" xfId="2" applyFont="1" applyAlignment="1" applyProtection="1">
      <alignment vertical="center" wrapText="1"/>
    </xf>
    <xf numFmtId="0" fontId="23" fillId="0" borderId="0" xfId="2" applyFont="1" applyAlignment="1" applyProtection="1">
      <alignment wrapText="1"/>
    </xf>
    <xf numFmtId="0" fontId="21" fillId="0" borderId="0" xfId="2" applyFont="1" applyBorder="1" applyAlignment="1">
      <alignment horizontal="center"/>
    </xf>
    <xf numFmtId="1" fontId="21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21" fillId="0" borderId="0" xfId="2" applyFont="1" applyFill="1" applyBorder="1" applyAlignment="1">
      <alignment horizontal="center"/>
    </xf>
    <xf numFmtId="2" fontId="21" fillId="0" borderId="0" xfId="2" applyNumberFormat="1" applyFont="1" applyBorder="1" applyAlignment="1">
      <alignment horizontal="center"/>
    </xf>
    <xf numFmtId="0" fontId="21" fillId="0" borderId="0" xfId="2" applyFont="1" applyAlignment="1" applyProtection="1">
      <alignment vertical="center" wrapText="1"/>
    </xf>
    <xf numFmtId="0" fontId="21" fillId="0" borderId="0" xfId="2" applyFont="1" applyAlignment="1" applyProtection="1">
      <alignment wrapText="1"/>
    </xf>
    <xf numFmtId="0" fontId="21" fillId="0" borderId="0" xfId="2" applyFont="1" applyBorder="1" applyAlignment="1" applyProtection="1">
      <alignment wrapText="1"/>
    </xf>
    <xf numFmtId="0" fontId="21" fillId="0" borderId="0" xfId="2" applyFont="1" applyAlignment="1" applyProtection="1">
      <alignment horizontal="center" wrapText="1"/>
    </xf>
    <xf numFmtId="0" fontId="5" fillId="5" borderId="27" xfId="2" applyFont="1" applyFill="1" applyBorder="1" applyAlignment="1" applyProtection="1">
      <alignment vertical="center" textRotation="90" wrapText="1"/>
    </xf>
    <xf numFmtId="1" fontId="5" fillId="0" borderId="25" xfId="2" applyNumberFormat="1" applyFont="1" applyBorder="1" applyAlignment="1" applyProtection="1">
      <alignment vertical="center" wrapText="1"/>
    </xf>
    <xf numFmtId="0" fontId="5" fillId="0" borderId="25" xfId="2" applyFont="1" applyBorder="1" applyAlignment="1" applyProtection="1">
      <alignment vertical="center" wrapText="1"/>
    </xf>
    <xf numFmtId="0" fontId="5" fillId="0" borderId="35" xfId="2" applyFont="1" applyBorder="1" applyAlignment="1" applyProtection="1">
      <alignment vertical="center" wrapText="1"/>
    </xf>
    <xf numFmtId="0" fontId="26" fillId="0" borderId="16" xfId="2" applyFont="1" applyBorder="1" applyAlignment="1" applyProtection="1">
      <alignment horizontal="center" vertical="center" wrapText="1"/>
    </xf>
    <xf numFmtId="0" fontId="5" fillId="5" borderId="16" xfId="2" applyFont="1" applyFill="1" applyBorder="1" applyAlignment="1" applyProtection="1">
      <alignment horizontal="center" vertical="center" wrapText="1"/>
    </xf>
    <xf numFmtId="0" fontId="5" fillId="6" borderId="16" xfId="2" applyFont="1" applyFill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wrapText="1"/>
    </xf>
    <xf numFmtId="0" fontId="5" fillId="0" borderId="0" xfId="2" applyFont="1" applyAlignment="1" applyProtection="1">
      <alignment wrapText="1"/>
    </xf>
    <xf numFmtId="0" fontId="5" fillId="5" borderId="11" xfId="2" applyFont="1" applyFill="1" applyBorder="1" applyAlignment="1" applyProtection="1">
      <alignment vertical="center" textRotation="90" wrapText="1"/>
    </xf>
    <xf numFmtId="1" fontId="5" fillId="0" borderId="36" xfId="2" applyNumberFormat="1" applyFont="1" applyBorder="1" applyAlignment="1" applyProtection="1">
      <alignment vertical="center" wrapText="1"/>
    </xf>
    <xf numFmtId="0" fontId="5" fillId="0" borderId="36" xfId="2" applyFont="1" applyBorder="1" applyAlignment="1" applyProtection="1">
      <alignment vertical="center" wrapText="1"/>
    </xf>
    <xf numFmtId="0" fontId="5" fillId="0" borderId="16" xfId="2" applyFont="1" applyBorder="1" applyAlignment="1" applyProtection="1">
      <alignment horizontal="center" vertical="center" wrapText="1"/>
    </xf>
    <xf numFmtId="0" fontId="28" fillId="6" borderId="18" xfId="2" applyFont="1" applyFill="1" applyBorder="1" applyAlignment="1" applyProtection="1">
      <alignment horizontal="center" vertical="center" wrapText="1"/>
    </xf>
    <xf numFmtId="0" fontId="5" fillId="0" borderId="20" xfId="2" applyFont="1" applyBorder="1" applyAlignment="1" applyProtection="1">
      <alignment vertical="center" wrapText="1"/>
    </xf>
    <xf numFmtId="0" fontId="5" fillId="5" borderId="27" xfId="2" applyFont="1" applyFill="1" applyBorder="1" applyAlignment="1" applyProtection="1">
      <alignment horizontal="center" vertical="center" textRotation="90" wrapText="1"/>
    </xf>
    <xf numFmtId="1" fontId="5" fillId="0" borderId="15" xfId="2" applyNumberFormat="1" applyFont="1" applyBorder="1" applyAlignment="1" applyProtection="1">
      <alignment vertical="center" wrapText="1"/>
    </xf>
    <xf numFmtId="0" fontId="5" fillId="0" borderId="15" xfId="2" applyFont="1" applyBorder="1" applyAlignment="1" applyProtection="1">
      <alignment vertical="center" wrapText="1"/>
    </xf>
    <xf numFmtId="0" fontId="25" fillId="0" borderId="15" xfId="2" applyFont="1" applyBorder="1" applyAlignment="1" applyProtection="1">
      <alignment horizontal="center" vertical="center" wrapText="1"/>
    </xf>
    <xf numFmtId="0" fontId="25" fillId="0" borderId="16" xfId="2" applyFont="1" applyBorder="1" applyAlignment="1" applyProtection="1">
      <alignment horizontal="center" vertical="center" textRotation="90" wrapText="1"/>
    </xf>
    <xf numFmtId="0" fontId="20" fillId="0" borderId="16" xfId="2" applyFont="1" applyBorder="1" applyAlignment="1">
      <alignment horizontal="center" vertical="center" textRotation="90"/>
    </xf>
    <xf numFmtId="0" fontId="5" fillId="0" borderId="25" xfId="2" applyFont="1" applyBorder="1" applyAlignment="1" applyProtection="1">
      <alignment horizontal="center" vertical="center" wrapText="1"/>
    </xf>
    <xf numFmtId="0" fontId="28" fillId="5" borderId="25" xfId="2" applyFont="1" applyFill="1" applyBorder="1" applyAlignment="1" applyProtection="1">
      <alignment horizontal="center" vertical="center" wrapText="1"/>
    </xf>
    <xf numFmtId="0" fontId="28" fillId="3" borderId="25" xfId="2" applyFont="1" applyFill="1" applyBorder="1" applyAlignment="1" applyProtection="1">
      <alignment horizontal="center" vertical="center" wrapText="1"/>
    </xf>
    <xf numFmtId="0" fontId="28" fillId="6" borderId="27" xfId="2" applyFont="1" applyFill="1" applyBorder="1" applyAlignment="1" applyProtection="1">
      <alignment horizontal="center" vertical="center" wrapText="1"/>
    </xf>
    <xf numFmtId="0" fontId="25" fillId="15" borderId="16" xfId="2" applyFont="1" applyFill="1" applyBorder="1" applyAlignment="1" applyProtection="1">
      <alignment horizontal="center" vertical="center" textRotation="90" wrapText="1"/>
    </xf>
    <xf numFmtId="0" fontId="5" fillId="0" borderId="16" xfId="2" applyFont="1" applyBorder="1" applyAlignment="1" applyProtection="1">
      <alignment horizontal="center" textRotation="90" wrapText="1"/>
    </xf>
    <xf numFmtId="2" fontId="5" fillId="5" borderId="70" xfId="2" applyNumberFormat="1" applyFont="1" applyFill="1" applyBorder="1" applyAlignment="1" applyProtection="1">
      <alignment vertical="center" wrapText="1"/>
    </xf>
    <xf numFmtId="1" fontId="5" fillId="0" borderId="15" xfId="2" applyNumberFormat="1" applyFont="1" applyFill="1" applyBorder="1" applyAlignment="1" applyProtection="1">
      <alignment horizontal="center" vertical="center" wrapText="1"/>
    </xf>
    <xf numFmtId="0" fontId="18" fillId="4" borderId="16" xfId="2" applyFont="1" applyFill="1" applyBorder="1" applyAlignment="1">
      <alignment horizontal="center"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6" xfId="2" applyFont="1" applyFill="1" applyBorder="1" applyAlignment="1">
      <alignment horizontal="center" vertical="center"/>
    </xf>
    <xf numFmtId="14" fontId="5" fillId="0" borderId="16" xfId="2" applyNumberFormat="1" applyFont="1" applyFill="1" applyBorder="1" applyAlignment="1" applyProtection="1">
      <alignment horizontal="center" vertical="center" wrapText="1"/>
    </xf>
    <xf numFmtId="0" fontId="20" fillId="0" borderId="16" xfId="2" applyFont="1" applyBorder="1" applyAlignment="1">
      <alignment horizontal="center" vertical="center"/>
    </xf>
    <xf numFmtId="0" fontId="5" fillId="5" borderId="15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5" fillId="0" borderId="15" xfId="2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vertical="center" wrapText="1"/>
    </xf>
    <xf numFmtId="1" fontId="5" fillId="0" borderId="16" xfId="2" applyNumberFormat="1" applyFont="1" applyFill="1" applyBorder="1" applyAlignment="1" applyProtection="1">
      <alignment horizontal="center" vertical="center" wrapText="1"/>
    </xf>
    <xf numFmtId="0" fontId="34" fillId="14" borderId="16" xfId="2" applyFill="1" applyBorder="1" applyAlignment="1">
      <alignment wrapText="1"/>
    </xf>
    <xf numFmtId="0" fontId="34" fillId="0" borderId="25" xfId="2" applyBorder="1" applyAlignment="1" applyProtection="1">
      <alignment vertical="center" wrapText="1"/>
    </xf>
    <xf numFmtId="0" fontId="18" fillId="0" borderId="16" xfId="2" applyFont="1" applyBorder="1" applyAlignment="1">
      <alignment horizontal="center" vertical="center" wrapText="1"/>
    </xf>
    <xf numFmtId="0" fontId="34" fillId="0" borderId="25" xfId="2" applyFill="1" applyBorder="1" applyAlignment="1" applyProtection="1">
      <alignment horizontal="center" vertical="center" wrapText="1"/>
    </xf>
    <xf numFmtId="0" fontId="21" fillId="4" borderId="16" xfId="2" applyFont="1" applyFill="1" applyBorder="1" applyAlignment="1" applyProtection="1">
      <alignment horizontal="center" vertical="center" wrapText="1"/>
    </xf>
    <xf numFmtId="0" fontId="34" fillId="0" borderId="16" xfId="2" applyBorder="1" applyAlignment="1" applyProtection="1">
      <alignment vertical="center" wrapText="1"/>
    </xf>
    <xf numFmtId="0" fontId="34" fillId="0" borderId="16" xfId="2" applyFill="1" applyBorder="1" applyAlignment="1" applyProtection="1">
      <alignment horizontal="center" vertical="center" wrapText="1"/>
    </xf>
    <xf numFmtId="0" fontId="21" fillId="0" borderId="16" xfId="2" applyFont="1" applyFill="1" applyBorder="1" applyAlignment="1" applyProtection="1">
      <alignment horizontal="center" vertical="center" wrapText="1"/>
    </xf>
    <xf numFmtId="14" fontId="20" fillId="0" borderId="16" xfId="2" applyNumberFormat="1" applyFont="1" applyBorder="1" applyAlignment="1">
      <alignment horizontal="center" vertical="center"/>
    </xf>
    <xf numFmtId="0" fontId="5" fillId="0" borderId="16" xfId="2" applyFont="1" applyFill="1" applyBorder="1" applyAlignment="1" applyProtection="1">
      <alignment vertical="center" wrapText="1"/>
    </xf>
    <xf numFmtId="14" fontId="5" fillId="0" borderId="16" xfId="2" applyNumberFormat="1" applyFont="1" applyBorder="1" applyAlignment="1">
      <alignment horizontal="center" vertical="center" wrapText="1"/>
    </xf>
    <xf numFmtId="0" fontId="5" fillId="4" borderId="16" xfId="2" applyFont="1" applyFill="1" applyBorder="1" applyAlignment="1">
      <alignment horizontal="center" vertical="center"/>
    </xf>
    <xf numFmtId="0" fontId="34" fillId="0" borderId="36" xfId="2" applyBorder="1" applyAlignment="1" applyProtection="1">
      <alignment vertical="center" wrapText="1"/>
    </xf>
    <xf numFmtId="0" fontId="34" fillId="0" borderId="36" xfId="2" applyFill="1" applyBorder="1" applyAlignment="1" applyProtection="1">
      <alignment horizontal="center" vertical="center" wrapText="1"/>
    </xf>
    <xf numFmtId="0" fontId="34" fillId="0" borderId="15" xfId="2" applyFill="1" applyBorder="1" applyAlignment="1" applyProtection="1">
      <alignment horizontal="center" vertical="center" wrapText="1"/>
    </xf>
    <xf numFmtId="0" fontId="4" fillId="0" borderId="25" xfId="2" applyFont="1" applyFill="1" applyBorder="1" applyAlignment="1" applyProtection="1">
      <alignment horizontal="center" vertical="center" wrapText="1"/>
    </xf>
    <xf numFmtId="0" fontId="34" fillId="0" borderId="25" xfId="2" applyFill="1" applyBorder="1" applyAlignment="1" applyProtection="1">
      <alignment vertical="center" wrapText="1"/>
    </xf>
    <xf numFmtId="0" fontId="34" fillId="0" borderId="25" xfId="2" applyBorder="1" applyAlignment="1" applyProtection="1">
      <alignment wrapText="1"/>
    </xf>
    <xf numFmtId="0" fontId="34" fillId="0" borderId="25" xfId="2" applyBorder="1" applyAlignment="1" applyProtection="1">
      <alignment horizontal="center" wrapText="1"/>
    </xf>
    <xf numFmtId="0" fontId="21" fillId="0" borderId="16" xfId="2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34" fillId="0" borderId="15" xfId="2" applyBorder="1" applyAlignment="1" applyProtection="1">
      <alignment vertical="center" wrapText="1"/>
    </xf>
    <xf numFmtId="0" fontId="21" fillId="4" borderId="0" xfId="2" applyFont="1" applyFill="1" applyBorder="1" applyAlignment="1">
      <alignment horizontal="center" vertical="center" wrapText="1"/>
    </xf>
    <xf numFmtId="0" fontId="34" fillId="0" borderId="16" xfId="2" applyFill="1" applyBorder="1" applyAlignment="1" applyProtection="1">
      <alignment vertical="center" wrapText="1"/>
    </xf>
    <xf numFmtId="0" fontId="5" fillId="0" borderId="0" xfId="2" applyFont="1" applyBorder="1"/>
    <xf numFmtId="0" fontId="20" fillId="0" borderId="0" xfId="2" applyFont="1" applyAlignment="1" applyProtection="1">
      <alignment horizontal="center" wrapText="1"/>
    </xf>
    <xf numFmtId="0" fontId="20" fillId="0" borderId="0" xfId="2" applyFont="1" applyAlignment="1" applyProtection="1">
      <alignment horizontal="left" wrapText="1"/>
    </xf>
    <xf numFmtId="165" fontId="21" fillId="0" borderId="0" xfId="2" applyNumberFormat="1" applyFont="1" applyAlignment="1" applyProtection="1">
      <alignment wrapText="1"/>
    </xf>
    <xf numFmtId="165" fontId="20" fillId="0" borderId="0" xfId="2" applyNumberFormat="1" applyFont="1" applyAlignment="1" applyProtection="1">
      <alignment wrapText="1"/>
    </xf>
    <xf numFmtId="0" fontId="20" fillId="0" borderId="0" xfId="2" applyFont="1" applyFill="1" applyAlignment="1" applyProtection="1">
      <alignment horizontal="center" wrapText="1"/>
    </xf>
    <xf numFmtId="0" fontId="18" fillId="0" borderId="0" xfId="2" applyFont="1" applyAlignment="1" applyProtection="1">
      <alignment wrapText="1"/>
    </xf>
    <xf numFmtId="0" fontId="18" fillId="0" borderId="0" xfId="2" applyFont="1" applyAlignment="1" applyProtection="1">
      <alignment horizontal="center" wrapText="1"/>
    </xf>
    <xf numFmtId="0" fontId="5" fillId="0" borderId="11" xfId="2" applyFont="1" applyBorder="1" applyAlignment="1" applyProtection="1">
      <alignment horizontal="center" wrapText="1"/>
    </xf>
    <xf numFmtId="0" fontId="25" fillId="9" borderId="25" xfId="2" applyFont="1" applyFill="1" applyBorder="1" applyAlignment="1" applyProtection="1">
      <alignment vertical="center" textRotation="90" wrapText="1"/>
    </xf>
    <xf numFmtId="2" fontId="25" fillId="10" borderId="25" xfId="2" applyNumberFormat="1" applyFont="1" applyFill="1" applyBorder="1" applyAlignment="1" applyProtection="1">
      <alignment vertical="center" textRotation="90" wrapText="1"/>
    </xf>
    <xf numFmtId="0" fontId="25" fillId="9" borderId="15" xfId="2" applyFont="1" applyFill="1" applyBorder="1" applyAlignment="1" applyProtection="1">
      <alignment horizontal="center" vertical="center" textRotation="90" wrapText="1"/>
    </xf>
    <xf numFmtId="2" fontId="25" fillId="10" borderId="15" xfId="2" applyNumberFormat="1" applyFont="1" applyFill="1" applyBorder="1" applyAlignment="1" applyProtection="1">
      <alignment horizontal="center" vertical="center" textRotation="90" wrapText="1"/>
    </xf>
    <xf numFmtId="0" fontId="29" fillId="4" borderId="16" xfId="2" applyFont="1" applyFill="1" applyBorder="1" applyAlignment="1">
      <alignment horizontal="center" vertical="center"/>
    </xf>
    <xf numFmtId="0" fontId="5" fillId="6" borderId="15" xfId="2" applyFont="1" applyFill="1" applyBorder="1" applyAlignment="1" applyProtection="1">
      <alignment horizontal="center" vertical="center" wrapText="1"/>
    </xf>
    <xf numFmtId="1" fontId="5" fillId="9" borderId="15" xfId="2" applyNumberFormat="1" applyFont="1" applyFill="1" applyBorder="1" applyAlignment="1" applyProtection="1">
      <alignment horizontal="center" vertical="center" wrapText="1"/>
    </xf>
    <xf numFmtId="2" fontId="5" fillId="10" borderId="15" xfId="2" applyNumberFormat="1" applyFont="1" applyFill="1" applyBorder="1" applyAlignment="1" applyProtection="1">
      <alignment horizontal="center" vertical="center" wrapText="1"/>
    </xf>
    <xf numFmtId="0" fontId="29" fillId="4" borderId="16" xfId="2" applyFont="1" applyFill="1" applyBorder="1" applyAlignment="1">
      <alignment horizontal="center" vertical="center" wrapText="1"/>
    </xf>
    <xf numFmtId="1" fontId="5" fillId="11" borderId="16" xfId="2" applyNumberFormat="1" applyFont="1" applyFill="1" applyBorder="1" applyAlignment="1" applyProtection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0" fontId="29" fillId="0" borderId="16" xfId="2" applyFont="1" applyBorder="1" applyAlignment="1">
      <alignment horizontal="center" vertical="center" wrapText="1"/>
    </xf>
    <xf numFmtId="0" fontId="29" fillId="0" borderId="16" xfId="2" applyFont="1" applyFill="1" applyBorder="1" applyAlignment="1" applyProtection="1">
      <alignment horizontal="center" vertical="center" wrapText="1"/>
    </xf>
    <xf numFmtId="14" fontId="31" fillId="0" borderId="16" xfId="2" applyNumberFormat="1" applyFont="1" applyBorder="1" applyAlignment="1">
      <alignment horizontal="center" vertical="center" wrapText="1"/>
    </xf>
    <xf numFmtId="14" fontId="5" fillId="4" borderId="16" xfId="2" applyNumberFormat="1" applyFont="1" applyFill="1" applyBorder="1" applyAlignment="1">
      <alignment horizontal="center" vertical="center"/>
    </xf>
    <xf numFmtId="0" fontId="34" fillId="14" borderId="0" xfId="2" applyFill="1" applyBorder="1" applyAlignment="1">
      <alignment wrapText="1"/>
    </xf>
    <xf numFmtId="0" fontId="18" fillId="0" borderId="15" xfId="2" applyFont="1" applyBorder="1" applyAlignment="1">
      <alignment horizontal="center" vertical="center" wrapText="1"/>
    </xf>
    <xf numFmtId="0" fontId="20" fillId="0" borderId="0" xfId="2" applyFont="1" applyBorder="1" applyAlignment="1" applyProtection="1">
      <alignment horizontal="right" vertical="center" wrapText="1"/>
    </xf>
    <xf numFmtId="0" fontId="20" fillId="0" borderId="0" xfId="2" applyFont="1" applyBorder="1" applyAlignment="1" applyProtection="1">
      <alignment horizontal="left" vertical="center" wrapText="1"/>
    </xf>
    <xf numFmtId="0" fontId="32" fillId="12" borderId="16" xfId="2" applyFont="1" applyFill="1" applyBorder="1" applyAlignment="1" applyProtection="1">
      <alignment horizontal="center" vertical="center" wrapText="1"/>
    </xf>
    <xf numFmtId="0" fontId="33" fillId="13" borderId="16" xfId="2" applyFont="1" applyFill="1" applyBorder="1" applyAlignment="1" applyProtection="1">
      <alignment horizontal="center" vertical="center" wrapText="1"/>
    </xf>
    <xf numFmtId="0" fontId="32" fillId="13" borderId="16" xfId="2" applyFont="1" applyFill="1" applyBorder="1" applyAlignment="1" applyProtection="1">
      <alignment horizontal="center" vertical="center" wrapText="1"/>
    </xf>
    <xf numFmtId="0" fontId="31" fillId="13" borderId="16" xfId="2" applyFont="1" applyFill="1" applyBorder="1" applyAlignment="1" applyProtection="1">
      <alignment horizontal="center" vertical="center" wrapText="1"/>
    </xf>
    <xf numFmtId="0" fontId="20" fillId="0" borderId="0" xfId="2" applyFont="1" applyBorder="1" applyAlignment="1" applyProtection="1">
      <alignment horizontal="center" vertical="center" wrapText="1"/>
    </xf>
    <xf numFmtId="0" fontId="20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2" fontId="5" fillId="0" borderId="0" xfId="2" applyNumberFormat="1" applyFont="1" applyBorder="1" applyAlignment="1" applyProtection="1">
      <alignment horizontal="center" vertical="center" wrapText="1"/>
    </xf>
    <xf numFmtId="0" fontId="20" fillId="0" borderId="0" xfId="2" applyFont="1" applyAlignment="1" applyProtection="1">
      <alignment horizontal="center" vertical="center" wrapText="1"/>
    </xf>
    <xf numFmtId="0" fontId="20" fillId="0" borderId="0" xfId="2" applyFont="1" applyFill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2" fontId="5" fillId="0" borderId="0" xfId="2" applyNumberFormat="1" applyFont="1" applyAlignment="1" applyProtection="1">
      <alignment horizontal="center" vertical="center" wrapText="1"/>
    </xf>
    <xf numFmtId="0" fontId="32" fillId="12" borderId="0" xfId="2" applyFont="1" applyFill="1" applyBorder="1" applyAlignment="1" applyProtection="1">
      <alignment horizontal="center" vertical="center" wrapText="1"/>
    </xf>
    <xf numFmtId="0" fontId="32" fillId="13" borderId="0" xfId="2" applyFont="1" applyFill="1" applyBorder="1" applyAlignment="1" applyProtection="1">
      <alignment horizontal="center" vertical="center" wrapText="1"/>
    </xf>
    <xf numFmtId="0" fontId="31" fillId="13" borderId="0" xfId="2" applyFont="1" applyFill="1" applyBorder="1" applyAlignment="1" applyProtection="1">
      <alignment horizontal="center" vertical="center" wrapText="1"/>
    </xf>
    <xf numFmtId="0" fontId="34" fillId="0" borderId="0" xfId="2" applyFill="1" applyAlignment="1" applyProtection="1">
      <alignment horizontal="left" wrapText="1"/>
    </xf>
    <xf numFmtId="2" fontId="5" fillId="0" borderId="0" xfId="2" applyNumberFormat="1" applyFont="1" applyAlignment="1" applyProtection="1">
      <alignment horizontal="center" wrapText="1"/>
    </xf>
    <xf numFmtId="0" fontId="4" fillId="0" borderId="0" xfId="2" applyFont="1" applyFill="1" applyAlignment="1" applyProtection="1">
      <alignment vertical="center" wrapText="1"/>
    </xf>
    <xf numFmtId="0" fontId="0" fillId="0" borderId="16" xfId="2" applyFont="1" applyFill="1" applyBorder="1" applyAlignment="1" applyProtection="1">
      <alignment vertical="center" wrapText="1"/>
    </xf>
    <xf numFmtId="0" fontId="3" fillId="0" borderId="36" xfId="2" applyFont="1" applyBorder="1" applyAlignment="1" applyProtection="1">
      <alignment vertical="center" wrapText="1"/>
    </xf>
    <xf numFmtId="0" fontId="3" fillId="0" borderId="16" xfId="2" applyFont="1" applyBorder="1" applyAlignment="1" applyProtection="1">
      <alignment vertical="center" wrapText="1"/>
    </xf>
    <xf numFmtId="0" fontId="2" fillId="0" borderId="16" xfId="2" applyFont="1" applyBorder="1" applyAlignment="1" applyProtection="1">
      <alignment vertical="center" wrapText="1"/>
    </xf>
    <xf numFmtId="0" fontId="2" fillId="0" borderId="16" xfId="2" applyFont="1" applyFill="1" applyBorder="1" applyAlignment="1" applyProtection="1">
      <alignment horizontal="center" vertical="center" wrapText="1"/>
    </xf>
    <xf numFmtId="0" fontId="2" fillId="14" borderId="25" xfId="2" applyFont="1" applyFill="1" applyBorder="1" applyAlignment="1">
      <alignment wrapText="1"/>
    </xf>
    <xf numFmtId="0" fontId="30" fillId="0" borderId="25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/>
    </xf>
    <xf numFmtId="0" fontId="32" fillId="12" borderId="15" xfId="2" applyFont="1" applyFill="1" applyBorder="1" applyAlignment="1" applyProtection="1">
      <alignment horizontal="center" vertical="center" wrapText="1"/>
    </xf>
    <xf numFmtId="0" fontId="33" fillId="13" borderId="15" xfId="2" applyFont="1" applyFill="1" applyBorder="1" applyAlignment="1" applyProtection="1">
      <alignment horizontal="center" vertical="center" wrapText="1"/>
    </xf>
    <xf numFmtId="0" fontId="32" fillId="13" borderId="15" xfId="2" applyFont="1" applyFill="1" applyBorder="1" applyAlignment="1" applyProtection="1">
      <alignment horizontal="center" vertical="center" wrapText="1"/>
    </xf>
    <xf numFmtId="0" fontId="4" fillId="0" borderId="18" xfId="2" applyFont="1" applyFill="1" applyBorder="1" applyAlignment="1" applyProtection="1">
      <alignment wrapText="1"/>
    </xf>
    <xf numFmtId="0" fontId="34" fillId="14" borderId="25" xfId="2" applyFill="1" applyBorder="1" applyAlignment="1">
      <alignment wrapText="1"/>
    </xf>
    <xf numFmtId="0" fontId="34" fillId="14" borderId="15" xfId="2" applyFill="1" applyBorder="1" applyAlignment="1">
      <alignment wrapText="1"/>
    </xf>
    <xf numFmtId="0" fontId="29" fillId="4" borderId="15" xfId="2" applyFont="1" applyFill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0" fillId="0" borderId="16" xfId="2" applyFont="1" applyBorder="1"/>
    <xf numFmtId="0" fontId="20" fillId="0" borderId="20" xfId="2" applyFont="1" applyBorder="1" applyAlignment="1">
      <alignment horizontal="center" vertical="center"/>
    </xf>
    <xf numFmtId="0" fontId="5" fillId="6" borderId="31" xfId="2" applyFont="1" applyFill="1" applyBorder="1" applyAlignment="1" applyProtection="1">
      <alignment horizontal="center" vertical="center" wrapText="1"/>
    </xf>
    <xf numFmtId="0" fontId="0" fillId="0" borderId="20" xfId="2" applyFont="1" applyFill="1" applyBorder="1" applyAlignment="1" applyProtection="1">
      <alignment horizontal="center" vertical="center" wrapText="1"/>
    </xf>
    <xf numFmtId="0" fontId="18" fillId="0" borderId="20" xfId="2" applyFont="1" applyBorder="1" applyAlignment="1">
      <alignment horizontal="center" vertical="center" wrapText="1"/>
    </xf>
    <xf numFmtId="0" fontId="0" fillId="0" borderId="16" xfId="2" applyFont="1" applyFill="1" applyBorder="1" applyAlignment="1" applyProtection="1">
      <alignment horizontal="center" vertical="center" wrapText="1"/>
    </xf>
    <xf numFmtId="0" fontId="0" fillId="0" borderId="20" xfId="2" applyFont="1" applyFill="1" applyBorder="1" applyAlignment="1" applyProtection="1">
      <alignment vertical="center" wrapText="1"/>
    </xf>
    <xf numFmtId="0" fontId="21" fillId="0" borderId="0" xfId="2" applyFont="1" applyAlignment="1" applyProtection="1">
      <alignment horizontal="left" wrapText="1"/>
    </xf>
    <xf numFmtId="0" fontId="21" fillId="0" borderId="0" xfId="2" applyFont="1" applyBorder="1" applyAlignment="1" applyProtection="1">
      <alignment horizontal="left" wrapText="1"/>
    </xf>
    <xf numFmtId="0" fontId="20" fillId="0" borderId="0" xfId="2" applyFont="1" applyBorder="1" applyAlignment="1" applyProtection="1">
      <alignment horizontal="left" vertical="center" wrapText="1"/>
    </xf>
    <xf numFmtId="0" fontId="20" fillId="0" borderId="37" xfId="2" applyFont="1" applyBorder="1" applyAlignment="1" applyProtection="1">
      <alignment horizontal="left" vertical="center" wrapText="1"/>
    </xf>
    <xf numFmtId="0" fontId="18" fillId="0" borderId="0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21" fillId="0" borderId="0" xfId="2" applyFont="1" applyFill="1" applyBorder="1" applyAlignment="1" applyProtection="1">
      <alignment horizontal="center" vertical="center" wrapText="1"/>
    </xf>
    <xf numFmtId="14" fontId="5" fillId="0" borderId="0" xfId="2" applyNumberFormat="1" applyFont="1" applyFill="1" applyBorder="1" applyAlignment="1" applyProtection="1">
      <alignment horizontal="center" vertical="center" wrapText="1"/>
    </xf>
    <xf numFmtId="0" fontId="20" fillId="0" borderId="0" xfId="2" applyFont="1" applyBorder="1" applyAlignment="1">
      <alignment horizontal="center" vertical="center"/>
    </xf>
    <xf numFmtId="0" fontId="5" fillId="5" borderId="0" xfId="2" applyFont="1" applyFill="1" applyBorder="1" applyAlignment="1" applyProtection="1">
      <alignment horizontal="center" vertical="center" wrapText="1"/>
    </xf>
    <xf numFmtId="0" fontId="5" fillId="3" borderId="0" xfId="2" applyFont="1" applyFill="1" applyBorder="1" applyAlignment="1" applyProtection="1">
      <alignment horizontal="center" vertical="center" wrapText="1"/>
    </xf>
    <xf numFmtId="0" fontId="5" fillId="6" borderId="0" xfId="2" applyFont="1" applyFill="1" applyBorder="1" applyAlignment="1" applyProtection="1">
      <alignment horizontal="center" vertical="center" wrapText="1"/>
    </xf>
    <xf numFmtId="1" fontId="5" fillId="9" borderId="0" xfId="2" applyNumberFormat="1" applyFont="1" applyFill="1" applyBorder="1" applyAlignment="1" applyProtection="1">
      <alignment horizontal="center" vertical="center" wrapText="1"/>
    </xf>
    <xf numFmtId="2" fontId="5" fillId="10" borderId="0" xfId="2" applyNumberFormat="1" applyFont="1" applyFill="1" applyBorder="1" applyAlignment="1" applyProtection="1">
      <alignment horizontal="center" vertical="center" wrapText="1"/>
    </xf>
    <xf numFmtId="1" fontId="5" fillId="11" borderId="0" xfId="2" applyNumberFormat="1" applyFont="1" applyFill="1" applyBorder="1" applyAlignment="1" applyProtection="1">
      <alignment horizontal="center" vertical="center" wrapText="1"/>
    </xf>
    <xf numFmtId="0" fontId="1" fillId="14" borderId="27" xfId="2" applyFont="1" applyFill="1" applyBorder="1" applyAlignment="1">
      <alignment wrapText="1"/>
    </xf>
    <xf numFmtId="1" fontId="5" fillId="11" borderId="14" xfId="2" applyNumberFormat="1" applyFont="1" applyFill="1" applyBorder="1" applyAlignment="1" applyProtection="1">
      <alignment horizontal="center" vertical="center" wrapText="1"/>
    </xf>
    <xf numFmtId="1" fontId="5" fillId="11" borderId="18" xfId="2" applyNumberFormat="1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right" vertical="center" wrapText="1"/>
    </xf>
    <xf numFmtId="0" fontId="20" fillId="14" borderId="16" xfId="2" applyFont="1" applyFill="1" applyBorder="1" applyAlignment="1">
      <alignment horizontal="center" vertical="center"/>
    </xf>
    <xf numFmtId="0" fontId="1" fillId="0" borderId="16" xfId="2" applyFont="1" applyBorder="1" applyAlignment="1" applyProtection="1">
      <alignment vertical="center" wrapText="1"/>
    </xf>
    <xf numFmtId="0" fontId="34" fillId="0" borderId="0" xfId="2" applyBorder="1" applyAlignment="1" applyProtection="1">
      <alignment vertical="center" wrapText="1"/>
    </xf>
    <xf numFmtId="0" fontId="4" fillId="0" borderId="16" xfId="2" applyFont="1" applyBorder="1"/>
    <xf numFmtId="0" fontId="1" fillId="0" borderId="16" xfId="2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Fill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0" fillId="4" borderId="0" xfId="0" applyFill="1" applyAlignment="1" applyProtection="1">
      <alignment horizontal="left" wrapText="1"/>
    </xf>
    <xf numFmtId="0" fontId="4" fillId="4" borderId="0" xfId="0" applyFont="1" applyFill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7" fillId="0" borderId="53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center" vertical="center" wrapText="1"/>
    </xf>
    <xf numFmtId="0" fontId="9" fillId="0" borderId="49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46" xfId="0" applyFont="1" applyFill="1" applyBorder="1" applyAlignment="1" applyProtection="1">
      <alignment horizontal="center" vertical="center" wrapText="1"/>
    </xf>
    <xf numFmtId="0" fontId="7" fillId="0" borderId="47" xfId="0" applyFont="1" applyFill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</xf>
    <xf numFmtId="0" fontId="0" fillId="0" borderId="15" xfId="0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wrapText="1"/>
    </xf>
    <xf numFmtId="0" fontId="7" fillId="0" borderId="68" xfId="0" applyFont="1" applyBorder="1" applyAlignment="1" applyProtection="1">
      <alignment horizontal="center" wrapText="1"/>
    </xf>
    <xf numFmtId="0" fontId="7" fillId="0" borderId="44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54" xfId="0" applyFont="1" applyFill="1" applyBorder="1" applyAlignment="1" applyProtection="1">
      <alignment horizontal="center" vertical="center" wrapText="1"/>
    </xf>
    <xf numFmtId="0" fontId="9" fillId="0" borderId="55" xfId="0" applyFont="1" applyBorder="1" applyAlignment="1" applyProtection="1">
      <alignment horizontal="center" vertical="center" wrapText="1"/>
    </xf>
    <xf numFmtId="0" fontId="9" fillId="0" borderId="56" xfId="0" applyFont="1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</xf>
    <xf numFmtId="0" fontId="23" fillId="0" borderId="0" xfId="2" applyFont="1" applyAlignment="1">
      <alignment horizontal="center" wrapText="1"/>
    </xf>
    <xf numFmtId="0" fontId="23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165" fontId="18" fillId="0" borderId="0" xfId="2" applyNumberFormat="1" applyFont="1" applyAlignment="1" applyProtection="1">
      <alignment horizontal="center" wrapText="1"/>
    </xf>
    <xf numFmtId="0" fontId="21" fillId="0" borderId="0" xfId="2" applyFont="1" applyAlignment="1">
      <alignment horizontal="center" wrapText="1"/>
    </xf>
    <xf numFmtId="0" fontId="21" fillId="0" borderId="0" xfId="2" applyFont="1" applyAlignment="1">
      <alignment horizontal="center"/>
    </xf>
    <xf numFmtId="0" fontId="25" fillId="8" borderId="25" xfId="2" applyFont="1" applyFill="1" applyBorder="1" applyAlignment="1" applyProtection="1">
      <alignment horizontal="center" vertical="center" textRotation="90" wrapText="1"/>
    </xf>
    <xf numFmtId="0" fontId="25" fillId="8" borderId="36" xfId="2" applyFont="1" applyFill="1" applyBorder="1" applyAlignment="1" applyProtection="1">
      <alignment horizontal="center" vertical="center" textRotation="90" wrapText="1"/>
    </xf>
    <xf numFmtId="0" fontId="25" fillId="8" borderId="15" xfId="2" applyFont="1" applyFill="1" applyBorder="1" applyAlignment="1" applyProtection="1">
      <alignment horizontal="center" vertical="center" textRotation="90" wrapText="1"/>
    </xf>
    <xf numFmtId="0" fontId="27" fillId="0" borderId="16" xfId="2" applyFont="1" applyBorder="1" applyAlignment="1" applyProtection="1">
      <alignment horizontal="center" vertical="center" wrapText="1"/>
    </xf>
    <xf numFmtId="0" fontId="5" fillId="0" borderId="16" xfId="2" applyFont="1" applyBorder="1" applyAlignment="1" applyProtection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0" borderId="0" xfId="2" applyFont="1" applyBorder="1" applyAlignment="1" applyProtection="1">
      <alignment horizontal="left" wrapText="1"/>
    </xf>
    <xf numFmtId="0" fontId="21" fillId="0" borderId="0" xfId="2" applyFont="1" applyBorder="1" applyAlignment="1" applyProtection="1">
      <alignment horizontal="center" wrapText="1"/>
    </xf>
    <xf numFmtId="0" fontId="18" fillId="0" borderId="0" xfId="2" applyFont="1" applyAlignment="1" applyProtection="1">
      <alignment horizontal="left" wrapText="1"/>
    </xf>
    <xf numFmtId="0" fontId="18" fillId="0" borderId="0" xfId="2" applyFont="1" applyAlignment="1" applyProtection="1">
      <alignment horizontal="center" wrapText="1"/>
    </xf>
    <xf numFmtId="0" fontId="5" fillId="0" borderId="35" xfId="2" applyFont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wrapText="1"/>
    </xf>
    <xf numFmtId="0" fontId="5" fillId="0" borderId="35" xfId="2" applyFont="1" applyFill="1" applyBorder="1" applyAlignment="1" applyProtection="1">
      <alignment horizontal="center" vertical="center" wrapText="1"/>
    </xf>
    <xf numFmtId="0" fontId="5" fillId="0" borderId="20" xfId="2" applyFont="1" applyFill="1" applyBorder="1" applyAlignment="1" applyProtection="1">
      <alignment horizontal="center" vertical="center" wrapText="1"/>
    </xf>
    <xf numFmtId="0" fontId="5" fillId="7" borderId="25" xfId="2" applyFont="1" applyFill="1" applyBorder="1" applyAlignment="1" applyProtection="1">
      <alignment horizontal="center" vertical="center" wrapText="1"/>
    </xf>
  </cellXfs>
  <cellStyles count="3">
    <cellStyle name="Normal_izloze" xfId="1"/>
    <cellStyle name="Обычный" xfId="0" builtinId="0"/>
    <cellStyle name="Обычный 2" xfId="2"/>
  </cellStyles>
  <dxfs count="191">
    <dxf>
      <font>
        <b/>
        <i val="0"/>
      </font>
      <fill>
        <patternFill>
          <bgColor indexed="13"/>
        </patternFill>
      </fill>
    </dxf>
    <dxf>
      <font>
        <b/>
        <i val="0"/>
      </font>
      <fill>
        <patternFill>
          <bgColor indexed="13"/>
        </patternFill>
      </fill>
    </dxf>
    <dxf>
      <font>
        <b/>
        <i val="0"/>
      </font>
      <fill>
        <patternFill>
          <bgColor indexed="13"/>
        </patternFill>
      </fill>
    </dxf>
    <dxf>
      <font>
        <b/>
        <i val="0"/>
      </font>
      <fill>
        <patternFill>
          <bgColor indexed="13"/>
        </patternFill>
      </fill>
    </dxf>
    <dxf>
      <font>
        <b/>
        <i val="0"/>
      </font>
      <fill>
        <patternFill>
          <bgColor indexed="13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47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47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47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47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295275</xdr:colOff>
          <xdr:row>10</xdr:row>
          <xdr:rowOff>19050</xdr:rowOff>
        </xdr:from>
        <xdr:to>
          <xdr:col>56</xdr:col>
          <xdr:colOff>381000</xdr:colOff>
          <xdr:row>14</xdr:row>
          <xdr:rowOff>95250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Место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495300</xdr:colOff>
          <xdr:row>10</xdr:row>
          <xdr:rowOff>19050</xdr:rowOff>
        </xdr:from>
        <xdr:to>
          <xdr:col>56</xdr:col>
          <xdr:colOff>581025</xdr:colOff>
          <xdr:row>14</xdr:row>
          <xdr:rowOff>95250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Место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\AppData\Local\Temp\Rar$DIa0.050\&#1058;&#1088;&#1077;&#1081;&#1083;-&#1086;&#1088;&#1080;&#1077;&#1085;&#1090;&#1080;&#1088;&#1086;&#1074;&#1072;&#1085;&#1080;&#1077;\&#1087;&#1088;&#1086;&#1090;&#1086;&#1082;&#1086;&#1083;%20&#1084;&#1072;&#1090;&#1088;&#1080;&#1094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\AppData\Local\Temp\Rar$DIa0.236\&#1058;&#1088;&#1077;&#1081;&#1083;-&#1086;&#1088;&#1080;&#1077;&#1085;&#1090;&#1080;&#1088;&#1086;&#1074;&#1072;&#1085;&#1080;&#1077;\&#1087;&#1088;&#1086;&#1090;&#1086;&#1082;&#1086;&#1083;%20&#1084;&#1072;&#1090;&#1088;&#1080;&#109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Individuālie_rezultāti"/>
      <sheetName val="Valstu_komandu_rezultāti"/>
      <sheetName val="Individuālie_uzvarētāji"/>
      <sheetName val="Latv_klub_komand_rezult"/>
      <sheetName val="протокол матрица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Individuālie_rezultāti"/>
      <sheetName val="Valstu_komandu_rezultāti"/>
      <sheetName val="Individuālie_uzvarētāji"/>
      <sheetName val="Latv_klub_komand_rezult"/>
      <sheetName val="протокол матрица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42"/>
  <sheetViews>
    <sheetView view="pageBreakPreview" topLeftCell="B43" zoomScaleSheetLayoutView="100" workbookViewId="0">
      <selection activeCell="F81" sqref="F81"/>
    </sheetView>
  </sheetViews>
  <sheetFormatPr defaultRowHeight="12.75" x14ac:dyDescent="0.2"/>
  <cols>
    <col min="1" max="1" width="5.5703125" style="1" customWidth="1"/>
    <col min="2" max="2" width="21.7109375" style="2" customWidth="1"/>
    <col min="3" max="3" width="8" style="3" hidden="1" customWidth="1"/>
    <col min="4" max="4" width="6.85546875" style="1" customWidth="1"/>
    <col min="5" max="5" width="6" style="3" customWidth="1"/>
    <col min="6" max="6" width="19" style="4" customWidth="1"/>
    <col min="7" max="7" width="4.85546875" style="1" customWidth="1"/>
    <col min="8" max="9" width="3.85546875" style="1" customWidth="1"/>
    <col min="10" max="10" width="4.140625" style="1" customWidth="1"/>
    <col min="11" max="11" width="3.7109375" style="1" customWidth="1"/>
    <col min="12" max="12" width="4.140625" style="1" customWidth="1"/>
    <col min="13" max="13" width="4" style="1" customWidth="1"/>
    <col min="14" max="14" width="3.7109375" style="1" customWidth="1"/>
    <col min="15" max="15" width="3.85546875" style="1" customWidth="1"/>
    <col min="16" max="16" width="3.7109375" style="1" customWidth="1"/>
    <col min="17" max="17" width="3.7109375" style="1" hidden="1" customWidth="1"/>
    <col min="18" max="18" width="3.85546875" style="1" hidden="1" customWidth="1"/>
    <col min="19" max="26" width="3.7109375" style="1" hidden="1" customWidth="1"/>
    <col min="27" max="28" width="4.85546875" style="1" hidden="1" customWidth="1"/>
    <col min="29" max="29" width="3.42578125" style="1" customWidth="1"/>
    <col min="30" max="30" width="7" style="1" customWidth="1"/>
    <col min="31" max="31" width="3.7109375" style="1" hidden="1" customWidth="1"/>
    <col min="32" max="32" width="4.7109375" style="1" hidden="1" customWidth="1"/>
    <col min="33" max="33" width="3.7109375" style="1" hidden="1" customWidth="1"/>
    <col min="34" max="34" width="4.28515625" style="1" hidden="1" customWidth="1"/>
    <col min="35" max="35" width="5.28515625" style="1" hidden="1" customWidth="1"/>
    <col min="36" max="36" width="7.28515625" style="1" customWidth="1"/>
    <col min="37" max="37" width="7.85546875" style="1" customWidth="1"/>
    <col min="38" max="38" width="1.85546875" style="4" hidden="1" customWidth="1"/>
    <col min="39" max="39" width="4" style="4" hidden="1" customWidth="1"/>
    <col min="40" max="40" width="5.5703125" style="4" hidden="1" customWidth="1"/>
    <col min="41" max="41" width="7.7109375" style="1" hidden="1" customWidth="1"/>
    <col min="42" max="42" width="0" style="4" hidden="1" customWidth="1"/>
    <col min="43" max="43" width="8" style="1" customWidth="1"/>
    <col min="44" max="44" width="8.140625" style="1" customWidth="1"/>
    <col min="45" max="16384" width="9.140625" style="4"/>
  </cols>
  <sheetData>
    <row r="1" spans="1:44" x14ac:dyDescent="0.2">
      <c r="J1" s="5" t="s">
        <v>0</v>
      </c>
    </row>
    <row r="2" spans="1:44" ht="12.75" customHeight="1" x14ac:dyDescent="0.2">
      <c r="A2" s="4"/>
      <c r="B2" s="6"/>
      <c r="C2" s="7"/>
      <c r="D2" s="7"/>
      <c r="E2" s="7"/>
      <c r="F2" s="435" t="s">
        <v>84</v>
      </c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44" ht="12.75" customHeight="1" x14ac:dyDescent="0.2">
      <c r="A3" s="4"/>
      <c r="B3" s="436" t="s">
        <v>102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</row>
    <row r="4" spans="1:44" x14ac:dyDescent="0.2">
      <c r="J4" s="5" t="s">
        <v>103</v>
      </c>
    </row>
    <row r="5" spans="1:44" ht="12.75" customHeight="1" x14ac:dyDescent="0.2">
      <c r="A5" s="437" t="s">
        <v>83</v>
      </c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</row>
    <row r="6" spans="1:44" ht="13.5" customHeight="1" x14ac:dyDescent="0.2">
      <c r="A6" s="439" t="s">
        <v>81</v>
      </c>
      <c r="B6" s="440"/>
      <c r="C6" s="440"/>
      <c r="D6" s="440"/>
      <c r="E6" s="440"/>
      <c r="F6" s="44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44" s="3" customFormat="1" ht="13.5" customHeight="1" x14ac:dyDescent="0.2">
      <c r="A7" s="441" t="s">
        <v>82</v>
      </c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  <c r="AO7" s="442"/>
      <c r="AQ7" s="1"/>
      <c r="AR7" s="1"/>
    </row>
    <row r="8" spans="1:44" ht="13.5" customHeight="1" thickBot="1" x14ac:dyDescent="0.25">
      <c r="A8" s="459" t="s">
        <v>1</v>
      </c>
      <c r="B8" s="459"/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59"/>
      <c r="AL8" s="459"/>
      <c r="AM8" s="459"/>
      <c r="AN8" s="459"/>
      <c r="AO8" s="459"/>
    </row>
    <row r="9" spans="1:44" s="8" customFormat="1" ht="12.75" customHeight="1" thickBot="1" x14ac:dyDescent="0.25">
      <c r="B9" s="9"/>
      <c r="D9" s="158"/>
      <c r="E9" s="10"/>
      <c r="F9" s="11" t="s">
        <v>2</v>
      </c>
      <c r="G9" s="12">
        <v>1</v>
      </c>
      <c r="H9" s="13">
        <v>2</v>
      </c>
      <c r="I9" s="13">
        <v>3</v>
      </c>
      <c r="J9" s="13">
        <v>4</v>
      </c>
      <c r="K9" s="13">
        <v>5</v>
      </c>
      <c r="L9" s="14">
        <v>6</v>
      </c>
      <c r="M9" s="13">
        <v>7</v>
      </c>
      <c r="N9" s="13">
        <v>8</v>
      </c>
      <c r="O9" s="13">
        <v>9</v>
      </c>
      <c r="P9" s="13">
        <v>10</v>
      </c>
      <c r="Q9" s="13">
        <v>11</v>
      </c>
      <c r="R9" s="13">
        <v>12</v>
      </c>
      <c r="S9" s="13">
        <v>13</v>
      </c>
      <c r="T9" s="13">
        <v>14</v>
      </c>
      <c r="U9" s="13">
        <v>15</v>
      </c>
      <c r="V9" s="13">
        <v>16</v>
      </c>
      <c r="W9" s="13">
        <v>17</v>
      </c>
      <c r="X9" s="13">
        <v>18</v>
      </c>
      <c r="Y9" s="13">
        <v>19</v>
      </c>
      <c r="Z9" s="15">
        <v>20</v>
      </c>
      <c r="AA9" s="457" t="s">
        <v>3</v>
      </c>
      <c r="AB9" s="458"/>
      <c r="AC9" s="457" t="s">
        <v>4</v>
      </c>
      <c r="AD9" s="458"/>
      <c r="AE9" s="457" t="s">
        <v>5</v>
      </c>
      <c r="AF9" s="458"/>
      <c r="AG9" s="457" t="s">
        <v>6</v>
      </c>
      <c r="AH9" s="458"/>
      <c r="AI9" s="16" t="s">
        <v>7</v>
      </c>
      <c r="AJ9" s="450" t="s">
        <v>8</v>
      </c>
      <c r="AK9" s="451"/>
      <c r="AL9" s="17"/>
      <c r="AM9" s="17"/>
      <c r="AN9" s="17"/>
      <c r="AO9" s="455" t="s">
        <v>9</v>
      </c>
      <c r="AP9" s="456"/>
      <c r="AQ9" s="450" t="s">
        <v>9</v>
      </c>
      <c r="AR9" s="443" t="s">
        <v>108</v>
      </c>
    </row>
    <row r="10" spans="1:44" s="8" customFormat="1" ht="12.75" customHeight="1" thickBot="1" x14ac:dyDescent="0.25">
      <c r="A10" s="18"/>
      <c r="B10" s="19"/>
      <c r="C10" s="20"/>
      <c r="D10" s="20"/>
      <c r="E10" s="20"/>
      <c r="F10" s="21"/>
      <c r="G10" s="445" t="s">
        <v>10</v>
      </c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7"/>
      <c r="AE10" s="22"/>
      <c r="AF10" s="23"/>
      <c r="AG10" s="22"/>
      <c r="AH10" s="24"/>
      <c r="AI10" s="25" t="s">
        <v>11</v>
      </c>
      <c r="AJ10" s="452"/>
      <c r="AK10" s="453"/>
      <c r="AL10" s="26"/>
      <c r="AM10" s="26"/>
      <c r="AN10" s="26"/>
      <c r="AO10" s="448" t="s">
        <v>62</v>
      </c>
      <c r="AP10" s="449" t="s">
        <v>63</v>
      </c>
      <c r="AQ10" s="454"/>
      <c r="AR10" s="444"/>
    </row>
    <row r="11" spans="1:44" s="8" customFormat="1" ht="12.75" customHeight="1" thickBot="1" x14ac:dyDescent="0.25">
      <c r="A11" s="236" t="s">
        <v>12</v>
      </c>
      <c r="B11" s="126" t="s">
        <v>13</v>
      </c>
      <c r="C11" s="161" t="s">
        <v>14</v>
      </c>
      <c r="D11" s="160" t="s">
        <v>80</v>
      </c>
      <c r="E11" s="127" t="s">
        <v>15</v>
      </c>
      <c r="F11" s="223" t="s">
        <v>16</v>
      </c>
      <c r="G11" s="152" t="s">
        <v>17</v>
      </c>
      <c r="H11" s="153" t="s">
        <v>18</v>
      </c>
      <c r="I11" s="153" t="s">
        <v>18</v>
      </c>
      <c r="J11" s="153" t="s">
        <v>18</v>
      </c>
      <c r="K11" s="153" t="s">
        <v>17</v>
      </c>
      <c r="L11" s="154" t="s">
        <v>17</v>
      </c>
      <c r="M11" s="153" t="s">
        <v>18</v>
      </c>
      <c r="N11" s="153" t="s">
        <v>17</v>
      </c>
      <c r="O11" s="153" t="s">
        <v>19</v>
      </c>
      <c r="P11" s="153" t="s">
        <v>17</v>
      </c>
      <c r="Q11" s="153" t="s">
        <v>18</v>
      </c>
      <c r="R11" s="153" t="s">
        <v>19</v>
      </c>
      <c r="S11" s="153" t="s">
        <v>20</v>
      </c>
      <c r="T11" s="153" t="s">
        <v>19</v>
      </c>
      <c r="U11" s="153" t="s">
        <v>19</v>
      </c>
      <c r="V11" s="153" t="s">
        <v>19</v>
      </c>
      <c r="W11" s="153" t="s">
        <v>19</v>
      </c>
      <c r="X11" s="153" t="s">
        <v>18</v>
      </c>
      <c r="Y11" s="153" t="s">
        <v>19</v>
      </c>
      <c r="Z11" s="153" t="s">
        <v>21</v>
      </c>
      <c r="AA11" s="152" t="s">
        <v>19</v>
      </c>
      <c r="AB11" s="155" t="s">
        <v>22</v>
      </c>
      <c r="AC11" s="156" t="s">
        <v>20</v>
      </c>
      <c r="AD11" s="128" t="s">
        <v>22</v>
      </c>
      <c r="AE11" s="97" t="s">
        <v>23</v>
      </c>
      <c r="AF11" s="98" t="s">
        <v>22</v>
      </c>
      <c r="AG11" s="97" t="s">
        <v>23</v>
      </c>
      <c r="AH11" s="98" t="s">
        <v>22</v>
      </c>
      <c r="AI11" s="25" t="s">
        <v>24</v>
      </c>
      <c r="AJ11" s="129" t="s">
        <v>25</v>
      </c>
      <c r="AK11" s="130" t="s">
        <v>22</v>
      </c>
      <c r="AL11" s="131" t="s">
        <v>26</v>
      </c>
      <c r="AM11" s="131" t="s">
        <v>27</v>
      </c>
      <c r="AN11" s="132" t="s">
        <v>28</v>
      </c>
      <c r="AO11" s="448"/>
      <c r="AP11" s="448"/>
      <c r="AQ11" s="454"/>
      <c r="AR11" s="444"/>
    </row>
    <row r="12" spans="1:44" s="46" customFormat="1" ht="12.75" customHeight="1" x14ac:dyDescent="0.2">
      <c r="A12" s="45">
        <v>1</v>
      </c>
      <c r="B12" s="248" t="s">
        <v>109</v>
      </c>
      <c r="C12" s="237"/>
      <c r="D12" s="219" t="s">
        <v>98</v>
      </c>
      <c r="E12" s="232" t="s">
        <v>110</v>
      </c>
      <c r="F12" s="224" t="s">
        <v>37</v>
      </c>
      <c r="G12" s="58" t="s">
        <v>31</v>
      </c>
      <c r="H12" s="59" t="s">
        <v>31</v>
      </c>
      <c r="I12" s="59" t="s">
        <v>31</v>
      </c>
      <c r="J12" s="59" t="s">
        <v>32</v>
      </c>
      <c r="K12" s="59" t="s">
        <v>30</v>
      </c>
      <c r="L12" s="59" t="s">
        <v>30</v>
      </c>
      <c r="M12" s="59" t="s">
        <v>31</v>
      </c>
      <c r="N12" s="59" t="s">
        <v>30</v>
      </c>
      <c r="O12" s="59" t="s">
        <v>32</v>
      </c>
      <c r="P12" s="59" t="s">
        <v>30</v>
      </c>
      <c r="Q12" s="59"/>
      <c r="R12" s="56"/>
      <c r="S12" s="56"/>
      <c r="T12" s="56"/>
      <c r="U12" s="56"/>
      <c r="V12" s="56"/>
      <c r="W12" s="56"/>
      <c r="X12" s="56"/>
      <c r="Y12" s="56"/>
      <c r="Z12" s="60"/>
      <c r="AA12" s="32"/>
      <c r="AB12" s="61"/>
      <c r="AC12" s="62" t="s">
        <v>33</v>
      </c>
      <c r="AD12" s="75">
        <v>12</v>
      </c>
      <c r="AE12" s="87"/>
      <c r="AF12" s="87"/>
      <c r="AG12" s="87"/>
      <c r="AH12" s="87"/>
      <c r="AI12" s="87"/>
      <c r="AJ12" s="78">
        <f t="shared" ref="AJ12:AJ75" si="0">IF(B12="","",MAX(SUM(IF(G12=G$11,1,0)+IF(H12=H$11,1,0)+IF(I12=I$11,1,0)+IF(J12=J$11,1,0)+IF(K12=K$11,1,0)+IF(L12=L$11,1,0)+IF(M12=M$11,1,0)+IF(N12=N$11,1,0)+IF(O12=O$11,1,0)+IF(P12=P$11,1,0)+IF(Q12=Q$11,1,0)+IF(R12=R$11,1,0)+IF(S12=S$11,1,0)+IF(T12=T$11,1,0)+IF(U12=U$11,1,0)+IF(V12=V$11,1,0)+IF(W12=W$11,1,0)+IF(X12=X$11,1,0)+IF(Y12=Y$11,1,0)+IF(Z12=Z$11,1,0)+IF(AA12=AA$11,1,0)+IF(AC12=AC$11,1,0)+IF(AE12=AE$11,1,0)+IF(AG12=AG$11,1,0)-ABS(AI12)),0))</f>
        <v>9</v>
      </c>
      <c r="AK12" s="61">
        <f t="shared" ref="AK12:AK75" si="1">IF(B12="","",SUM(IF(AB12,IF(AA12=AA$11,AB12,AB12+60),0),IF(AD12,IF(AC12=AC$11,AD12,AD12+60),0),IF(AF12,IF(AE12=AE$11,AF12,AF12+60),0),IF(AH12,IF(AG12=AG$11,AH12,AH12+60),0)))</f>
        <v>12</v>
      </c>
      <c r="AL12" s="116"/>
      <c r="AM12" s="116"/>
      <c r="AN12" s="116"/>
      <c r="AO12" s="146"/>
      <c r="AP12" s="66"/>
      <c r="AQ12" s="38">
        <v>1</v>
      </c>
      <c r="AR12" s="216">
        <v>1</v>
      </c>
    </row>
    <row r="13" spans="1:44" s="46" customFormat="1" ht="12.75" customHeight="1" x14ac:dyDescent="0.2">
      <c r="A13" s="45">
        <v>2</v>
      </c>
      <c r="B13" s="248" t="s">
        <v>111</v>
      </c>
      <c r="C13" s="238"/>
      <c r="D13" s="220" t="s">
        <v>100</v>
      </c>
      <c r="E13" s="232" t="s">
        <v>110</v>
      </c>
      <c r="F13" s="224" t="s">
        <v>34</v>
      </c>
      <c r="G13" s="58" t="s">
        <v>31</v>
      </c>
      <c r="H13" s="59" t="s">
        <v>31</v>
      </c>
      <c r="I13" s="59" t="s">
        <v>32</v>
      </c>
      <c r="J13" s="59" t="s">
        <v>31</v>
      </c>
      <c r="K13" s="59" t="s">
        <v>30</v>
      </c>
      <c r="L13" s="59" t="s">
        <v>30</v>
      </c>
      <c r="M13" s="59" t="s">
        <v>31</v>
      </c>
      <c r="N13" s="59" t="s">
        <v>30</v>
      </c>
      <c r="O13" s="59" t="s">
        <v>32</v>
      </c>
      <c r="P13" s="59" t="s">
        <v>30</v>
      </c>
      <c r="Q13" s="59"/>
      <c r="R13" s="56"/>
      <c r="S13" s="56"/>
      <c r="T13" s="56"/>
      <c r="U13" s="56"/>
      <c r="V13" s="56"/>
      <c r="W13" s="56"/>
      <c r="X13" s="56"/>
      <c r="Y13" s="56"/>
      <c r="Z13" s="60"/>
      <c r="AA13" s="32"/>
      <c r="AB13" s="61"/>
      <c r="AC13" s="62" t="s">
        <v>33</v>
      </c>
      <c r="AD13" s="75">
        <v>16</v>
      </c>
      <c r="AE13" s="87"/>
      <c r="AF13" s="87"/>
      <c r="AG13" s="87"/>
      <c r="AH13" s="87"/>
      <c r="AI13" s="87"/>
      <c r="AJ13" s="78">
        <f t="shared" si="0"/>
        <v>9</v>
      </c>
      <c r="AK13" s="61">
        <f t="shared" si="1"/>
        <v>16</v>
      </c>
      <c r="AL13" s="116"/>
      <c r="AM13" s="116"/>
      <c r="AN13" s="116"/>
      <c r="AO13" s="31"/>
      <c r="AP13" s="47"/>
      <c r="AQ13" s="38">
        <v>2</v>
      </c>
      <c r="AR13" s="216">
        <v>1</v>
      </c>
    </row>
    <row r="14" spans="1:44" s="46" customFormat="1" ht="12.75" customHeight="1" x14ac:dyDescent="0.2">
      <c r="A14" s="45">
        <v>3</v>
      </c>
      <c r="B14" s="248" t="s">
        <v>112</v>
      </c>
      <c r="C14" s="237"/>
      <c r="D14" s="219" t="s">
        <v>100</v>
      </c>
      <c r="E14" s="232" t="s">
        <v>110</v>
      </c>
      <c r="F14" s="224" t="s">
        <v>37</v>
      </c>
      <c r="G14" s="58" t="s">
        <v>30</v>
      </c>
      <c r="H14" s="59" t="s">
        <v>31</v>
      </c>
      <c r="I14" s="59" t="s">
        <v>31</v>
      </c>
      <c r="J14" s="59" t="s">
        <v>32</v>
      </c>
      <c r="K14" s="59" t="s">
        <v>30</v>
      </c>
      <c r="L14" s="59" t="s">
        <v>30</v>
      </c>
      <c r="M14" s="59" t="s">
        <v>31</v>
      </c>
      <c r="N14" s="59" t="s">
        <v>30</v>
      </c>
      <c r="O14" s="59" t="s">
        <v>32</v>
      </c>
      <c r="P14" s="59" t="s">
        <v>30</v>
      </c>
      <c r="Q14" s="59"/>
      <c r="R14" s="56"/>
      <c r="S14" s="56"/>
      <c r="T14" s="56"/>
      <c r="U14" s="56"/>
      <c r="V14" s="56"/>
      <c r="W14" s="56"/>
      <c r="X14" s="56"/>
      <c r="Y14" s="56"/>
      <c r="Z14" s="60"/>
      <c r="AA14" s="32"/>
      <c r="AB14" s="61"/>
      <c r="AC14" s="62" t="s">
        <v>31</v>
      </c>
      <c r="AD14" s="63">
        <v>24</v>
      </c>
      <c r="AE14" s="91"/>
      <c r="AF14" s="91"/>
      <c r="AG14" s="91"/>
      <c r="AH14" s="91"/>
      <c r="AI14" s="91"/>
      <c r="AJ14" s="78">
        <f t="shared" si="0"/>
        <v>9</v>
      </c>
      <c r="AK14" s="61">
        <f t="shared" si="1"/>
        <v>84</v>
      </c>
      <c r="AL14" s="116"/>
      <c r="AM14" s="116"/>
      <c r="AN14" s="116"/>
      <c r="AO14" s="146"/>
      <c r="AP14" s="66"/>
      <c r="AQ14" s="38">
        <v>3</v>
      </c>
      <c r="AR14" s="216">
        <v>1</v>
      </c>
    </row>
    <row r="15" spans="1:44" s="46" customFormat="1" ht="12.75" customHeight="1" x14ac:dyDescent="0.2">
      <c r="A15" s="45">
        <v>4</v>
      </c>
      <c r="B15" s="248" t="s">
        <v>113</v>
      </c>
      <c r="C15" s="237"/>
      <c r="D15" s="60">
        <v>1</v>
      </c>
      <c r="E15" s="232" t="s">
        <v>110</v>
      </c>
      <c r="F15" s="224" t="s">
        <v>52</v>
      </c>
      <c r="G15" s="58" t="s">
        <v>30</v>
      </c>
      <c r="H15" s="59" t="s">
        <v>31</v>
      </c>
      <c r="I15" s="59" t="s">
        <v>32</v>
      </c>
      <c r="J15" s="59" t="s">
        <v>32</v>
      </c>
      <c r="K15" s="59" t="s">
        <v>32</v>
      </c>
      <c r="L15" s="59" t="s">
        <v>32</v>
      </c>
      <c r="M15" s="59" t="s">
        <v>31</v>
      </c>
      <c r="N15" s="59" t="s">
        <v>30</v>
      </c>
      <c r="O15" s="59" t="s">
        <v>32</v>
      </c>
      <c r="P15" s="59" t="s">
        <v>30</v>
      </c>
      <c r="Q15" s="59"/>
      <c r="R15" s="56"/>
      <c r="S15" s="56"/>
      <c r="T15" s="56"/>
      <c r="U15" s="56"/>
      <c r="V15" s="56"/>
      <c r="W15" s="56"/>
      <c r="X15" s="56"/>
      <c r="Y15" s="56"/>
      <c r="Z15" s="60"/>
      <c r="AA15" s="32"/>
      <c r="AB15" s="61"/>
      <c r="AC15" s="62" t="s">
        <v>33</v>
      </c>
      <c r="AD15" s="63">
        <v>2</v>
      </c>
      <c r="AE15" s="91"/>
      <c r="AF15" s="91"/>
      <c r="AG15" s="91"/>
      <c r="AH15" s="91"/>
      <c r="AI15" s="91"/>
      <c r="AJ15" s="78">
        <f t="shared" si="0"/>
        <v>7</v>
      </c>
      <c r="AK15" s="61">
        <f t="shared" si="1"/>
        <v>2</v>
      </c>
      <c r="AL15" s="116"/>
      <c r="AM15" s="116"/>
      <c r="AN15" s="116"/>
      <c r="AO15" s="146"/>
      <c r="AP15" s="66"/>
      <c r="AQ15" s="38">
        <v>4</v>
      </c>
      <c r="AR15" s="216">
        <v>2</v>
      </c>
    </row>
    <row r="16" spans="1:44" s="46" customFormat="1" ht="12.75" customHeight="1" x14ac:dyDescent="0.2">
      <c r="A16" s="45">
        <v>5</v>
      </c>
      <c r="B16" s="248" t="s">
        <v>114</v>
      </c>
      <c r="C16" s="238"/>
      <c r="D16" s="220"/>
      <c r="E16" s="232" t="s">
        <v>110</v>
      </c>
      <c r="F16" s="224" t="s">
        <v>29</v>
      </c>
      <c r="G16" s="58" t="s">
        <v>31</v>
      </c>
      <c r="H16" s="59" t="s">
        <v>31</v>
      </c>
      <c r="I16" s="59" t="s">
        <v>30</v>
      </c>
      <c r="J16" s="59" t="s">
        <v>31</v>
      </c>
      <c r="K16" s="59" t="s">
        <v>30</v>
      </c>
      <c r="L16" s="59" t="s">
        <v>31</v>
      </c>
      <c r="M16" s="59" t="s">
        <v>31</v>
      </c>
      <c r="N16" s="59" t="s">
        <v>30</v>
      </c>
      <c r="O16" s="59" t="s">
        <v>32</v>
      </c>
      <c r="P16" s="59" t="s">
        <v>32</v>
      </c>
      <c r="Q16" s="59"/>
      <c r="R16" s="56"/>
      <c r="S16" s="56"/>
      <c r="T16" s="56"/>
      <c r="U16" s="56"/>
      <c r="V16" s="56"/>
      <c r="W16" s="56"/>
      <c r="X16" s="56"/>
      <c r="Y16" s="56"/>
      <c r="Z16" s="60"/>
      <c r="AA16" s="32"/>
      <c r="AB16" s="61"/>
      <c r="AC16" s="62" t="s">
        <v>33</v>
      </c>
      <c r="AD16" s="63">
        <v>15</v>
      </c>
      <c r="AE16" s="87"/>
      <c r="AF16" s="87"/>
      <c r="AG16" s="87"/>
      <c r="AH16" s="87"/>
      <c r="AI16" s="87"/>
      <c r="AJ16" s="78">
        <f t="shared" si="0"/>
        <v>7</v>
      </c>
      <c r="AK16" s="61">
        <f t="shared" si="1"/>
        <v>15</v>
      </c>
      <c r="AL16" s="116"/>
      <c r="AM16" s="116"/>
      <c r="AN16" s="116"/>
      <c r="AO16" s="146"/>
      <c r="AP16" s="66"/>
      <c r="AQ16" s="38">
        <v>5</v>
      </c>
      <c r="AR16" s="216">
        <v>2</v>
      </c>
    </row>
    <row r="17" spans="1:44" s="46" customFormat="1" ht="12.75" customHeight="1" x14ac:dyDescent="0.2">
      <c r="A17" s="45">
        <v>6</v>
      </c>
      <c r="B17" s="248" t="s">
        <v>188</v>
      </c>
      <c r="C17" s="238"/>
      <c r="D17" s="220"/>
      <c r="E17" s="232" t="s">
        <v>110</v>
      </c>
      <c r="F17" s="224" t="s">
        <v>34</v>
      </c>
      <c r="G17" s="58" t="s">
        <v>30</v>
      </c>
      <c r="H17" s="59" t="s">
        <v>31</v>
      </c>
      <c r="I17" s="59" t="s">
        <v>30</v>
      </c>
      <c r="J17" s="59" t="s">
        <v>31</v>
      </c>
      <c r="K17" s="59" t="s">
        <v>32</v>
      </c>
      <c r="L17" s="59" t="s">
        <v>32</v>
      </c>
      <c r="M17" s="59" t="s">
        <v>31</v>
      </c>
      <c r="N17" s="59" t="s">
        <v>30</v>
      </c>
      <c r="O17" s="59" t="s">
        <v>32</v>
      </c>
      <c r="P17" s="59" t="s">
        <v>30</v>
      </c>
      <c r="Q17" s="59"/>
      <c r="R17" s="56"/>
      <c r="S17" s="56"/>
      <c r="T17" s="56"/>
      <c r="U17" s="56"/>
      <c r="V17" s="56"/>
      <c r="W17" s="56"/>
      <c r="X17" s="56"/>
      <c r="Y17" s="56"/>
      <c r="Z17" s="60"/>
      <c r="AA17" s="32"/>
      <c r="AB17" s="61"/>
      <c r="AC17" s="62" t="s">
        <v>31</v>
      </c>
      <c r="AD17" s="75">
        <v>14</v>
      </c>
      <c r="AE17" s="87"/>
      <c r="AF17" s="87"/>
      <c r="AG17" s="87"/>
      <c r="AH17" s="87"/>
      <c r="AI17" s="87"/>
      <c r="AJ17" s="78">
        <f t="shared" si="0"/>
        <v>7</v>
      </c>
      <c r="AK17" s="61">
        <f t="shared" si="1"/>
        <v>74</v>
      </c>
      <c r="AL17" s="116"/>
      <c r="AM17" s="116"/>
      <c r="AN17" s="116"/>
      <c r="AO17" s="146"/>
      <c r="AP17" s="66"/>
      <c r="AQ17" s="38">
        <v>6</v>
      </c>
      <c r="AR17" s="216">
        <v>2</v>
      </c>
    </row>
    <row r="18" spans="1:44" s="46" customFormat="1" ht="12.75" customHeight="1" x14ac:dyDescent="0.2">
      <c r="A18" s="45">
        <v>7</v>
      </c>
      <c r="B18" s="248" t="s">
        <v>115</v>
      </c>
      <c r="C18" s="237"/>
      <c r="D18" s="60">
        <v>2</v>
      </c>
      <c r="E18" s="232" t="s">
        <v>110</v>
      </c>
      <c r="F18" s="224" t="s">
        <v>51</v>
      </c>
      <c r="G18" s="58" t="s">
        <v>30</v>
      </c>
      <c r="H18" s="59" t="s">
        <v>31</v>
      </c>
      <c r="I18" s="59" t="s">
        <v>32</v>
      </c>
      <c r="J18" s="59" t="s">
        <v>31</v>
      </c>
      <c r="K18" s="59" t="s">
        <v>30</v>
      </c>
      <c r="L18" s="59" t="s">
        <v>32</v>
      </c>
      <c r="M18" s="59" t="s">
        <v>31</v>
      </c>
      <c r="N18" s="59" t="s">
        <v>32</v>
      </c>
      <c r="O18" s="59" t="s">
        <v>32</v>
      </c>
      <c r="P18" s="59" t="s">
        <v>30</v>
      </c>
      <c r="Q18" s="59"/>
      <c r="R18" s="56"/>
      <c r="S18" s="56"/>
      <c r="T18" s="56"/>
      <c r="U18" s="56"/>
      <c r="V18" s="56"/>
      <c r="W18" s="56"/>
      <c r="X18" s="56"/>
      <c r="Y18" s="56"/>
      <c r="Z18" s="60"/>
      <c r="AA18" s="32"/>
      <c r="AB18" s="61"/>
      <c r="AC18" s="62" t="s">
        <v>31</v>
      </c>
      <c r="AD18" s="75">
        <v>16</v>
      </c>
      <c r="AE18" s="91"/>
      <c r="AF18" s="91"/>
      <c r="AG18" s="91"/>
      <c r="AH18" s="91"/>
      <c r="AI18" s="91"/>
      <c r="AJ18" s="78">
        <f t="shared" si="0"/>
        <v>7</v>
      </c>
      <c r="AK18" s="61">
        <f t="shared" si="1"/>
        <v>76</v>
      </c>
      <c r="AL18" s="116"/>
      <c r="AM18" s="116"/>
      <c r="AN18" s="116"/>
      <c r="AO18" s="146"/>
      <c r="AP18" s="66"/>
      <c r="AQ18" s="38">
        <v>7</v>
      </c>
      <c r="AR18" s="216">
        <v>2</v>
      </c>
    </row>
    <row r="19" spans="1:44" s="46" customFormat="1" ht="12.75" customHeight="1" x14ac:dyDescent="0.2">
      <c r="A19" s="45">
        <v>8</v>
      </c>
      <c r="B19" s="248" t="s">
        <v>116</v>
      </c>
      <c r="C19" s="237"/>
      <c r="D19" s="60">
        <v>3</v>
      </c>
      <c r="E19" s="232" t="s">
        <v>110</v>
      </c>
      <c r="F19" s="224" t="s">
        <v>52</v>
      </c>
      <c r="G19" s="58" t="s">
        <v>31</v>
      </c>
      <c r="H19" s="59" t="s">
        <v>32</v>
      </c>
      <c r="I19" s="59" t="s">
        <v>33</v>
      </c>
      <c r="J19" s="59" t="s">
        <v>31</v>
      </c>
      <c r="K19" s="59" t="s">
        <v>32</v>
      </c>
      <c r="L19" s="59" t="s">
        <v>30</v>
      </c>
      <c r="M19" s="59" t="s">
        <v>31</v>
      </c>
      <c r="N19" s="59" t="s">
        <v>32</v>
      </c>
      <c r="O19" s="59" t="s">
        <v>32</v>
      </c>
      <c r="P19" s="59" t="s">
        <v>30</v>
      </c>
      <c r="Q19" s="59"/>
      <c r="R19" s="56"/>
      <c r="S19" s="56"/>
      <c r="T19" s="56"/>
      <c r="U19" s="56"/>
      <c r="V19" s="56"/>
      <c r="W19" s="56"/>
      <c r="X19" s="56"/>
      <c r="Y19" s="56"/>
      <c r="Z19" s="60"/>
      <c r="AA19" s="32"/>
      <c r="AB19" s="61"/>
      <c r="AC19" s="62" t="s">
        <v>33</v>
      </c>
      <c r="AD19" s="75">
        <v>1</v>
      </c>
      <c r="AE19" s="91"/>
      <c r="AF19" s="91"/>
      <c r="AG19" s="91"/>
      <c r="AH19" s="91"/>
      <c r="AI19" s="91"/>
      <c r="AJ19" s="78">
        <f t="shared" si="0"/>
        <v>6</v>
      </c>
      <c r="AK19" s="61">
        <f t="shared" si="1"/>
        <v>1</v>
      </c>
      <c r="AL19" s="116"/>
      <c r="AM19" s="116"/>
      <c r="AN19" s="116"/>
      <c r="AO19" s="146"/>
      <c r="AP19" s="66"/>
      <c r="AQ19" s="38">
        <v>8</v>
      </c>
      <c r="AR19" s="216">
        <v>2</v>
      </c>
    </row>
    <row r="20" spans="1:44" s="46" customFormat="1" ht="12.75" customHeight="1" x14ac:dyDescent="0.2">
      <c r="A20" s="45">
        <v>9</v>
      </c>
      <c r="B20" s="248" t="s">
        <v>117</v>
      </c>
      <c r="C20" s="237"/>
      <c r="D20" s="219" t="s">
        <v>100</v>
      </c>
      <c r="E20" s="232" t="s">
        <v>110</v>
      </c>
      <c r="F20" s="224" t="s">
        <v>52</v>
      </c>
      <c r="G20" s="58" t="s">
        <v>30</v>
      </c>
      <c r="H20" s="59" t="s">
        <v>31</v>
      </c>
      <c r="I20" s="59" t="s">
        <v>32</v>
      </c>
      <c r="J20" s="59" t="s">
        <v>32</v>
      </c>
      <c r="K20" s="59" t="s">
        <v>32</v>
      </c>
      <c r="L20" s="59" t="s">
        <v>32</v>
      </c>
      <c r="M20" s="59" t="s">
        <v>31</v>
      </c>
      <c r="N20" s="59" t="s">
        <v>30</v>
      </c>
      <c r="O20" s="59" t="s">
        <v>32</v>
      </c>
      <c r="P20" s="59" t="s">
        <v>32</v>
      </c>
      <c r="Q20" s="59"/>
      <c r="R20" s="56"/>
      <c r="S20" s="56"/>
      <c r="T20" s="56"/>
      <c r="U20" s="56"/>
      <c r="V20" s="56"/>
      <c r="W20" s="56"/>
      <c r="X20" s="56"/>
      <c r="Y20" s="56"/>
      <c r="Z20" s="60"/>
      <c r="AA20" s="32"/>
      <c r="AB20" s="61"/>
      <c r="AC20" s="62" t="s">
        <v>33</v>
      </c>
      <c r="AD20" s="75">
        <v>5</v>
      </c>
      <c r="AE20" s="91"/>
      <c r="AF20" s="91"/>
      <c r="AG20" s="91"/>
      <c r="AH20" s="91"/>
      <c r="AI20" s="91"/>
      <c r="AJ20" s="78">
        <f t="shared" si="0"/>
        <v>6</v>
      </c>
      <c r="AK20" s="61">
        <f t="shared" si="1"/>
        <v>5</v>
      </c>
      <c r="AL20" s="116"/>
      <c r="AM20" s="116"/>
      <c r="AN20" s="116"/>
      <c r="AO20" s="146"/>
      <c r="AP20" s="66"/>
      <c r="AQ20" s="38">
        <v>9</v>
      </c>
      <c r="AR20" s="216">
        <v>2</v>
      </c>
    </row>
    <row r="21" spans="1:44" s="46" customFormat="1" ht="12.75" customHeight="1" x14ac:dyDescent="0.2">
      <c r="A21" s="45">
        <v>10</v>
      </c>
      <c r="B21" s="248" t="s">
        <v>118</v>
      </c>
      <c r="C21" s="237"/>
      <c r="D21" s="60"/>
      <c r="E21" s="232" t="s">
        <v>110</v>
      </c>
      <c r="F21" s="224" t="s">
        <v>37</v>
      </c>
      <c r="G21" s="58" t="s">
        <v>30</v>
      </c>
      <c r="H21" s="59" t="s">
        <v>32</v>
      </c>
      <c r="I21" s="59" t="s">
        <v>31</v>
      </c>
      <c r="J21" s="59" t="s">
        <v>31</v>
      </c>
      <c r="K21" s="59" t="s">
        <v>32</v>
      </c>
      <c r="L21" s="59" t="s">
        <v>30</v>
      </c>
      <c r="M21" s="59" t="s">
        <v>32</v>
      </c>
      <c r="N21" s="59" t="s">
        <v>30</v>
      </c>
      <c r="O21" s="59" t="s">
        <v>31</v>
      </c>
      <c r="P21" s="59" t="s">
        <v>32</v>
      </c>
      <c r="Q21" s="59"/>
      <c r="R21" s="56"/>
      <c r="S21" s="56"/>
      <c r="T21" s="56"/>
      <c r="U21" s="56"/>
      <c r="V21" s="56"/>
      <c r="W21" s="56"/>
      <c r="X21" s="56"/>
      <c r="Y21" s="56"/>
      <c r="Z21" s="60"/>
      <c r="AA21" s="32"/>
      <c r="AB21" s="61"/>
      <c r="AC21" s="62" t="s">
        <v>33</v>
      </c>
      <c r="AD21" s="63">
        <v>6</v>
      </c>
      <c r="AE21" s="91"/>
      <c r="AF21" s="91"/>
      <c r="AG21" s="91"/>
      <c r="AH21" s="91"/>
      <c r="AI21" s="91"/>
      <c r="AJ21" s="78">
        <f t="shared" si="0"/>
        <v>6</v>
      </c>
      <c r="AK21" s="61">
        <f t="shared" si="1"/>
        <v>6</v>
      </c>
      <c r="AL21" s="116"/>
      <c r="AM21" s="116"/>
      <c r="AN21" s="116"/>
      <c r="AO21" s="146"/>
      <c r="AP21" s="66"/>
      <c r="AQ21" s="38">
        <v>10</v>
      </c>
      <c r="AR21" s="216">
        <v>2</v>
      </c>
    </row>
    <row r="22" spans="1:44" s="46" customFormat="1" ht="12.75" customHeight="1" x14ac:dyDescent="0.2">
      <c r="A22" s="45">
        <v>11</v>
      </c>
      <c r="B22" s="248" t="s">
        <v>119</v>
      </c>
      <c r="C22" s="238"/>
      <c r="D22" s="220"/>
      <c r="E22" s="232" t="s">
        <v>110</v>
      </c>
      <c r="F22" s="224" t="s">
        <v>120</v>
      </c>
      <c r="G22" s="58" t="s">
        <v>31</v>
      </c>
      <c r="H22" s="59" t="s">
        <v>31</v>
      </c>
      <c r="I22" s="59" t="s">
        <v>31</v>
      </c>
      <c r="J22" s="59" t="s">
        <v>32</v>
      </c>
      <c r="K22" s="59" t="s">
        <v>30</v>
      </c>
      <c r="L22" s="59" t="s">
        <v>32</v>
      </c>
      <c r="M22" s="59" t="s">
        <v>32</v>
      </c>
      <c r="N22" s="59" t="s">
        <v>30</v>
      </c>
      <c r="O22" s="59" t="s">
        <v>32</v>
      </c>
      <c r="P22" s="59" t="s">
        <v>31</v>
      </c>
      <c r="Q22" s="59"/>
      <c r="R22" s="56"/>
      <c r="S22" s="56"/>
      <c r="T22" s="56"/>
      <c r="U22" s="56"/>
      <c r="V22" s="56"/>
      <c r="W22" s="56"/>
      <c r="X22" s="56"/>
      <c r="Y22" s="56"/>
      <c r="Z22" s="60"/>
      <c r="AA22" s="32"/>
      <c r="AB22" s="61"/>
      <c r="AC22" s="62" t="s">
        <v>33</v>
      </c>
      <c r="AD22" s="75">
        <v>25</v>
      </c>
      <c r="AE22" s="87"/>
      <c r="AF22" s="87"/>
      <c r="AG22" s="87"/>
      <c r="AH22" s="87"/>
      <c r="AI22" s="87"/>
      <c r="AJ22" s="78">
        <f t="shared" si="0"/>
        <v>6</v>
      </c>
      <c r="AK22" s="61">
        <f t="shared" si="1"/>
        <v>25</v>
      </c>
      <c r="AL22" s="116"/>
      <c r="AM22" s="116"/>
      <c r="AN22" s="116"/>
      <c r="AO22" s="146"/>
      <c r="AP22" s="66"/>
      <c r="AQ22" s="38">
        <v>11</v>
      </c>
      <c r="AR22" s="216">
        <v>2</v>
      </c>
    </row>
    <row r="23" spans="1:44" s="46" customFormat="1" ht="12.75" customHeight="1" x14ac:dyDescent="0.2">
      <c r="A23" s="45">
        <v>12</v>
      </c>
      <c r="B23" s="248" t="s">
        <v>121</v>
      </c>
      <c r="C23" s="237"/>
      <c r="D23" s="60"/>
      <c r="E23" s="232" t="s">
        <v>110</v>
      </c>
      <c r="F23" s="224" t="s">
        <v>44</v>
      </c>
      <c r="G23" s="58" t="s">
        <v>30</v>
      </c>
      <c r="H23" s="59" t="s">
        <v>31</v>
      </c>
      <c r="I23" s="59" t="s">
        <v>30</v>
      </c>
      <c r="J23" s="59" t="s">
        <v>31</v>
      </c>
      <c r="K23" s="59" t="s">
        <v>32</v>
      </c>
      <c r="L23" s="59" t="s">
        <v>32</v>
      </c>
      <c r="M23" s="59" t="s">
        <v>31</v>
      </c>
      <c r="N23" s="59" t="s">
        <v>30</v>
      </c>
      <c r="O23" s="59" t="s">
        <v>32</v>
      </c>
      <c r="P23" s="59" t="s">
        <v>31</v>
      </c>
      <c r="Q23" s="59"/>
      <c r="R23" s="56"/>
      <c r="S23" s="56"/>
      <c r="T23" s="56"/>
      <c r="U23" s="56"/>
      <c r="V23" s="56"/>
      <c r="W23" s="56"/>
      <c r="X23" s="56"/>
      <c r="Y23" s="56"/>
      <c r="Z23" s="60"/>
      <c r="AA23" s="32"/>
      <c r="AB23" s="61"/>
      <c r="AC23" s="62" t="s">
        <v>32</v>
      </c>
      <c r="AD23" s="63">
        <v>6</v>
      </c>
      <c r="AE23" s="91"/>
      <c r="AF23" s="91"/>
      <c r="AG23" s="91"/>
      <c r="AH23" s="91"/>
      <c r="AI23" s="91"/>
      <c r="AJ23" s="78">
        <f t="shared" si="0"/>
        <v>6</v>
      </c>
      <c r="AK23" s="61">
        <f t="shared" si="1"/>
        <v>66</v>
      </c>
      <c r="AL23" s="116"/>
      <c r="AM23" s="116"/>
      <c r="AN23" s="116"/>
      <c r="AO23" s="146"/>
      <c r="AP23" s="66"/>
      <c r="AQ23" s="38">
        <v>12</v>
      </c>
      <c r="AR23" s="216">
        <v>2</v>
      </c>
    </row>
    <row r="24" spans="1:44" s="46" customFormat="1" ht="12.75" customHeight="1" x14ac:dyDescent="0.2">
      <c r="A24" s="45">
        <v>13</v>
      </c>
      <c r="B24" s="248" t="s">
        <v>122</v>
      </c>
      <c r="C24" s="238"/>
      <c r="D24" s="220">
        <v>3</v>
      </c>
      <c r="E24" s="232" t="s">
        <v>110</v>
      </c>
      <c r="F24" s="225" t="s">
        <v>56</v>
      </c>
      <c r="G24" s="58" t="s">
        <v>31</v>
      </c>
      <c r="H24" s="59" t="s">
        <v>31</v>
      </c>
      <c r="I24" s="59" t="s">
        <v>31</v>
      </c>
      <c r="J24" s="59" t="s">
        <v>32</v>
      </c>
      <c r="K24" s="59" t="s">
        <v>30</v>
      </c>
      <c r="L24" s="59" t="s">
        <v>31</v>
      </c>
      <c r="M24" s="59" t="s">
        <v>31</v>
      </c>
      <c r="N24" s="59" t="s">
        <v>30</v>
      </c>
      <c r="O24" s="59" t="s">
        <v>30</v>
      </c>
      <c r="P24" s="59" t="s">
        <v>30</v>
      </c>
      <c r="Q24" s="59"/>
      <c r="R24" s="56"/>
      <c r="S24" s="56"/>
      <c r="T24" s="56"/>
      <c r="U24" s="56"/>
      <c r="V24" s="56"/>
      <c r="W24" s="56"/>
      <c r="X24" s="56"/>
      <c r="Y24" s="56"/>
      <c r="Z24" s="60"/>
      <c r="AA24" s="32"/>
      <c r="AB24" s="61"/>
      <c r="AC24" s="62" t="s">
        <v>31</v>
      </c>
      <c r="AD24" s="75">
        <v>10</v>
      </c>
      <c r="AE24" s="87"/>
      <c r="AF24" s="87"/>
      <c r="AG24" s="87"/>
      <c r="AH24" s="87"/>
      <c r="AI24" s="87"/>
      <c r="AJ24" s="76">
        <f t="shared" si="0"/>
        <v>6</v>
      </c>
      <c r="AK24" s="77">
        <f t="shared" si="1"/>
        <v>70</v>
      </c>
      <c r="AL24" s="116"/>
      <c r="AM24" s="116"/>
      <c r="AN24" s="116"/>
      <c r="AO24" s="146"/>
      <c r="AP24" s="66"/>
      <c r="AQ24" s="38">
        <v>13</v>
      </c>
      <c r="AR24" s="216">
        <v>2</v>
      </c>
    </row>
    <row r="25" spans="1:44" s="46" customFormat="1" ht="12.75" customHeight="1" x14ac:dyDescent="0.2">
      <c r="A25" s="45">
        <v>14</v>
      </c>
      <c r="B25" s="248" t="s">
        <v>123</v>
      </c>
      <c r="C25" s="238"/>
      <c r="D25" s="220">
        <v>2</v>
      </c>
      <c r="E25" s="232" t="s">
        <v>110</v>
      </c>
      <c r="F25" s="224" t="s">
        <v>34</v>
      </c>
      <c r="G25" s="58" t="s">
        <v>31</v>
      </c>
      <c r="H25" s="59" t="s">
        <v>32</v>
      </c>
      <c r="I25" s="59" t="s">
        <v>31</v>
      </c>
      <c r="J25" s="59" t="s">
        <v>31</v>
      </c>
      <c r="K25" s="59" t="s">
        <v>30</v>
      </c>
      <c r="L25" s="59" t="s">
        <v>31</v>
      </c>
      <c r="M25" s="59" t="s">
        <v>31</v>
      </c>
      <c r="N25" s="59" t="s">
        <v>30</v>
      </c>
      <c r="O25" s="59" t="s">
        <v>32</v>
      </c>
      <c r="P25" s="59" t="s">
        <v>31</v>
      </c>
      <c r="Q25" s="59"/>
      <c r="R25" s="56"/>
      <c r="S25" s="56"/>
      <c r="T25" s="56"/>
      <c r="U25" s="56"/>
      <c r="V25" s="56"/>
      <c r="W25" s="56"/>
      <c r="X25" s="56"/>
      <c r="Y25" s="56"/>
      <c r="Z25" s="60"/>
      <c r="AA25" s="32"/>
      <c r="AB25" s="77"/>
      <c r="AC25" s="62" t="s">
        <v>32</v>
      </c>
      <c r="AD25" s="75">
        <v>13</v>
      </c>
      <c r="AE25" s="87"/>
      <c r="AF25" s="87"/>
      <c r="AG25" s="87"/>
      <c r="AH25" s="87"/>
      <c r="AI25" s="87"/>
      <c r="AJ25" s="76">
        <f t="shared" si="0"/>
        <v>6</v>
      </c>
      <c r="AK25" s="77">
        <f t="shared" si="1"/>
        <v>73</v>
      </c>
      <c r="AL25" s="116"/>
      <c r="AM25" s="116"/>
      <c r="AN25" s="116"/>
      <c r="AO25" s="146"/>
      <c r="AP25" s="66"/>
      <c r="AQ25" s="38">
        <v>14</v>
      </c>
      <c r="AR25" s="216">
        <v>2</v>
      </c>
    </row>
    <row r="26" spans="1:44" ht="12.75" customHeight="1" x14ac:dyDescent="0.2">
      <c r="A26" s="45">
        <v>15</v>
      </c>
      <c r="B26" s="248" t="s">
        <v>124</v>
      </c>
      <c r="C26" s="238"/>
      <c r="D26" s="220"/>
      <c r="E26" s="232" t="s">
        <v>110</v>
      </c>
      <c r="F26" s="224" t="s">
        <v>57</v>
      </c>
      <c r="G26" s="58" t="s">
        <v>32</v>
      </c>
      <c r="H26" s="59" t="s">
        <v>31</v>
      </c>
      <c r="I26" s="59" t="s">
        <v>31</v>
      </c>
      <c r="J26" s="59" t="s">
        <v>31</v>
      </c>
      <c r="K26" s="59" t="s">
        <v>31</v>
      </c>
      <c r="L26" s="59" t="s">
        <v>30</v>
      </c>
      <c r="M26" s="59" t="s">
        <v>32</v>
      </c>
      <c r="N26" s="59" t="s">
        <v>30</v>
      </c>
      <c r="O26" s="59" t="s">
        <v>32</v>
      </c>
      <c r="P26" s="59" t="s">
        <v>32</v>
      </c>
      <c r="Q26" s="59"/>
      <c r="R26" s="56"/>
      <c r="S26" s="56"/>
      <c r="T26" s="56"/>
      <c r="U26" s="56"/>
      <c r="V26" s="56"/>
      <c r="W26" s="56"/>
      <c r="X26" s="56"/>
      <c r="Y26" s="56"/>
      <c r="Z26" s="60"/>
      <c r="AA26" s="32"/>
      <c r="AB26" s="61"/>
      <c r="AC26" s="62" t="s">
        <v>31</v>
      </c>
      <c r="AD26" s="75">
        <v>26</v>
      </c>
      <c r="AE26" s="87"/>
      <c r="AF26" s="87"/>
      <c r="AG26" s="87"/>
      <c r="AH26" s="87"/>
      <c r="AI26" s="87"/>
      <c r="AJ26" s="78">
        <f t="shared" si="0"/>
        <v>6</v>
      </c>
      <c r="AK26" s="61">
        <f t="shared" si="1"/>
        <v>86</v>
      </c>
      <c r="AL26" s="116"/>
      <c r="AM26" s="116"/>
      <c r="AN26" s="116"/>
      <c r="AO26" s="146"/>
      <c r="AP26" s="66"/>
      <c r="AQ26" s="38">
        <v>15</v>
      </c>
      <c r="AR26" s="217">
        <v>2</v>
      </c>
    </row>
    <row r="27" spans="1:44" ht="12.75" customHeight="1" x14ac:dyDescent="0.2">
      <c r="A27" s="45">
        <v>16</v>
      </c>
      <c r="B27" s="248" t="s">
        <v>125</v>
      </c>
      <c r="C27" s="239"/>
      <c r="D27" s="221">
        <v>1</v>
      </c>
      <c r="E27" s="233" t="s">
        <v>110</v>
      </c>
      <c r="F27" s="226" t="s">
        <v>34</v>
      </c>
      <c r="G27" s="58" t="s">
        <v>30</v>
      </c>
      <c r="H27" s="59" t="s">
        <v>32</v>
      </c>
      <c r="I27" s="59" t="s">
        <v>30</v>
      </c>
      <c r="J27" s="59" t="s">
        <v>32</v>
      </c>
      <c r="K27" s="59" t="s">
        <v>32</v>
      </c>
      <c r="L27" s="59" t="s">
        <v>32</v>
      </c>
      <c r="M27" s="59" t="s">
        <v>31</v>
      </c>
      <c r="N27" s="59" t="s">
        <v>30</v>
      </c>
      <c r="O27" s="59" t="s">
        <v>32</v>
      </c>
      <c r="P27" s="59" t="s">
        <v>31</v>
      </c>
      <c r="Q27" s="59"/>
      <c r="R27" s="56"/>
      <c r="S27" s="56"/>
      <c r="T27" s="56"/>
      <c r="U27" s="56"/>
      <c r="V27" s="56"/>
      <c r="W27" s="56"/>
      <c r="X27" s="56"/>
      <c r="Y27" s="56"/>
      <c r="Z27" s="60"/>
      <c r="AA27" s="32"/>
      <c r="AB27" s="61"/>
      <c r="AC27" s="62" t="s">
        <v>33</v>
      </c>
      <c r="AD27" s="75">
        <v>52</v>
      </c>
      <c r="AE27" s="87"/>
      <c r="AF27" s="87"/>
      <c r="AG27" s="87"/>
      <c r="AH27" s="87"/>
      <c r="AI27" s="87"/>
      <c r="AJ27" s="76">
        <f t="shared" si="0"/>
        <v>5</v>
      </c>
      <c r="AK27" s="77">
        <f t="shared" si="1"/>
        <v>52</v>
      </c>
      <c r="AL27" s="116"/>
      <c r="AM27" s="116"/>
      <c r="AN27" s="116"/>
      <c r="AO27" s="146"/>
      <c r="AP27" s="66"/>
      <c r="AQ27" s="38">
        <v>16</v>
      </c>
      <c r="AR27" s="217">
        <v>3</v>
      </c>
    </row>
    <row r="28" spans="1:44" ht="12.75" hidden="1" customHeight="1" thickBot="1" x14ac:dyDescent="0.25">
      <c r="A28" s="45">
        <v>17</v>
      </c>
      <c r="B28" s="248" t="s">
        <v>126</v>
      </c>
      <c r="C28" s="238"/>
      <c r="D28" s="220">
        <v>1</v>
      </c>
      <c r="E28" s="232" t="s">
        <v>110</v>
      </c>
      <c r="F28" s="224" t="s">
        <v>127</v>
      </c>
      <c r="G28" s="58" t="s">
        <v>31</v>
      </c>
      <c r="H28" s="59" t="s">
        <v>31</v>
      </c>
      <c r="I28" s="59" t="s">
        <v>32</v>
      </c>
      <c r="J28" s="59" t="s">
        <v>31</v>
      </c>
      <c r="K28" s="59" t="s">
        <v>31</v>
      </c>
      <c r="L28" s="59" t="s">
        <v>32</v>
      </c>
      <c r="M28" s="59" t="s">
        <v>31</v>
      </c>
      <c r="N28" s="59" t="s">
        <v>30</v>
      </c>
      <c r="O28" s="59" t="s">
        <v>32</v>
      </c>
      <c r="P28" s="59" t="s">
        <v>32</v>
      </c>
      <c r="Q28" s="59"/>
      <c r="R28" s="56"/>
      <c r="S28" s="56"/>
      <c r="T28" s="56"/>
      <c r="U28" s="56"/>
      <c r="V28" s="56"/>
      <c r="W28" s="56"/>
      <c r="X28" s="56"/>
      <c r="Y28" s="56"/>
      <c r="Z28" s="60"/>
      <c r="AA28" s="32"/>
      <c r="AB28" s="61"/>
      <c r="AC28" s="62" t="s">
        <v>31</v>
      </c>
      <c r="AD28" s="75">
        <v>2</v>
      </c>
      <c r="AE28" s="87"/>
      <c r="AF28" s="87"/>
      <c r="AG28" s="87"/>
      <c r="AH28" s="87"/>
      <c r="AI28" s="87"/>
      <c r="AJ28" s="78">
        <f t="shared" si="0"/>
        <v>5</v>
      </c>
      <c r="AK28" s="61">
        <f t="shared" si="1"/>
        <v>62</v>
      </c>
      <c r="AL28" s="116"/>
      <c r="AM28" s="116"/>
      <c r="AN28" s="116"/>
      <c r="AO28" s="146"/>
      <c r="AP28" s="66"/>
      <c r="AQ28" s="38">
        <v>17</v>
      </c>
      <c r="AR28" s="217"/>
    </row>
    <row r="29" spans="1:44" ht="12.75" customHeight="1" x14ac:dyDescent="0.2">
      <c r="A29" s="45">
        <v>18</v>
      </c>
      <c r="B29" s="248" t="s">
        <v>128</v>
      </c>
      <c r="C29" s="238"/>
      <c r="D29" s="220">
        <v>2</v>
      </c>
      <c r="E29" s="232" t="s">
        <v>110</v>
      </c>
      <c r="F29" s="224" t="s">
        <v>34</v>
      </c>
      <c r="G29" s="58" t="s">
        <v>31</v>
      </c>
      <c r="H29" s="59" t="s">
        <v>31</v>
      </c>
      <c r="I29" s="59" t="s">
        <v>31</v>
      </c>
      <c r="J29" s="59" t="s">
        <v>32</v>
      </c>
      <c r="K29" s="59" t="s">
        <v>31</v>
      </c>
      <c r="L29" s="59" t="s">
        <v>32</v>
      </c>
      <c r="M29" s="59" t="s">
        <v>31</v>
      </c>
      <c r="N29" s="59" t="s">
        <v>30</v>
      </c>
      <c r="O29" s="59" t="s">
        <v>32</v>
      </c>
      <c r="P29" s="59" t="s">
        <v>31</v>
      </c>
      <c r="Q29" s="59"/>
      <c r="R29" s="56"/>
      <c r="S29" s="56"/>
      <c r="T29" s="56"/>
      <c r="U29" s="56"/>
      <c r="V29" s="56"/>
      <c r="W29" s="56"/>
      <c r="X29" s="56"/>
      <c r="Y29" s="56"/>
      <c r="Z29" s="60"/>
      <c r="AA29" s="32"/>
      <c r="AB29" s="61"/>
      <c r="AC29" s="62" t="s">
        <v>31</v>
      </c>
      <c r="AD29" s="75">
        <v>2</v>
      </c>
      <c r="AE29" s="87"/>
      <c r="AF29" s="87"/>
      <c r="AG29" s="87"/>
      <c r="AH29" s="87"/>
      <c r="AI29" s="87"/>
      <c r="AJ29" s="78">
        <f t="shared" si="0"/>
        <v>5</v>
      </c>
      <c r="AK29" s="61">
        <f t="shared" si="1"/>
        <v>62</v>
      </c>
      <c r="AL29" s="116"/>
      <c r="AM29" s="116"/>
      <c r="AN29" s="116"/>
      <c r="AO29" s="146"/>
      <c r="AP29" s="66"/>
      <c r="AQ29" s="38">
        <v>18</v>
      </c>
      <c r="AR29" s="217">
        <v>3</v>
      </c>
    </row>
    <row r="30" spans="1:44" ht="12.75" customHeight="1" x14ac:dyDescent="0.2">
      <c r="A30" s="45">
        <v>19</v>
      </c>
      <c r="B30" s="248" t="s">
        <v>129</v>
      </c>
      <c r="C30" s="237"/>
      <c r="D30" s="60"/>
      <c r="E30" s="199" t="s">
        <v>110</v>
      </c>
      <c r="F30" s="224" t="s">
        <v>51</v>
      </c>
      <c r="G30" s="58" t="s">
        <v>32</v>
      </c>
      <c r="H30" s="59" t="s">
        <v>31</v>
      </c>
      <c r="I30" s="59" t="s">
        <v>30</v>
      </c>
      <c r="J30" s="59" t="s">
        <v>32</v>
      </c>
      <c r="K30" s="59" t="s">
        <v>32</v>
      </c>
      <c r="L30" s="59" t="s">
        <v>31</v>
      </c>
      <c r="M30" s="59" t="s">
        <v>31</v>
      </c>
      <c r="N30" s="59" t="s">
        <v>30</v>
      </c>
      <c r="O30" s="59" t="s">
        <v>32</v>
      </c>
      <c r="P30" s="59" t="s">
        <v>30</v>
      </c>
      <c r="Q30" s="59"/>
      <c r="R30" s="56"/>
      <c r="S30" s="56"/>
      <c r="T30" s="56"/>
      <c r="U30" s="56"/>
      <c r="V30" s="56"/>
      <c r="W30" s="56"/>
      <c r="X30" s="56"/>
      <c r="Y30" s="56"/>
      <c r="Z30" s="60"/>
      <c r="AA30" s="32"/>
      <c r="AB30" s="77"/>
      <c r="AC30" s="62" t="s">
        <v>31</v>
      </c>
      <c r="AD30" s="75">
        <v>20</v>
      </c>
      <c r="AE30" s="87"/>
      <c r="AF30" s="87"/>
      <c r="AG30" s="87"/>
      <c r="AH30" s="87"/>
      <c r="AI30" s="87"/>
      <c r="AJ30" s="76">
        <f t="shared" si="0"/>
        <v>5</v>
      </c>
      <c r="AK30" s="77">
        <f t="shared" si="1"/>
        <v>80</v>
      </c>
      <c r="AL30" s="116"/>
      <c r="AM30" s="116"/>
      <c r="AN30" s="116"/>
      <c r="AO30" s="146"/>
      <c r="AP30" s="66"/>
      <c r="AQ30" s="38">
        <v>19</v>
      </c>
      <c r="AR30" s="217">
        <v>3</v>
      </c>
    </row>
    <row r="31" spans="1:44" ht="12.75" customHeight="1" x14ac:dyDescent="0.2">
      <c r="A31" s="45">
        <v>20</v>
      </c>
      <c r="B31" s="248" t="s">
        <v>130</v>
      </c>
      <c r="C31" s="238"/>
      <c r="D31" s="220"/>
      <c r="E31" s="232" t="s">
        <v>110</v>
      </c>
      <c r="F31" s="224" t="s">
        <v>44</v>
      </c>
      <c r="G31" s="58"/>
      <c r="H31" s="59" t="s">
        <v>31</v>
      </c>
      <c r="I31" s="59" t="s">
        <v>33</v>
      </c>
      <c r="J31" s="59" t="s">
        <v>32</v>
      </c>
      <c r="K31" s="59" t="s">
        <v>32</v>
      </c>
      <c r="L31" s="59" t="s">
        <v>30</v>
      </c>
      <c r="M31" s="59" t="s">
        <v>32</v>
      </c>
      <c r="N31" s="59" t="s">
        <v>30</v>
      </c>
      <c r="O31" s="59" t="s">
        <v>30</v>
      </c>
      <c r="P31" s="59" t="s">
        <v>31</v>
      </c>
      <c r="Q31" s="59"/>
      <c r="R31" s="56"/>
      <c r="S31" s="56"/>
      <c r="T31" s="56"/>
      <c r="U31" s="56"/>
      <c r="V31" s="56"/>
      <c r="W31" s="56"/>
      <c r="X31" s="56"/>
      <c r="Y31" s="56"/>
      <c r="Z31" s="60"/>
      <c r="AA31" s="32"/>
      <c r="AB31" s="61"/>
      <c r="AC31" s="62" t="s">
        <v>33</v>
      </c>
      <c r="AD31" s="75">
        <v>2</v>
      </c>
      <c r="AE31" s="87"/>
      <c r="AF31" s="87"/>
      <c r="AG31" s="87"/>
      <c r="AH31" s="87"/>
      <c r="AI31" s="87"/>
      <c r="AJ31" s="78">
        <f t="shared" si="0"/>
        <v>4</v>
      </c>
      <c r="AK31" s="61">
        <f t="shared" si="1"/>
        <v>2</v>
      </c>
      <c r="AL31" s="116"/>
      <c r="AM31" s="116"/>
      <c r="AN31" s="116"/>
      <c r="AO31" s="146"/>
      <c r="AP31" s="66"/>
      <c r="AQ31" s="38">
        <v>20</v>
      </c>
      <c r="AR31" s="217"/>
    </row>
    <row r="32" spans="1:44" ht="12.75" customHeight="1" x14ac:dyDescent="0.2">
      <c r="A32" s="45">
        <v>21</v>
      </c>
      <c r="B32" s="248" t="s">
        <v>131</v>
      </c>
      <c r="C32" s="240"/>
      <c r="D32" s="50"/>
      <c r="E32" s="215" t="s">
        <v>110</v>
      </c>
      <c r="F32" s="227" t="s">
        <v>41</v>
      </c>
      <c r="G32" s="32" t="s">
        <v>32</v>
      </c>
      <c r="H32" s="33" t="s">
        <v>31</v>
      </c>
      <c r="I32" s="33" t="s">
        <v>30</v>
      </c>
      <c r="J32" s="33" t="s">
        <v>32</v>
      </c>
      <c r="K32" s="33" t="s">
        <v>32</v>
      </c>
      <c r="L32" s="33" t="s">
        <v>31</v>
      </c>
      <c r="M32" s="33" t="s">
        <v>31</v>
      </c>
      <c r="N32" s="33" t="s">
        <v>32</v>
      </c>
      <c r="O32" s="33" t="s">
        <v>32</v>
      </c>
      <c r="P32" s="33" t="s">
        <v>31</v>
      </c>
      <c r="Q32" s="33"/>
      <c r="R32" s="34"/>
      <c r="S32" s="34"/>
      <c r="T32" s="34"/>
      <c r="U32" s="34"/>
      <c r="V32" s="34"/>
      <c r="W32" s="34"/>
      <c r="X32" s="34"/>
      <c r="Y32" s="34"/>
      <c r="Z32" s="35"/>
      <c r="AA32" s="32"/>
      <c r="AB32" s="36"/>
      <c r="AC32" s="37" t="s">
        <v>33</v>
      </c>
      <c r="AD32" s="68">
        <v>3</v>
      </c>
      <c r="AE32" s="87"/>
      <c r="AF32" s="87"/>
      <c r="AG32" s="87"/>
      <c r="AH32" s="87"/>
      <c r="AI32" s="87"/>
      <c r="AJ32" s="78">
        <f t="shared" si="0"/>
        <v>4</v>
      </c>
      <c r="AK32" s="61">
        <f t="shared" si="1"/>
        <v>3</v>
      </c>
      <c r="AL32" s="116"/>
      <c r="AM32" s="116"/>
      <c r="AN32" s="116"/>
      <c r="AO32" s="34"/>
      <c r="AP32" s="66"/>
      <c r="AQ32" s="38">
        <v>21</v>
      </c>
      <c r="AR32" s="217"/>
    </row>
    <row r="33" spans="1:44" ht="12.75" customHeight="1" x14ac:dyDescent="0.2">
      <c r="A33" s="45">
        <v>22</v>
      </c>
      <c r="B33" s="248" t="s">
        <v>132</v>
      </c>
      <c r="C33" s="241"/>
      <c r="D33" s="103"/>
      <c r="E33" s="85" t="s">
        <v>110</v>
      </c>
      <c r="F33" s="228" t="s">
        <v>69</v>
      </c>
      <c r="G33" s="100" t="s">
        <v>31</v>
      </c>
      <c r="H33" s="30" t="s">
        <v>31</v>
      </c>
      <c r="I33" s="30" t="s">
        <v>33</v>
      </c>
      <c r="J33" s="30" t="s">
        <v>32</v>
      </c>
      <c r="K33" s="30" t="s">
        <v>31</v>
      </c>
      <c r="L33" s="30" t="s">
        <v>31</v>
      </c>
      <c r="M33" s="30" t="s">
        <v>32</v>
      </c>
      <c r="N33" s="30" t="s">
        <v>30</v>
      </c>
      <c r="O33" s="30" t="s">
        <v>32</v>
      </c>
      <c r="P33" s="30" t="s">
        <v>32</v>
      </c>
      <c r="Q33" s="30"/>
      <c r="R33" s="55"/>
      <c r="S33" s="55"/>
      <c r="T33" s="55"/>
      <c r="U33" s="55"/>
      <c r="V33" s="55"/>
      <c r="W33" s="55"/>
      <c r="X33" s="55"/>
      <c r="Y33" s="55"/>
      <c r="Z33" s="29"/>
      <c r="AA33" s="100"/>
      <c r="AB33" s="43"/>
      <c r="AC33" s="101" t="s">
        <v>33</v>
      </c>
      <c r="AD33" s="102">
        <v>8</v>
      </c>
      <c r="AE33" s="113"/>
      <c r="AF33" s="113"/>
      <c r="AG33" s="113"/>
      <c r="AH33" s="113"/>
      <c r="AI33" s="113"/>
      <c r="AJ33" s="64">
        <f t="shared" si="0"/>
        <v>4</v>
      </c>
      <c r="AK33" s="36">
        <f t="shared" si="1"/>
        <v>8</v>
      </c>
      <c r="AL33" s="116"/>
      <c r="AM33" s="116"/>
      <c r="AN33" s="116"/>
      <c r="AO33" s="34"/>
      <c r="AP33" s="66"/>
      <c r="AQ33" s="38">
        <v>22</v>
      </c>
      <c r="AR33" s="217"/>
    </row>
    <row r="34" spans="1:44" ht="12.75" customHeight="1" thickBot="1" x14ac:dyDescent="0.25">
      <c r="A34" s="45">
        <v>23</v>
      </c>
      <c r="B34" s="248" t="s">
        <v>133</v>
      </c>
      <c r="C34" s="242"/>
      <c r="D34" s="103"/>
      <c r="E34" s="85" t="s">
        <v>110</v>
      </c>
      <c r="F34" s="65" t="s">
        <v>42</v>
      </c>
      <c r="G34" s="32" t="s">
        <v>32</v>
      </c>
      <c r="H34" s="33" t="s">
        <v>31</v>
      </c>
      <c r="I34" s="33" t="s">
        <v>30</v>
      </c>
      <c r="J34" s="33" t="s">
        <v>32</v>
      </c>
      <c r="K34" s="33" t="s">
        <v>53</v>
      </c>
      <c r="L34" s="33" t="s">
        <v>31</v>
      </c>
      <c r="M34" s="33" t="s">
        <v>31</v>
      </c>
      <c r="N34" s="33" t="s">
        <v>31</v>
      </c>
      <c r="O34" s="33" t="s">
        <v>32</v>
      </c>
      <c r="P34" s="33" t="s">
        <v>31</v>
      </c>
      <c r="Q34" s="33"/>
      <c r="R34" s="34"/>
      <c r="S34" s="34"/>
      <c r="T34" s="34"/>
      <c r="U34" s="34"/>
      <c r="V34" s="34"/>
      <c r="W34" s="34"/>
      <c r="X34" s="34"/>
      <c r="Y34" s="34"/>
      <c r="Z34" s="35"/>
      <c r="AA34" s="32"/>
      <c r="AB34" s="36"/>
      <c r="AC34" s="37" t="s">
        <v>33</v>
      </c>
      <c r="AD34" s="68">
        <v>59</v>
      </c>
      <c r="AE34" s="68"/>
      <c r="AF34" s="68"/>
      <c r="AG34" s="68"/>
      <c r="AH34" s="68"/>
      <c r="AI34" s="50"/>
      <c r="AJ34" s="64">
        <f t="shared" si="0"/>
        <v>4</v>
      </c>
      <c r="AK34" s="36">
        <f t="shared" si="1"/>
        <v>59</v>
      </c>
      <c r="AL34" s="116"/>
      <c r="AM34" s="116"/>
      <c r="AN34" s="116"/>
      <c r="AO34" s="34"/>
      <c r="AP34" s="66"/>
      <c r="AQ34" s="38">
        <v>23</v>
      </c>
      <c r="AR34" s="217"/>
    </row>
    <row r="35" spans="1:44" ht="12.75" customHeight="1" x14ac:dyDescent="0.2">
      <c r="A35" s="45">
        <v>24</v>
      </c>
      <c r="B35" s="248" t="s">
        <v>134</v>
      </c>
      <c r="C35" s="243"/>
      <c r="D35" s="222"/>
      <c r="E35" s="234" t="s">
        <v>110</v>
      </c>
      <c r="F35" s="229" t="s">
        <v>44</v>
      </c>
      <c r="G35" s="105" t="s">
        <v>30</v>
      </c>
      <c r="H35" s="106" t="s">
        <v>31</v>
      </c>
      <c r="I35" s="106" t="s">
        <v>30</v>
      </c>
      <c r="J35" s="106" t="s">
        <v>31</v>
      </c>
      <c r="K35" s="106" t="s">
        <v>32</v>
      </c>
      <c r="L35" s="106" t="s">
        <v>31</v>
      </c>
      <c r="M35" s="106" t="s">
        <v>32</v>
      </c>
      <c r="N35" s="106" t="s">
        <v>32</v>
      </c>
      <c r="O35" s="106" t="s">
        <v>32</v>
      </c>
      <c r="P35" s="106" t="s">
        <v>32</v>
      </c>
      <c r="Q35" s="106"/>
      <c r="R35" s="107"/>
      <c r="S35" s="107"/>
      <c r="T35" s="107"/>
      <c r="U35" s="107"/>
      <c r="V35" s="107"/>
      <c r="W35" s="107"/>
      <c r="X35" s="107"/>
      <c r="Y35" s="107"/>
      <c r="Z35" s="108"/>
      <c r="AA35" s="100"/>
      <c r="AB35" s="109"/>
      <c r="AC35" s="110" t="s">
        <v>32</v>
      </c>
      <c r="AD35" s="120">
        <v>2</v>
      </c>
      <c r="AE35" s="87"/>
      <c r="AF35" s="87"/>
      <c r="AG35" s="87"/>
      <c r="AH35" s="87"/>
      <c r="AI35" s="87"/>
      <c r="AJ35" s="111">
        <f t="shared" si="0"/>
        <v>4</v>
      </c>
      <c r="AK35" s="109">
        <f t="shared" si="1"/>
        <v>62</v>
      </c>
      <c r="AL35" s="121"/>
      <c r="AM35" s="121"/>
      <c r="AN35" s="121"/>
      <c r="AO35" s="31">
        <f>SUM(AJ35:AJ42)</f>
        <v>32</v>
      </c>
      <c r="AP35" s="66"/>
      <c r="AQ35" s="38">
        <v>24</v>
      </c>
      <c r="AR35" s="217"/>
    </row>
    <row r="36" spans="1:44" ht="12.75" customHeight="1" x14ac:dyDescent="0.2">
      <c r="A36" s="45">
        <v>25</v>
      </c>
      <c r="B36" s="248" t="s">
        <v>135</v>
      </c>
      <c r="C36" s="238"/>
      <c r="D36" s="220"/>
      <c r="E36" s="232" t="s">
        <v>110</v>
      </c>
      <c r="F36" s="224" t="s">
        <v>41</v>
      </c>
      <c r="G36" s="58" t="s">
        <v>30</v>
      </c>
      <c r="H36" s="59" t="s">
        <v>32</v>
      </c>
      <c r="I36" s="59" t="s">
        <v>30</v>
      </c>
      <c r="J36" s="59" t="s">
        <v>31</v>
      </c>
      <c r="K36" s="59" t="s">
        <v>32</v>
      </c>
      <c r="L36" s="59" t="s">
        <v>30</v>
      </c>
      <c r="M36" s="59" t="s">
        <v>31</v>
      </c>
      <c r="N36" s="59" t="s">
        <v>32</v>
      </c>
      <c r="O36" s="59" t="s">
        <v>31</v>
      </c>
      <c r="P36" s="59" t="s">
        <v>32</v>
      </c>
      <c r="Q36" s="59"/>
      <c r="R36" s="56"/>
      <c r="S36" s="56"/>
      <c r="T36" s="56"/>
      <c r="U36" s="56"/>
      <c r="V36" s="56"/>
      <c r="W36" s="56"/>
      <c r="X36" s="56"/>
      <c r="Y36" s="56"/>
      <c r="Z36" s="60"/>
      <c r="AA36" s="32"/>
      <c r="AB36" s="61"/>
      <c r="AC36" s="62" t="s">
        <v>32</v>
      </c>
      <c r="AD36" s="75">
        <v>5</v>
      </c>
      <c r="AE36" s="87"/>
      <c r="AF36" s="87"/>
      <c r="AG36" s="87"/>
      <c r="AH36" s="87"/>
      <c r="AI36" s="87"/>
      <c r="AJ36" s="78">
        <f t="shared" si="0"/>
        <v>4</v>
      </c>
      <c r="AK36" s="61">
        <f t="shared" si="1"/>
        <v>65</v>
      </c>
      <c r="AL36" s="116"/>
      <c r="AM36" s="116"/>
      <c r="AN36" s="116"/>
      <c r="AO36" s="31"/>
      <c r="AP36" s="66"/>
      <c r="AQ36" s="38">
        <v>25</v>
      </c>
      <c r="AR36" s="217"/>
    </row>
    <row r="37" spans="1:44" ht="12.75" customHeight="1" x14ac:dyDescent="0.2">
      <c r="A37" s="45">
        <v>26</v>
      </c>
      <c r="B37" s="248" t="s">
        <v>136</v>
      </c>
      <c r="C37" s="238"/>
      <c r="D37" s="220"/>
      <c r="E37" s="232" t="s">
        <v>110</v>
      </c>
      <c r="F37" s="224" t="s">
        <v>35</v>
      </c>
      <c r="G37" s="58" t="s">
        <v>31</v>
      </c>
      <c r="H37" s="59" t="s">
        <v>31</v>
      </c>
      <c r="I37" s="59" t="s">
        <v>31</v>
      </c>
      <c r="J37" s="59" t="s">
        <v>31</v>
      </c>
      <c r="K37" s="59" t="s">
        <v>31</v>
      </c>
      <c r="L37" s="59" t="s">
        <v>31</v>
      </c>
      <c r="M37" s="59" t="s">
        <v>31</v>
      </c>
      <c r="N37" s="59" t="s">
        <v>32</v>
      </c>
      <c r="O37" s="59" t="s">
        <v>31</v>
      </c>
      <c r="P37" s="59" t="s">
        <v>31</v>
      </c>
      <c r="Q37" s="59"/>
      <c r="R37" s="56"/>
      <c r="S37" s="56"/>
      <c r="T37" s="56"/>
      <c r="U37" s="56"/>
      <c r="V37" s="56"/>
      <c r="W37" s="56"/>
      <c r="X37" s="56"/>
      <c r="Y37" s="56"/>
      <c r="Z37" s="60"/>
      <c r="AA37" s="32"/>
      <c r="AB37" s="61"/>
      <c r="AC37" s="62" t="s">
        <v>31</v>
      </c>
      <c r="AD37" s="75">
        <v>5</v>
      </c>
      <c r="AE37" s="87"/>
      <c r="AF37" s="87"/>
      <c r="AG37" s="87"/>
      <c r="AH37" s="87"/>
      <c r="AI37" s="87"/>
      <c r="AJ37" s="78">
        <f t="shared" si="0"/>
        <v>4</v>
      </c>
      <c r="AK37" s="61">
        <f t="shared" si="1"/>
        <v>65</v>
      </c>
      <c r="AL37" s="116"/>
      <c r="AM37" s="116"/>
      <c r="AN37" s="116"/>
      <c r="AO37" s="31"/>
      <c r="AP37" s="66"/>
      <c r="AQ37" s="38">
        <v>26</v>
      </c>
      <c r="AR37" s="217"/>
    </row>
    <row r="38" spans="1:44" ht="12.75" customHeight="1" x14ac:dyDescent="0.2">
      <c r="A38" s="45">
        <v>27</v>
      </c>
      <c r="B38" s="248" t="s">
        <v>137</v>
      </c>
      <c r="C38" s="237"/>
      <c r="D38" s="60"/>
      <c r="E38" s="232" t="s">
        <v>110</v>
      </c>
      <c r="F38" s="224" t="s">
        <v>37</v>
      </c>
      <c r="G38" s="58" t="s">
        <v>31</v>
      </c>
      <c r="H38" s="59" t="s">
        <v>32</v>
      </c>
      <c r="I38" s="59" t="s">
        <v>30</v>
      </c>
      <c r="J38" s="59" t="s">
        <v>31</v>
      </c>
      <c r="K38" s="59" t="s">
        <v>32</v>
      </c>
      <c r="L38" s="59" t="s">
        <v>31</v>
      </c>
      <c r="M38" s="59" t="s">
        <v>32</v>
      </c>
      <c r="N38" s="59" t="s">
        <v>30</v>
      </c>
      <c r="O38" s="59" t="s">
        <v>32</v>
      </c>
      <c r="P38" s="59" t="s">
        <v>30</v>
      </c>
      <c r="Q38" s="59"/>
      <c r="R38" s="56"/>
      <c r="S38" s="56"/>
      <c r="T38" s="56"/>
      <c r="U38" s="56"/>
      <c r="V38" s="56"/>
      <c r="W38" s="56"/>
      <c r="X38" s="56"/>
      <c r="Y38" s="56"/>
      <c r="Z38" s="60"/>
      <c r="AA38" s="32"/>
      <c r="AB38" s="61"/>
      <c r="AC38" s="62" t="s">
        <v>31</v>
      </c>
      <c r="AD38" s="63">
        <v>6</v>
      </c>
      <c r="AE38" s="91"/>
      <c r="AF38" s="91"/>
      <c r="AG38" s="91"/>
      <c r="AH38" s="91"/>
      <c r="AI38" s="91"/>
      <c r="AJ38" s="78">
        <f t="shared" si="0"/>
        <v>4</v>
      </c>
      <c r="AK38" s="61">
        <f t="shared" si="1"/>
        <v>66</v>
      </c>
      <c r="AL38" s="116"/>
      <c r="AM38" s="116"/>
      <c r="AN38" s="116"/>
      <c r="AO38" s="31"/>
      <c r="AP38" s="66"/>
      <c r="AQ38" s="38">
        <v>27</v>
      </c>
      <c r="AR38" s="217"/>
    </row>
    <row r="39" spans="1:44" ht="12.75" customHeight="1" x14ac:dyDescent="0.2">
      <c r="A39" s="45">
        <v>28</v>
      </c>
      <c r="B39" s="248" t="s">
        <v>138</v>
      </c>
      <c r="C39" s="238"/>
      <c r="D39" s="220"/>
      <c r="E39" s="232" t="s">
        <v>110</v>
      </c>
      <c r="F39" s="224" t="s">
        <v>58</v>
      </c>
      <c r="G39" s="58" t="s">
        <v>32</v>
      </c>
      <c r="H39" s="59" t="s">
        <v>31</v>
      </c>
      <c r="I39" s="59" t="s">
        <v>30</v>
      </c>
      <c r="J39" s="59" t="s">
        <v>31</v>
      </c>
      <c r="K39" s="59" t="s">
        <v>32</v>
      </c>
      <c r="L39" s="59" t="s">
        <v>31</v>
      </c>
      <c r="M39" s="59" t="s">
        <v>30</v>
      </c>
      <c r="N39" s="59" t="s">
        <v>30</v>
      </c>
      <c r="O39" s="59" t="s">
        <v>32</v>
      </c>
      <c r="P39" s="59" t="s">
        <v>31</v>
      </c>
      <c r="Q39" s="59"/>
      <c r="R39" s="56"/>
      <c r="S39" s="56"/>
      <c r="T39" s="56"/>
      <c r="U39" s="56"/>
      <c r="V39" s="56"/>
      <c r="W39" s="56"/>
      <c r="X39" s="56"/>
      <c r="Y39" s="56"/>
      <c r="Z39" s="60"/>
      <c r="AA39" s="32"/>
      <c r="AB39" s="61"/>
      <c r="AC39" s="62" t="s">
        <v>32</v>
      </c>
      <c r="AD39" s="75">
        <v>6</v>
      </c>
      <c r="AE39" s="87"/>
      <c r="AF39" s="87"/>
      <c r="AG39" s="87"/>
      <c r="AH39" s="87"/>
      <c r="AI39" s="87"/>
      <c r="AJ39" s="78">
        <f t="shared" si="0"/>
        <v>4</v>
      </c>
      <c r="AK39" s="61">
        <f t="shared" si="1"/>
        <v>66</v>
      </c>
      <c r="AL39" s="116"/>
      <c r="AM39" s="116"/>
      <c r="AN39" s="116"/>
      <c r="AO39" s="31"/>
      <c r="AP39" s="66"/>
      <c r="AQ39" s="38">
        <v>28</v>
      </c>
      <c r="AR39" s="217"/>
    </row>
    <row r="40" spans="1:44" ht="12.75" customHeight="1" x14ac:dyDescent="0.2">
      <c r="A40" s="45">
        <v>29</v>
      </c>
      <c r="B40" s="248" t="s">
        <v>139</v>
      </c>
      <c r="C40" s="238"/>
      <c r="D40" s="220"/>
      <c r="E40" s="232" t="s">
        <v>110</v>
      </c>
      <c r="F40" s="224" t="s">
        <v>41</v>
      </c>
      <c r="G40" s="58" t="s">
        <v>30</v>
      </c>
      <c r="H40" s="59" t="s">
        <v>31</v>
      </c>
      <c r="I40" s="59" t="s">
        <v>30</v>
      </c>
      <c r="J40" s="59" t="s">
        <v>32</v>
      </c>
      <c r="K40" s="59" t="s">
        <v>32</v>
      </c>
      <c r="L40" s="59" t="s">
        <v>31</v>
      </c>
      <c r="M40" s="59" t="s">
        <v>31</v>
      </c>
      <c r="N40" s="59" t="s">
        <v>32</v>
      </c>
      <c r="O40" s="59" t="s">
        <v>32</v>
      </c>
      <c r="P40" s="59" t="s">
        <v>31</v>
      </c>
      <c r="Q40" s="59"/>
      <c r="R40" s="56"/>
      <c r="S40" s="56"/>
      <c r="T40" s="56"/>
      <c r="U40" s="56"/>
      <c r="V40" s="56"/>
      <c r="W40" s="56"/>
      <c r="X40" s="56"/>
      <c r="Y40" s="56"/>
      <c r="Z40" s="60"/>
      <c r="AA40" s="32"/>
      <c r="AB40" s="77"/>
      <c r="AC40" s="62" t="s">
        <v>32</v>
      </c>
      <c r="AD40" s="75">
        <v>6</v>
      </c>
      <c r="AE40" s="87"/>
      <c r="AF40" s="87"/>
      <c r="AG40" s="87"/>
      <c r="AH40" s="87"/>
      <c r="AI40" s="87"/>
      <c r="AJ40" s="76">
        <f t="shared" si="0"/>
        <v>4</v>
      </c>
      <c r="AK40" s="77">
        <f t="shared" si="1"/>
        <v>66</v>
      </c>
      <c r="AL40" s="116"/>
      <c r="AM40" s="116"/>
      <c r="AN40" s="116"/>
      <c r="AO40" s="31"/>
      <c r="AP40" s="66"/>
      <c r="AQ40" s="38">
        <v>29</v>
      </c>
      <c r="AR40" s="217"/>
    </row>
    <row r="41" spans="1:44" ht="12.75" customHeight="1" x14ac:dyDescent="0.2">
      <c r="A41" s="45">
        <v>30</v>
      </c>
      <c r="B41" s="248" t="s">
        <v>140</v>
      </c>
      <c r="C41" s="237"/>
      <c r="D41" s="60"/>
      <c r="E41" s="232" t="s">
        <v>110</v>
      </c>
      <c r="F41" s="224" t="s">
        <v>38</v>
      </c>
      <c r="G41" s="80" t="s">
        <v>32</v>
      </c>
      <c r="H41" s="81" t="s">
        <v>31</v>
      </c>
      <c r="I41" s="81" t="s">
        <v>33</v>
      </c>
      <c r="J41" s="81" t="s">
        <v>31</v>
      </c>
      <c r="K41" s="81" t="s">
        <v>31</v>
      </c>
      <c r="L41" s="81" t="s">
        <v>32</v>
      </c>
      <c r="M41" s="81" t="s">
        <v>31</v>
      </c>
      <c r="N41" s="81" t="s">
        <v>32</v>
      </c>
      <c r="O41" s="81" t="s">
        <v>32</v>
      </c>
      <c r="P41" s="81" t="s">
        <v>32</v>
      </c>
      <c r="Q41" s="81"/>
      <c r="R41" s="81"/>
      <c r="S41" s="81"/>
      <c r="T41" s="81"/>
      <c r="U41" s="81"/>
      <c r="V41" s="81"/>
      <c r="W41" s="81"/>
      <c r="X41" s="81"/>
      <c r="Y41" s="81"/>
      <c r="Z41" s="82"/>
      <c r="AA41" s="32"/>
      <c r="AB41" s="61"/>
      <c r="AC41" s="62" t="s">
        <v>32</v>
      </c>
      <c r="AD41" s="75">
        <v>6</v>
      </c>
      <c r="AE41" s="92"/>
      <c r="AF41" s="92"/>
      <c r="AG41" s="92"/>
      <c r="AH41" s="92"/>
      <c r="AI41" s="92"/>
      <c r="AJ41" s="78">
        <f t="shared" si="0"/>
        <v>4</v>
      </c>
      <c r="AK41" s="61">
        <f t="shared" si="1"/>
        <v>66</v>
      </c>
      <c r="AL41" s="116"/>
      <c r="AM41" s="116"/>
      <c r="AN41" s="116"/>
      <c r="AO41" s="31"/>
      <c r="AP41" s="66"/>
      <c r="AQ41" s="38">
        <v>30</v>
      </c>
      <c r="AR41" s="217"/>
    </row>
    <row r="42" spans="1:44" ht="12.75" customHeight="1" x14ac:dyDescent="0.2">
      <c r="A42" s="45">
        <v>31</v>
      </c>
      <c r="B42" s="248" t="s">
        <v>141</v>
      </c>
      <c r="C42" s="238"/>
      <c r="D42" s="220" t="s">
        <v>98</v>
      </c>
      <c r="E42" s="199" t="s">
        <v>110</v>
      </c>
      <c r="F42" s="224" t="s">
        <v>51</v>
      </c>
      <c r="G42" s="58" t="s">
        <v>31</v>
      </c>
      <c r="H42" s="59" t="s">
        <v>30</v>
      </c>
      <c r="I42" s="59" t="s">
        <v>32</v>
      </c>
      <c r="J42" s="59" t="s">
        <v>32</v>
      </c>
      <c r="K42" s="59" t="s">
        <v>30</v>
      </c>
      <c r="L42" s="59" t="s">
        <v>32</v>
      </c>
      <c r="M42" s="59" t="s">
        <v>31</v>
      </c>
      <c r="N42" s="59" t="s">
        <v>30</v>
      </c>
      <c r="O42" s="59" t="s">
        <v>32</v>
      </c>
      <c r="P42" s="59" t="s">
        <v>31</v>
      </c>
      <c r="Q42" s="59"/>
      <c r="R42" s="56"/>
      <c r="S42" s="56"/>
      <c r="T42" s="56"/>
      <c r="U42" s="56"/>
      <c r="V42" s="56"/>
      <c r="W42" s="56"/>
      <c r="X42" s="56"/>
      <c r="Y42" s="56"/>
      <c r="Z42" s="60"/>
      <c r="AA42" s="32"/>
      <c r="AB42" s="77"/>
      <c r="AC42" s="62" t="s">
        <v>32</v>
      </c>
      <c r="AD42" s="75">
        <v>8</v>
      </c>
      <c r="AE42" s="87"/>
      <c r="AF42" s="87"/>
      <c r="AG42" s="87"/>
      <c r="AH42" s="87"/>
      <c r="AI42" s="87"/>
      <c r="AJ42" s="76">
        <f t="shared" si="0"/>
        <v>4</v>
      </c>
      <c r="AK42" s="77">
        <f t="shared" si="1"/>
        <v>68</v>
      </c>
      <c r="AL42" s="116"/>
      <c r="AM42" s="116"/>
      <c r="AN42" s="116"/>
      <c r="AO42" s="68"/>
      <c r="AP42" s="66"/>
      <c r="AQ42" s="38">
        <v>31</v>
      </c>
      <c r="AR42" s="217"/>
    </row>
    <row r="43" spans="1:44" ht="12.75" customHeight="1" x14ac:dyDescent="0.2">
      <c r="A43" s="45">
        <v>32</v>
      </c>
      <c r="B43" s="248" t="s">
        <v>142</v>
      </c>
      <c r="C43" s="238"/>
      <c r="D43" s="220"/>
      <c r="E43" s="232" t="s">
        <v>110</v>
      </c>
      <c r="F43" s="224" t="s">
        <v>87</v>
      </c>
      <c r="G43" s="58" t="s">
        <v>32</v>
      </c>
      <c r="H43" s="59" t="s">
        <v>31</v>
      </c>
      <c r="I43" s="59" t="s">
        <v>30</v>
      </c>
      <c r="J43" s="59" t="s">
        <v>32</v>
      </c>
      <c r="K43" s="59" t="s">
        <v>32</v>
      </c>
      <c r="L43" s="59" t="s">
        <v>31</v>
      </c>
      <c r="M43" s="59" t="s">
        <v>31</v>
      </c>
      <c r="N43" s="59" t="s">
        <v>30</v>
      </c>
      <c r="O43" s="59" t="s">
        <v>32</v>
      </c>
      <c r="P43" s="59" t="s">
        <v>31</v>
      </c>
      <c r="Q43" s="59"/>
      <c r="R43" s="56"/>
      <c r="S43" s="56"/>
      <c r="T43" s="56"/>
      <c r="U43" s="56"/>
      <c r="V43" s="56"/>
      <c r="W43" s="56"/>
      <c r="X43" s="56"/>
      <c r="Y43" s="56"/>
      <c r="Z43" s="60"/>
      <c r="AA43" s="32"/>
      <c r="AB43" s="61"/>
      <c r="AC43" s="62" t="s">
        <v>31</v>
      </c>
      <c r="AD43" s="75">
        <v>8</v>
      </c>
      <c r="AE43" s="87"/>
      <c r="AF43" s="87"/>
      <c r="AG43" s="87"/>
      <c r="AH43" s="87"/>
      <c r="AI43" s="87"/>
      <c r="AJ43" s="78">
        <f t="shared" si="0"/>
        <v>4</v>
      </c>
      <c r="AK43" s="61">
        <f t="shared" si="1"/>
        <v>68</v>
      </c>
      <c r="AL43" s="116"/>
      <c r="AM43" s="116"/>
      <c r="AN43" s="116"/>
      <c r="AO43" s="68"/>
      <c r="AP43" s="66"/>
      <c r="AQ43" s="38">
        <v>32</v>
      </c>
      <c r="AR43" s="217"/>
    </row>
    <row r="44" spans="1:44" ht="12.75" customHeight="1" x14ac:dyDescent="0.2">
      <c r="A44" s="45">
        <v>33</v>
      </c>
      <c r="B44" s="248" t="s">
        <v>143</v>
      </c>
      <c r="C44" s="240"/>
      <c r="D44" s="50"/>
      <c r="E44" s="215" t="s">
        <v>110</v>
      </c>
      <c r="F44" s="227" t="s">
        <v>41</v>
      </c>
      <c r="G44" s="58" t="s">
        <v>30</v>
      </c>
      <c r="H44" s="59" t="s">
        <v>31</v>
      </c>
      <c r="I44" s="59" t="s">
        <v>30</v>
      </c>
      <c r="J44" s="59" t="s">
        <v>32</v>
      </c>
      <c r="K44" s="59" t="s">
        <v>32</v>
      </c>
      <c r="L44" s="59" t="s">
        <v>31</v>
      </c>
      <c r="M44" s="59" t="s">
        <v>31</v>
      </c>
      <c r="N44" s="59" t="s">
        <v>32</v>
      </c>
      <c r="O44" s="59" t="s">
        <v>32</v>
      </c>
      <c r="P44" s="59" t="s">
        <v>31</v>
      </c>
      <c r="Q44" s="59"/>
      <c r="R44" s="56"/>
      <c r="S44" s="56"/>
      <c r="T44" s="56"/>
      <c r="U44" s="56"/>
      <c r="V44" s="56"/>
      <c r="W44" s="56"/>
      <c r="X44" s="56"/>
      <c r="Y44" s="56"/>
      <c r="Z44" s="60"/>
      <c r="AA44" s="58"/>
      <c r="AB44" s="61"/>
      <c r="AC44" s="62" t="s">
        <v>31</v>
      </c>
      <c r="AD44" s="75">
        <v>9</v>
      </c>
      <c r="AE44" s="87"/>
      <c r="AF44" s="87"/>
      <c r="AG44" s="87"/>
      <c r="AH44" s="87"/>
      <c r="AI44" s="87"/>
      <c r="AJ44" s="78">
        <f t="shared" si="0"/>
        <v>4</v>
      </c>
      <c r="AK44" s="61">
        <f t="shared" si="1"/>
        <v>69</v>
      </c>
      <c r="AL44" s="66"/>
      <c r="AM44" s="66"/>
      <c r="AN44" s="141"/>
      <c r="AO44" s="31">
        <f>SUM(AJ45:AJ50)</f>
        <v>24</v>
      </c>
      <c r="AP44" s="66"/>
      <c r="AQ44" s="38">
        <v>33</v>
      </c>
      <c r="AR44" s="217"/>
    </row>
    <row r="45" spans="1:44" ht="12.75" customHeight="1" x14ac:dyDescent="0.2">
      <c r="A45" s="45">
        <v>34</v>
      </c>
      <c r="B45" s="248" t="s">
        <v>144</v>
      </c>
      <c r="C45" s="244"/>
      <c r="D45" s="108"/>
      <c r="E45" s="234" t="s">
        <v>110</v>
      </c>
      <c r="F45" s="134" t="s">
        <v>145</v>
      </c>
      <c r="G45" s="58" t="s">
        <v>30</v>
      </c>
      <c r="H45" s="33" t="s">
        <v>31</v>
      </c>
      <c r="I45" s="33" t="s">
        <v>30</v>
      </c>
      <c r="J45" s="33" t="s">
        <v>31</v>
      </c>
      <c r="K45" s="33" t="s">
        <v>32</v>
      </c>
      <c r="L45" s="33" t="s">
        <v>32</v>
      </c>
      <c r="M45" s="33" t="s">
        <v>30</v>
      </c>
      <c r="N45" s="33" t="s">
        <v>53</v>
      </c>
      <c r="O45" s="33" t="s">
        <v>32</v>
      </c>
      <c r="P45" s="33" t="s">
        <v>31</v>
      </c>
      <c r="Q45" s="33"/>
      <c r="R45" s="34"/>
      <c r="S45" s="34"/>
      <c r="T45" s="34"/>
      <c r="U45" s="34"/>
      <c r="V45" s="34"/>
      <c r="W45" s="34"/>
      <c r="X45" s="34"/>
      <c r="Y45" s="34"/>
      <c r="Z45" s="34"/>
      <c r="AA45" s="33"/>
      <c r="AB45" s="34"/>
      <c r="AC45" s="68" t="s">
        <v>31</v>
      </c>
      <c r="AD45" s="67">
        <v>9</v>
      </c>
      <c r="AE45" s="67"/>
      <c r="AF45" s="67"/>
      <c r="AG45" s="67"/>
      <c r="AH45" s="67"/>
      <c r="AI45" s="67"/>
      <c r="AJ45" s="78">
        <f t="shared" si="0"/>
        <v>4</v>
      </c>
      <c r="AK45" s="61">
        <f t="shared" si="1"/>
        <v>69</v>
      </c>
      <c r="AL45" s="66"/>
      <c r="AM45" s="66"/>
      <c r="AN45" s="141"/>
      <c r="AO45" s="31"/>
      <c r="AP45" s="66"/>
      <c r="AQ45" s="38">
        <v>34</v>
      </c>
      <c r="AR45" s="217"/>
    </row>
    <row r="46" spans="1:44" ht="13.5" customHeight="1" x14ac:dyDescent="0.2">
      <c r="A46" s="45">
        <v>35</v>
      </c>
      <c r="B46" s="248" t="s">
        <v>146</v>
      </c>
      <c r="C46" s="238"/>
      <c r="D46" s="220"/>
      <c r="E46" s="232" t="s">
        <v>110</v>
      </c>
      <c r="F46" s="230" t="s">
        <v>41</v>
      </c>
      <c r="G46" s="58" t="s">
        <v>30</v>
      </c>
      <c r="H46" s="33" t="s">
        <v>31</v>
      </c>
      <c r="I46" s="33" t="s">
        <v>30</v>
      </c>
      <c r="J46" s="33" t="s">
        <v>32</v>
      </c>
      <c r="K46" s="33" t="s">
        <v>32</v>
      </c>
      <c r="L46" s="33" t="s">
        <v>32</v>
      </c>
      <c r="M46" s="33" t="s">
        <v>31</v>
      </c>
      <c r="N46" s="33" t="s">
        <v>32</v>
      </c>
      <c r="O46" s="33" t="s">
        <v>32</v>
      </c>
      <c r="P46" s="33" t="s">
        <v>31</v>
      </c>
      <c r="Q46" s="33"/>
      <c r="R46" s="34"/>
      <c r="S46" s="34"/>
      <c r="T46" s="34"/>
      <c r="U46" s="34"/>
      <c r="V46" s="34"/>
      <c r="W46" s="34"/>
      <c r="X46" s="34"/>
      <c r="Y46" s="34"/>
      <c r="Z46" s="34"/>
      <c r="AA46" s="33"/>
      <c r="AB46" s="34"/>
      <c r="AC46" s="68" t="s">
        <v>31</v>
      </c>
      <c r="AD46" s="68">
        <v>14</v>
      </c>
      <c r="AE46" s="68"/>
      <c r="AF46" s="68"/>
      <c r="AG46" s="68"/>
      <c r="AH46" s="68"/>
      <c r="AI46" s="68"/>
      <c r="AJ46" s="78">
        <f t="shared" si="0"/>
        <v>4</v>
      </c>
      <c r="AK46" s="61">
        <f t="shared" si="1"/>
        <v>74</v>
      </c>
      <c r="AL46" s="66"/>
      <c r="AM46" s="66"/>
      <c r="AN46" s="141"/>
      <c r="AO46" s="31"/>
      <c r="AP46" s="66"/>
      <c r="AQ46" s="38">
        <v>35</v>
      </c>
      <c r="AR46" s="217"/>
    </row>
    <row r="47" spans="1:44" ht="13.5" customHeight="1" x14ac:dyDescent="0.2">
      <c r="A47" s="45">
        <v>36</v>
      </c>
      <c r="B47" s="248" t="s">
        <v>147</v>
      </c>
      <c r="C47" s="238"/>
      <c r="D47" s="220"/>
      <c r="E47" s="232" t="s">
        <v>110</v>
      </c>
      <c r="F47" s="230" t="s">
        <v>29</v>
      </c>
      <c r="G47" s="58" t="s">
        <v>32</v>
      </c>
      <c r="H47" s="33" t="s">
        <v>32</v>
      </c>
      <c r="I47" s="33" t="s">
        <v>30</v>
      </c>
      <c r="J47" s="33" t="s">
        <v>32</v>
      </c>
      <c r="K47" s="33" t="s">
        <v>30</v>
      </c>
      <c r="L47" s="33" t="s">
        <v>32</v>
      </c>
      <c r="M47" s="33" t="s">
        <v>31</v>
      </c>
      <c r="N47" s="33" t="s">
        <v>30</v>
      </c>
      <c r="O47" s="33" t="s">
        <v>32</v>
      </c>
      <c r="P47" s="33" t="s">
        <v>32</v>
      </c>
      <c r="Q47" s="33"/>
      <c r="R47" s="34"/>
      <c r="S47" s="34"/>
      <c r="T47" s="34"/>
      <c r="U47" s="34"/>
      <c r="V47" s="34"/>
      <c r="W47" s="34"/>
      <c r="X47" s="34"/>
      <c r="Y47" s="34"/>
      <c r="Z47" s="34"/>
      <c r="AA47" s="33"/>
      <c r="AB47" s="34"/>
      <c r="AC47" s="68" t="s">
        <v>31</v>
      </c>
      <c r="AD47" s="68">
        <v>15</v>
      </c>
      <c r="AE47" s="68"/>
      <c r="AF47" s="68"/>
      <c r="AG47" s="68"/>
      <c r="AH47" s="68"/>
      <c r="AI47" s="68"/>
      <c r="AJ47" s="78">
        <f t="shared" si="0"/>
        <v>4</v>
      </c>
      <c r="AK47" s="61">
        <f t="shared" si="1"/>
        <v>75</v>
      </c>
      <c r="AL47" s="66"/>
      <c r="AM47" s="66"/>
      <c r="AN47" s="141"/>
      <c r="AO47" s="31"/>
      <c r="AP47" s="66"/>
      <c r="AQ47" s="38">
        <v>36</v>
      </c>
      <c r="AR47" s="217"/>
    </row>
    <row r="48" spans="1:44" ht="13.5" customHeight="1" x14ac:dyDescent="0.2">
      <c r="A48" s="45">
        <v>37</v>
      </c>
      <c r="B48" s="248" t="s">
        <v>214</v>
      </c>
      <c r="C48" s="238"/>
      <c r="D48" s="220"/>
      <c r="E48" s="232" t="s">
        <v>110</v>
      </c>
      <c r="F48" s="224" t="s">
        <v>43</v>
      </c>
      <c r="G48" s="58" t="s">
        <v>31</v>
      </c>
      <c r="H48" s="59" t="s">
        <v>31</v>
      </c>
      <c r="I48" s="59" t="s">
        <v>31</v>
      </c>
      <c r="J48" s="59" t="s">
        <v>31</v>
      </c>
      <c r="K48" s="59" t="s">
        <v>31</v>
      </c>
      <c r="L48" s="59" t="s">
        <v>33</v>
      </c>
      <c r="M48" s="59" t="s">
        <v>31</v>
      </c>
      <c r="N48" s="59" t="s">
        <v>32</v>
      </c>
      <c r="O48" s="59" t="s">
        <v>53</v>
      </c>
      <c r="P48" s="59" t="s">
        <v>53</v>
      </c>
      <c r="Q48" s="59"/>
      <c r="R48" s="56"/>
      <c r="S48" s="56"/>
      <c r="T48" s="56"/>
      <c r="U48" s="56"/>
      <c r="V48" s="56"/>
      <c r="W48" s="56"/>
      <c r="X48" s="56"/>
      <c r="Y48" s="56"/>
      <c r="Z48" s="60"/>
      <c r="AA48" s="32"/>
      <c r="AB48" s="61"/>
      <c r="AC48" s="62" t="s">
        <v>32</v>
      </c>
      <c r="AD48" s="75">
        <v>15</v>
      </c>
      <c r="AE48" s="87"/>
      <c r="AF48" s="87"/>
      <c r="AG48" s="87"/>
      <c r="AH48" s="87"/>
      <c r="AI48" s="87"/>
      <c r="AJ48" s="78">
        <f t="shared" si="0"/>
        <v>4</v>
      </c>
      <c r="AK48" s="61">
        <f t="shared" si="1"/>
        <v>75</v>
      </c>
      <c r="AL48" s="66"/>
      <c r="AM48" s="66"/>
      <c r="AN48" s="141"/>
      <c r="AO48" s="68"/>
      <c r="AP48" s="66"/>
      <c r="AQ48" s="38">
        <v>37</v>
      </c>
      <c r="AR48" s="217"/>
    </row>
    <row r="49" spans="1:44" ht="13.5" customHeight="1" x14ac:dyDescent="0.2">
      <c r="A49" s="45">
        <v>38</v>
      </c>
      <c r="B49" s="248" t="s">
        <v>148</v>
      </c>
      <c r="C49" s="237"/>
      <c r="D49" s="60"/>
      <c r="E49" s="232" t="s">
        <v>110</v>
      </c>
      <c r="F49" s="224" t="s">
        <v>29</v>
      </c>
      <c r="G49" s="58" t="s">
        <v>31</v>
      </c>
      <c r="H49" s="59" t="s">
        <v>31</v>
      </c>
      <c r="I49" s="59" t="s">
        <v>31</v>
      </c>
      <c r="J49" s="59" t="s">
        <v>32</v>
      </c>
      <c r="K49" s="59" t="s">
        <v>30</v>
      </c>
      <c r="L49" s="59" t="s">
        <v>32</v>
      </c>
      <c r="M49" s="59" t="s">
        <v>30</v>
      </c>
      <c r="N49" s="59" t="s">
        <v>30</v>
      </c>
      <c r="O49" s="59" t="s">
        <v>31</v>
      </c>
      <c r="P49" s="59" t="s">
        <v>32</v>
      </c>
      <c r="Q49" s="59"/>
      <c r="R49" s="56"/>
      <c r="S49" s="56"/>
      <c r="T49" s="56"/>
      <c r="U49" s="56"/>
      <c r="V49" s="56"/>
      <c r="W49" s="56"/>
      <c r="X49" s="56"/>
      <c r="Y49" s="56"/>
      <c r="Z49" s="60"/>
      <c r="AA49" s="32"/>
      <c r="AB49" s="61"/>
      <c r="AC49" s="62" t="s">
        <v>31</v>
      </c>
      <c r="AD49" s="63">
        <v>16</v>
      </c>
      <c r="AE49" s="91"/>
      <c r="AF49" s="91"/>
      <c r="AG49" s="91"/>
      <c r="AH49" s="91"/>
      <c r="AI49" s="91"/>
      <c r="AJ49" s="78">
        <f t="shared" si="0"/>
        <v>4</v>
      </c>
      <c r="AK49" s="61">
        <f t="shared" si="1"/>
        <v>76</v>
      </c>
      <c r="AL49" s="140"/>
      <c r="AM49" s="66"/>
      <c r="AN49" s="141"/>
      <c r="AO49" s="68"/>
      <c r="AP49" s="66"/>
      <c r="AQ49" s="38">
        <v>38</v>
      </c>
      <c r="AR49" s="217"/>
    </row>
    <row r="50" spans="1:44" ht="13.5" customHeight="1" x14ac:dyDescent="0.2">
      <c r="A50" s="45">
        <v>39</v>
      </c>
      <c r="B50" s="248" t="s">
        <v>149</v>
      </c>
      <c r="C50" s="245"/>
      <c r="D50" s="35"/>
      <c r="E50" s="215" t="s">
        <v>110</v>
      </c>
      <c r="F50" s="231" t="s">
        <v>37</v>
      </c>
      <c r="G50" s="58" t="s">
        <v>32</v>
      </c>
      <c r="H50" s="33" t="s">
        <v>31</v>
      </c>
      <c r="I50" s="33" t="s">
        <v>32</v>
      </c>
      <c r="J50" s="33" t="s">
        <v>31</v>
      </c>
      <c r="K50" s="33" t="s">
        <v>31</v>
      </c>
      <c r="L50" s="33" t="s">
        <v>32</v>
      </c>
      <c r="M50" s="33" t="s">
        <v>31</v>
      </c>
      <c r="N50" s="33" t="s">
        <v>30</v>
      </c>
      <c r="O50" s="33" t="s">
        <v>31</v>
      </c>
      <c r="P50" s="33" t="s">
        <v>31</v>
      </c>
      <c r="Q50" s="33"/>
      <c r="R50" s="34"/>
      <c r="S50" s="34"/>
      <c r="T50" s="34"/>
      <c r="U50" s="34"/>
      <c r="V50" s="34"/>
      <c r="W50" s="34"/>
      <c r="X50" s="34"/>
      <c r="Y50" s="34"/>
      <c r="Z50" s="34"/>
      <c r="AA50" s="33"/>
      <c r="AB50" s="34"/>
      <c r="AC50" s="68" t="s">
        <v>32</v>
      </c>
      <c r="AD50" s="67">
        <v>19</v>
      </c>
      <c r="AE50" s="67"/>
      <c r="AF50" s="67"/>
      <c r="AG50" s="67"/>
      <c r="AH50" s="67"/>
      <c r="AI50" s="67"/>
      <c r="AJ50" s="78">
        <f t="shared" si="0"/>
        <v>4</v>
      </c>
      <c r="AK50" s="61">
        <f t="shared" si="1"/>
        <v>79</v>
      </c>
      <c r="AL50" s="116"/>
      <c r="AM50" s="116"/>
      <c r="AN50" s="116"/>
      <c r="AO50" s="68"/>
      <c r="AP50" s="66"/>
      <c r="AQ50" s="38">
        <v>39</v>
      </c>
      <c r="AR50" s="217"/>
    </row>
    <row r="51" spans="1:44" ht="13.5" customHeight="1" x14ac:dyDescent="0.2">
      <c r="A51" s="45">
        <v>40</v>
      </c>
      <c r="B51" s="248" t="s">
        <v>150</v>
      </c>
      <c r="C51" s="242"/>
      <c r="D51" s="103"/>
      <c r="E51" s="85" t="s">
        <v>110</v>
      </c>
      <c r="F51" s="65" t="s">
        <v>42</v>
      </c>
      <c r="G51" s="32" t="s">
        <v>32</v>
      </c>
      <c r="H51" s="33" t="s">
        <v>31</v>
      </c>
      <c r="I51" s="33" t="s">
        <v>31</v>
      </c>
      <c r="J51" s="33" t="s">
        <v>32</v>
      </c>
      <c r="K51" s="33" t="s">
        <v>32</v>
      </c>
      <c r="L51" s="33" t="s">
        <v>32</v>
      </c>
      <c r="M51" s="33" t="s">
        <v>31</v>
      </c>
      <c r="N51" s="33" t="s">
        <v>31</v>
      </c>
      <c r="O51" s="33" t="s">
        <v>32</v>
      </c>
      <c r="P51" s="33" t="s">
        <v>31</v>
      </c>
      <c r="Q51" s="33"/>
      <c r="R51" s="34"/>
      <c r="S51" s="34"/>
      <c r="T51" s="34"/>
      <c r="U51" s="34"/>
      <c r="V51" s="34"/>
      <c r="W51" s="34"/>
      <c r="X51" s="34"/>
      <c r="Y51" s="34"/>
      <c r="Z51" s="35"/>
      <c r="AA51" s="32"/>
      <c r="AB51" s="36"/>
      <c r="AC51" s="37" t="s">
        <v>31</v>
      </c>
      <c r="AD51" s="68">
        <v>20</v>
      </c>
      <c r="AE51" s="68"/>
      <c r="AF51" s="68"/>
      <c r="AG51" s="68"/>
      <c r="AH51" s="68"/>
      <c r="AI51" s="50"/>
      <c r="AJ51" s="64">
        <f t="shared" si="0"/>
        <v>4</v>
      </c>
      <c r="AK51" s="36">
        <f t="shared" si="1"/>
        <v>80</v>
      </c>
      <c r="AL51" s="116"/>
      <c r="AM51" s="116"/>
      <c r="AN51" s="116"/>
      <c r="AO51" s="68"/>
      <c r="AP51" s="66"/>
      <c r="AQ51" s="38">
        <v>40</v>
      </c>
      <c r="AR51" s="217"/>
    </row>
    <row r="52" spans="1:44" ht="13.5" customHeight="1" x14ac:dyDescent="0.2">
      <c r="A52" s="45">
        <v>41</v>
      </c>
      <c r="B52" s="248" t="s">
        <v>151</v>
      </c>
      <c r="C52" s="240"/>
      <c r="D52" s="50"/>
      <c r="E52" s="215" t="s">
        <v>110</v>
      </c>
      <c r="F52" s="65" t="s">
        <v>41</v>
      </c>
      <c r="G52" s="32" t="s">
        <v>30</v>
      </c>
      <c r="H52" s="33" t="s">
        <v>31</v>
      </c>
      <c r="I52" s="33" t="s">
        <v>30</v>
      </c>
      <c r="J52" s="33" t="s">
        <v>32</v>
      </c>
      <c r="K52" s="33" t="s">
        <v>32</v>
      </c>
      <c r="L52" s="33" t="s">
        <v>31</v>
      </c>
      <c r="M52" s="33" t="s">
        <v>31</v>
      </c>
      <c r="N52" s="33" t="s">
        <v>32</v>
      </c>
      <c r="O52" s="33" t="s">
        <v>32</v>
      </c>
      <c r="P52" s="33" t="s">
        <v>32</v>
      </c>
      <c r="Q52" s="33"/>
      <c r="R52" s="34"/>
      <c r="S52" s="34"/>
      <c r="T52" s="34"/>
      <c r="U52" s="34"/>
      <c r="V52" s="34"/>
      <c r="W52" s="34"/>
      <c r="X52" s="34"/>
      <c r="Y52" s="34"/>
      <c r="Z52" s="34"/>
      <c r="AA52" s="33"/>
      <c r="AB52" s="34"/>
      <c r="AC52" s="68" t="s">
        <v>32</v>
      </c>
      <c r="AD52" s="68">
        <v>29</v>
      </c>
      <c r="AE52" s="68"/>
      <c r="AF52" s="68"/>
      <c r="AG52" s="68"/>
      <c r="AH52" s="68"/>
      <c r="AI52" s="50"/>
      <c r="AJ52" s="78">
        <f t="shared" si="0"/>
        <v>4</v>
      </c>
      <c r="AK52" s="61">
        <f t="shared" si="1"/>
        <v>89</v>
      </c>
      <c r="AL52" s="116"/>
      <c r="AM52" s="116"/>
      <c r="AN52" s="116"/>
      <c r="AO52" s="68"/>
      <c r="AP52" s="66"/>
      <c r="AQ52" s="38">
        <v>41</v>
      </c>
      <c r="AR52" s="217"/>
    </row>
    <row r="53" spans="1:44" ht="13.5" customHeight="1" x14ac:dyDescent="0.2">
      <c r="A53" s="45">
        <v>42</v>
      </c>
      <c r="B53" s="248" t="s">
        <v>152</v>
      </c>
      <c r="C53" s="238"/>
      <c r="D53" s="220"/>
      <c r="E53" s="232" t="s">
        <v>110</v>
      </c>
      <c r="F53" s="224" t="s">
        <v>55</v>
      </c>
      <c r="G53" s="58" t="s">
        <v>32</v>
      </c>
      <c r="H53" s="59" t="s">
        <v>30</v>
      </c>
      <c r="I53" s="59" t="s">
        <v>32</v>
      </c>
      <c r="J53" s="59" t="s">
        <v>30</v>
      </c>
      <c r="K53" s="59" t="s">
        <v>32</v>
      </c>
      <c r="L53" s="59" t="s">
        <v>32</v>
      </c>
      <c r="M53" s="59" t="s">
        <v>31</v>
      </c>
      <c r="N53" s="59" t="s">
        <v>30</v>
      </c>
      <c r="O53" s="59" t="s">
        <v>30</v>
      </c>
      <c r="P53" s="59" t="s">
        <v>31</v>
      </c>
      <c r="Q53" s="59"/>
      <c r="R53" s="56"/>
      <c r="S53" s="56"/>
      <c r="T53" s="56"/>
      <c r="U53" s="56"/>
      <c r="V53" s="56"/>
      <c r="W53" s="56"/>
      <c r="X53" s="56"/>
      <c r="Y53" s="56"/>
      <c r="Z53" s="60"/>
      <c r="AA53" s="157"/>
      <c r="AB53" s="60"/>
      <c r="AC53" s="62" t="s">
        <v>33</v>
      </c>
      <c r="AD53" s="75">
        <v>7</v>
      </c>
      <c r="AE53" s="87"/>
      <c r="AF53" s="87"/>
      <c r="AG53" s="87"/>
      <c r="AH53" s="87"/>
      <c r="AI53" s="87"/>
      <c r="AJ53" s="78">
        <f t="shared" si="0"/>
        <v>3</v>
      </c>
      <c r="AK53" s="61">
        <f t="shared" si="1"/>
        <v>7</v>
      </c>
      <c r="AL53" s="116"/>
      <c r="AM53" s="116"/>
      <c r="AN53" s="116"/>
      <c r="AO53" s="68"/>
      <c r="AP53" s="66"/>
      <c r="AQ53" s="38">
        <v>42</v>
      </c>
      <c r="AR53" s="217"/>
    </row>
    <row r="54" spans="1:44" ht="13.5" customHeight="1" x14ac:dyDescent="0.2">
      <c r="A54" s="45">
        <v>43</v>
      </c>
      <c r="B54" s="248" t="s">
        <v>153</v>
      </c>
      <c r="C54" s="238"/>
      <c r="D54" s="220"/>
      <c r="E54" s="232" t="s">
        <v>110</v>
      </c>
      <c r="F54" s="224" t="s">
        <v>57</v>
      </c>
      <c r="G54" s="58" t="s">
        <v>31</v>
      </c>
      <c r="H54" s="59" t="s">
        <v>31</v>
      </c>
      <c r="I54" s="59" t="s">
        <v>30</v>
      </c>
      <c r="J54" s="59" t="s">
        <v>32</v>
      </c>
      <c r="K54" s="59" t="s">
        <v>32</v>
      </c>
      <c r="L54" s="59" t="s">
        <v>32</v>
      </c>
      <c r="M54" s="59" t="s">
        <v>31</v>
      </c>
      <c r="N54" s="59" t="s">
        <v>32</v>
      </c>
      <c r="O54" s="59" t="s">
        <v>31</v>
      </c>
      <c r="P54" s="59" t="s">
        <v>31</v>
      </c>
      <c r="Q54" s="59"/>
      <c r="R54" s="56"/>
      <c r="S54" s="56"/>
      <c r="T54" s="56"/>
      <c r="U54" s="56"/>
      <c r="V54" s="56"/>
      <c r="W54" s="56"/>
      <c r="X54" s="56"/>
      <c r="Y54" s="56"/>
      <c r="Z54" s="60"/>
      <c r="AA54" s="157"/>
      <c r="AB54" s="60"/>
      <c r="AC54" s="62" t="s">
        <v>33</v>
      </c>
      <c r="AD54" s="75">
        <v>7</v>
      </c>
      <c r="AE54" s="87"/>
      <c r="AF54" s="87"/>
      <c r="AG54" s="87"/>
      <c r="AH54" s="87"/>
      <c r="AI54" s="87"/>
      <c r="AJ54" s="78">
        <f t="shared" si="0"/>
        <v>3</v>
      </c>
      <c r="AK54" s="61">
        <f t="shared" si="1"/>
        <v>7</v>
      </c>
      <c r="AL54" s="116"/>
      <c r="AM54" s="116"/>
      <c r="AN54" s="116"/>
      <c r="AO54" s="68"/>
      <c r="AP54" s="66"/>
      <c r="AQ54" s="38">
        <v>43</v>
      </c>
      <c r="AR54" s="217"/>
    </row>
    <row r="55" spans="1:44" ht="13.5" customHeight="1" x14ac:dyDescent="0.2">
      <c r="A55" s="45">
        <v>44</v>
      </c>
      <c r="B55" s="248" t="s">
        <v>154</v>
      </c>
      <c r="C55" s="238"/>
      <c r="D55" s="220"/>
      <c r="E55" s="232" t="s">
        <v>110</v>
      </c>
      <c r="F55" s="224" t="s">
        <v>57</v>
      </c>
      <c r="G55" s="58" t="s">
        <v>31</v>
      </c>
      <c r="H55" s="59" t="s">
        <v>30</v>
      </c>
      <c r="I55" s="59" t="s">
        <v>31</v>
      </c>
      <c r="J55" s="59" t="s">
        <v>32</v>
      </c>
      <c r="K55" s="59" t="s">
        <v>32</v>
      </c>
      <c r="L55" s="59" t="s">
        <v>32</v>
      </c>
      <c r="M55" s="59" t="s">
        <v>31</v>
      </c>
      <c r="N55" s="59" t="s">
        <v>32</v>
      </c>
      <c r="O55" s="59" t="s">
        <v>31</v>
      </c>
      <c r="P55" s="59" t="s">
        <v>31</v>
      </c>
      <c r="Q55" s="59"/>
      <c r="R55" s="56"/>
      <c r="S55" s="56"/>
      <c r="T55" s="56"/>
      <c r="U55" s="56"/>
      <c r="V55" s="56"/>
      <c r="W55" s="56"/>
      <c r="X55" s="56"/>
      <c r="Y55" s="56"/>
      <c r="Z55" s="60"/>
      <c r="AA55" s="157"/>
      <c r="AB55" s="60"/>
      <c r="AC55" s="62" t="s">
        <v>33</v>
      </c>
      <c r="AD55" s="75">
        <v>7</v>
      </c>
      <c r="AE55" s="87"/>
      <c r="AF55" s="87"/>
      <c r="AG55" s="87"/>
      <c r="AH55" s="87"/>
      <c r="AI55" s="87"/>
      <c r="AJ55" s="78">
        <f t="shared" si="0"/>
        <v>3</v>
      </c>
      <c r="AK55" s="61">
        <f t="shared" si="1"/>
        <v>7</v>
      </c>
      <c r="AL55" s="116"/>
      <c r="AM55" s="116"/>
      <c r="AN55" s="116"/>
      <c r="AO55" s="31"/>
      <c r="AP55" s="66"/>
      <c r="AQ55" s="38">
        <v>44</v>
      </c>
      <c r="AR55" s="217"/>
    </row>
    <row r="56" spans="1:44" ht="13.5" customHeight="1" x14ac:dyDescent="0.2">
      <c r="A56" s="45">
        <v>45</v>
      </c>
      <c r="B56" s="248" t="s">
        <v>155</v>
      </c>
      <c r="C56" s="237"/>
      <c r="D56" s="60"/>
      <c r="E56" s="232" t="s">
        <v>110</v>
      </c>
      <c r="F56" s="224" t="s">
        <v>44</v>
      </c>
      <c r="G56" s="58" t="s">
        <v>31</v>
      </c>
      <c r="H56" s="59" t="s">
        <v>31</v>
      </c>
      <c r="I56" s="59" t="s">
        <v>30</v>
      </c>
      <c r="J56" s="59" t="s">
        <v>31</v>
      </c>
      <c r="K56" s="59" t="s">
        <v>31</v>
      </c>
      <c r="L56" s="59" t="s">
        <v>32</v>
      </c>
      <c r="M56" s="59" t="s">
        <v>32</v>
      </c>
      <c r="N56" s="59" t="s">
        <v>32</v>
      </c>
      <c r="O56" s="59" t="s">
        <v>30</v>
      </c>
      <c r="P56" s="59" t="s">
        <v>32</v>
      </c>
      <c r="Q56" s="59"/>
      <c r="R56" s="56"/>
      <c r="S56" s="56"/>
      <c r="T56" s="56"/>
      <c r="U56" s="56"/>
      <c r="V56" s="56"/>
      <c r="W56" s="56"/>
      <c r="X56" s="56"/>
      <c r="Y56" s="56"/>
      <c r="Z56" s="60"/>
      <c r="AA56" s="157"/>
      <c r="AB56" s="60"/>
      <c r="AC56" s="62" t="s">
        <v>33</v>
      </c>
      <c r="AD56" s="63">
        <v>24</v>
      </c>
      <c r="AE56" s="91"/>
      <c r="AF56" s="91"/>
      <c r="AG56" s="91"/>
      <c r="AH56" s="91"/>
      <c r="AI56" s="91"/>
      <c r="AJ56" s="78">
        <f t="shared" si="0"/>
        <v>3</v>
      </c>
      <c r="AK56" s="61">
        <f t="shared" si="1"/>
        <v>24</v>
      </c>
      <c r="AL56" s="116"/>
      <c r="AM56" s="116"/>
      <c r="AN56" s="116"/>
      <c r="AO56" s="31"/>
      <c r="AP56" s="66"/>
      <c r="AQ56" s="38">
        <v>45</v>
      </c>
      <c r="AR56" s="217"/>
    </row>
    <row r="57" spans="1:44" ht="13.5" customHeight="1" thickBot="1" x14ac:dyDescent="0.25">
      <c r="A57" s="45">
        <v>46</v>
      </c>
      <c r="B57" s="248" t="s">
        <v>156</v>
      </c>
      <c r="C57" s="237"/>
      <c r="D57" s="60"/>
      <c r="E57" s="232" t="s">
        <v>110</v>
      </c>
      <c r="F57" s="224" t="s">
        <v>42</v>
      </c>
      <c r="G57" s="58" t="s">
        <v>31</v>
      </c>
      <c r="H57" s="59" t="s">
        <v>31</v>
      </c>
      <c r="I57" s="59" t="s">
        <v>30</v>
      </c>
      <c r="J57" s="59" t="s">
        <v>32</v>
      </c>
      <c r="K57" s="59" t="s">
        <v>32</v>
      </c>
      <c r="L57" s="59" t="s">
        <v>32</v>
      </c>
      <c r="M57" s="59" t="s">
        <v>31</v>
      </c>
      <c r="N57" s="59" t="s">
        <v>32</v>
      </c>
      <c r="O57" s="59" t="s">
        <v>32</v>
      </c>
      <c r="P57" s="59" t="s">
        <v>32</v>
      </c>
      <c r="Q57" s="59"/>
      <c r="R57" s="56"/>
      <c r="S57" s="56"/>
      <c r="T57" s="56"/>
      <c r="U57" s="56"/>
      <c r="V57" s="56"/>
      <c r="W57" s="56"/>
      <c r="X57" s="56"/>
      <c r="Y57" s="56"/>
      <c r="Z57" s="60"/>
      <c r="AA57" s="157"/>
      <c r="AB57" s="60"/>
      <c r="AC57" s="62" t="s">
        <v>31</v>
      </c>
      <c r="AD57" s="63">
        <v>1</v>
      </c>
      <c r="AE57" s="91"/>
      <c r="AF57" s="91"/>
      <c r="AG57" s="91"/>
      <c r="AH57" s="91"/>
      <c r="AI57" s="91"/>
      <c r="AJ57" s="78">
        <f t="shared" si="0"/>
        <v>3</v>
      </c>
      <c r="AK57" s="61">
        <f t="shared" si="1"/>
        <v>61</v>
      </c>
      <c r="AL57" s="117"/>
      <c r="AM57" s="117"/>
      <c r="AN57" s="117"/>
      <c r="AO57" s="68"/>
      <c r="AP57" s="66"/>
      <c r="AQ57" s="38">
        <v>46</v>
      </c>
      <c r="AR57" s="217"/>
    </row>
    <row r="58" spans="1:44" ht="13.5" customHeight="1" x14ac:dyDescent="0.2">
      <c r="A58" s="45">
        <v>47</v>
      </c>
      <c r="B58" s="248" t="s">
        <v>157</v>
      </c>
      <c r="C58" s="237"/>
      <c r="D58" s="60"/>
      <c r="E58" s="232" t="s">
        <v>110</v>
      </c>
      <c r="F58" s="224" t="s">
        <v>42</v>
      </c>
      <c r="G58" s="58" t="s">
        <v>31</v>
      </c>
      <c r="H58" s="59" t="s">
        <v>31</v>
      </c>
      <c r="I58" s="59" t="s">
        <v>30</v>
      </c>
      <c r="J58" s="59" t="s">
        <v>32</v>
      </c>
      <c r="K58" s="59" t="s">
        <v>32</v>
      </c>
      <c r="L58" s="59" t="s">
        <v>32</v>
      </c>
      <c r="M58" s="59" t="s">
        <v>31</v>
      </c>
      <c r="N58" s="59" t="s">
        <v>30</v>
      </c>
      <c r="O58" s="59" t="s">
        <v>30</v>
      </c>
      <c r="P58" s="59" t="s">
        <v>32</v>
      </c>
      <c r="Q58" s="59"/>
      <c r="R58" s="56"/>
      <c r="S58" s="56"/>
      <c r="T58" s="56"/>
      <c r="U58" s="56"/>
      <c r="V58" s="56"/>
      <c r="W58" s="56"/>
      <c r="X58" s="56"/>
      <c r="Y58" s="56"/>
      <c r="Z58" s="60"/>
      <c r="AA58" s="32"/>
      <c r="AB58" s="61"/>
      <c r="AC58" s="62" t="s">
        <v>31</v>
      </c>
      <c r="AD58" s="63">
        <v>3</v>
      </c>
      <c r="AE58" s="91"/>
      <c r="AF58" s="91"/>
      <c r="AG58" s="91"/>
      <c r="AH58" s="91"/>
      <c r="AI58" s="91"/>
      <c r="AJ58" s="78">
        <f t="shared" si="0"/>
        <v>3</v>
      </c>
      <c r="AK58" s="61">
        <f t="shared" si="1"/>
        <v>63</v>
      </c>
      <c r="AL58" s="116"/>
      <c r="AM58" s="116"/>
      <c r="AN58" s="116"/>
      <c r="AO58" s="31">
        <f>SUM(AJ60:AJ61)</f>
        <v>6</v>
      </c>
      <c r="AP58" s="31">
        <f>SUM(AK60:AK61)</f>
        <v>136</v>
      </c>
      <c r="AQ58" s="38">
        <v>47</v>
      </c>
      <c r="AR58" s="217"/>
    </row>
    <row r="59" spans="1:44" ht="13.5" customHeight="1" x14ac:dyDescent="0.2">
      <c r="A59" s="45">
        <v>48</v>
      </c>
      <c r="B59" s="248" t="s">
        <v>213</v>
      </c>
      <c r="C59" s="245"/>
      <c r="D59" s="35"/>
      <c r="E59" s="215" t="s">
        <v>110</v>
      </c>
      <c r="F59" s="65" t="s">
        <v>55</v>
      </c>
      <c r="G59" s="32" t="s">
        <v>31</v>
      </c>
      <c r="H59" s="33" t="s">
        <v>32</v>
      </c>
      <c r="I59" s="33" t="s">
        <v>30</v>
      </c>
      <c r="J59" s="33" t="s">
        <v>31</v>
      </c>
      <c r="K59" s="33" t="s">
        <v>31</v>
      </c>
      <c r="L59" s="33" t="s">
        <v>31</v>
      </c>
      <c r="M59" s="33" t="s">
        <v>31</v>
      </c>
      <c r="N59" s="33" t="s">
        <v>32</v>
      </c>
      <c r="O59" s="33" t="s">
        <v>32</v>
      </c>
      <c r="P59" s="33" t="s">
        <v>32</v>
      </c>
      <c r="Q59" s="33"/>
      <c r="R59" s="34"/>
      <c r="S59" s="34"/>
      <c r="T59" s="34"/>
      <c r="U59" s="34"/>
      <c r="V59" s="34"/>
      <c r="W59" s="34"/>
      <c r="X59" s="34"/>
      <c r="Y59" s="34"/>
      <c r="Z59" s="35"/>
      <c r="AA59" s="32"/>
      <c r="AB59" s="36"/>
      <c r="AC59" s="37" t="s">
        <v>31</v>
      </c>
      <c r="AD59" s="68">
        <v>6</v>
      </c>
      <c r="AE59" s="133"/>
      <c r="AF59" s="133"/>
      <c r="AG59" s="133"/>
      <c r="AH59" s="133"/>
      <c r="AI59" s="133"/>
      <c r="AJ59" s="64">
        <f t="shared" si="0"/>
        <v>3</v>
      </c>
      <c r="AK59" s="36">
        <f t="shared" si="1"/>
        <v>66</v>
      </c>
      <c r="AL59" s="116"/>
      <c r="AM59" s="116"/>
      <c r="AN59" s="116"/>
      <c r="AO59" s="31"/>
      <c r="AP59" s="31"/>
      <c r="AQ59" s="38">
        <v>48</v>
      </c>
      <c r="AR59" s="217"/>
    </row>
    <row r="60" spans="1:44" ht="13.5" customHeight="1" x14ac:dyDescent="0.2">
      <c r="A60" s="45">
        <v>49</v>
      </c>
      <c r="B60" s="248" t="s">
        <v>158</v>
      </c>
      <c r="C60" s="243"/>
      <c r="D60" s="222"/>
      <c r="E60" s="198" t="s">
        <v>110</v>
      </c>
      <c r="F60" s="229" t="s">
        <v>44</v>
      </c>
      <c r="G60" s="105" t="s">
        <v>30</v>
      </c>
      <c r="H60" s="106" t="s">
        <v>31</v>
      </c>
      <c r="I60" s="106" t="s">
        <v>30</v>
      </c>
      <c r="J60" s="106" t="s">
        <v>32</v>
      </c>
      <c r="K60" s="106" t="s">
        <v>32</v>
      </c>
      <c r="L60" s="106" t="s">
        <v>32</v>
      </c>
      <c r="M60" s="106" t="s">
        <v>31</v>
      </c>
      <c r="N60" s="106" t="s">
        <v>32</v>
      </c>
      <c r="O60" s="106" t="s">
        <v>31</v>
      </c>
      <c r="P60" s="106" t="s">
        <v>31</v>
      </c>
      <c r="Q60" s="106"/>
      <c r="R60" s="107"/>
      <c r="S60" s="107"/>
      <c r="T60" s="107"/>
      <c r="U60" s="107"/>
      <c r="V60" s="107"/>
      <c r="W60" s="107"/>
      <c r="X60" s="107"/>
      <c r="Y60" s="107"/>
      <c r="Z60" s="108"/>
      <c r="AA60" s="100"/>
      <c r="AB60" s="109"/>
      <c r="AC60" s="110" t="s">
        <v>32</v>
      </c>
      <c r="AD60" s="159">
        <v>6</v>
      </c>
      <c r="AE60" s="91"/>
      <c r="AF60" s="91"/>
      <c r="AG60" s="91"/>
      <c r="AH60" s="91"/>
      <c r="AI60" s="91"/>
      <c r="AJ60" s="111">
        <f t="shared" si="0"/>
        <v>3</v>
      </c>
      <c r="AK60" s="109">
        <f t="shared" si="1"/>
        <v>66</v>
      </c>
      <c r="AL60" s="116"/>
      <c r="AM60" s="116"/>
      <c r="AN60" s="116"/>
      <c r="AO60" s="31"/>
      <c r="AP60" s="31"/>
      <c r="AQ60" s="38">
        <v>49</v>
      </c>
      <c r="AR60" s="217"/>
    </row>
    <row r="61" spans="1:44" ht="13.5" customHeight="1" x14ac:dyDescent="0.2">
      <c r="A61" s="45">
        <v>50</v>
      </c>
      <c r="B61" s="248" t="s">
        <v>159</v>
      </c>
      <c r="C61" s="238"/>
      <c r="D61" s="220"/>
      <c r="E61" s="232" t="s">
        <v>110</v>
      </c>
      <c r="F61" s="224" t="s">
        <v>120</v>
      </c>
      <c r="G61" s="58" t="s">
        <v>31</v>
      </c>
      <c r="H61" s="59" t="s">
        <v>31</v>
      </c>
      <c r="I61" s="59" t="s">
        <v>30</v>
      </c>
      <c r="J61" s="59" t="s">
        <v>32</v>
      </c>
      <c r="K61" s="59" t="s">
        <v>32</v>
      </c>
      <c r="L61" s="59" t="s">
        <v>32</v>
      </c>
      <c r="M61" s="59" t="s">
        <v>30</v>
      </c>
      <c r="N61" s="59" t="s">
        <v>30</v>
      </c>
      <c r="O61" s="59" t="s">
        <v>32</v>
      </c>
      <c r="P61" s="59" t="s">
        <v>31</v>
      </c>
      <c r="Q61" s="59"/>
      <c r="R61" s="56"/>
      <c r="S61" s="56"/>
      <c r="T61" s="56"/>
      <c r="U61" s="56"/>
      <c r="V61" s="56"/>
      <c r="W61" s="56"/>
      <c r="X61" s="56"/>
      <c r="Y61" s="56"/>
      <c r="Z61" s="60"/>
      <c r="AA61" s="32"/>
      <c r="AB61" s="61"/>
      <c r="AC61" s="62" t="s">
        <v>31</v>
      </c>
      <c r="AD61" s="75">
        <v>10</v>
      </c>
      <c r="AE61" s="87"/>
      <c r="AF61" s="87"/>
      <c r="AG61" s="87"/>
      <c r="AH61" s="87"/>
      <c r="AI61" s="87"/>
      <c r="AJ61" s="78">
        <f t="shared" si="0"/>
        <v>3</v>
      </c>
      <c r="AK61" s="61">
        <f t="shared" si="1"/>
        <v>70</v>
      </c>
      <c r="AL61" s="116"/>
      <c r="AM61" s="116"/>
      <c r="AN61" s="116"/>
      <c r="AO61" s="31"/>
      <c r="AP61" s="31"/>
      <c r="AQ61" s="38">
        <v>50</v>
      </c>
      <c r="AR61" s="217"/>
    </row>
    <row r="62" spans="1:44" ht="13.5" customHeight="1" x14ac:dyDescent="0.2">
      <c r="A62" s="45">
        <v>51</v>
      </c>
      <c r="B62" s="248" t="s">
        <v>160</v>
      </c>
      <c r="C62" s="238"/>
      <c r="D62" s="220"/>
      <c r="E62" s="215" t="s">
        <v>110</v>
      </c>
      <c r="F62" s="224" t="s">
        <v>161</v>
      </c>
      <c r="G62" s="58" t="s">
        <v>53</v>
      </c>
      <c r="H62" s="59" t="s">
        <v>31</v>
      </c>
      <c r="I62" s="59" t="s">
        <v>31</v>
      </c>
      <c r="J62" s="59" t="s">
        <v>30</v>
      </c>
      <c r="K62" s="59" t="s">
        <v>32</v>
      </c>
      <c r="L62" s="59" t="s">
        <v>32</v>
      </c>
      <c r="M62" s="59" t="s">
        <v>31</v>
      </c>
      <c r="N62" s="59" t="s">
        <v>32</v>
      </c>
      <c r="O62" s="59" t="s">
        <v>30</v>
      </c>
      <c r="P62" s="59" t="s">
        <v>32</v>
      </c>
      <c r="Q62" s="59"/>
      <c r="R62" s="56"/>
      <c r="S62" s="56"/>
      <c r="T62" s="56"/>
      <c r="U62" s="56"/>
      <c r="V62" s="56"/>
      <c r="W62" s="56"/>
      <c r="X62" s="56"/>
      <c r="Y62" s="56"/>
      <c r="Z62" s="60"/>
      <c r="AA62" s="32"/>
      <c r="AB62" s="61"/>
      <c r="AC62" s="62" t="s">
        <v>31</v>
      </c>
      <c r="AD62" s="75">
        <v>10</v>
      </c>
      <c r="AE62" s="87"/>
      <c r="AF62" s="87"/>
      <c r="AG62" s="87"/>
      <c r="AH62" s="87"/>
      <c r="AI62" s="87"/>
      <c r="AJ62" s="78">
        <f t="shared" si="0"/>
        <v>3</v>
      </c>
      <c r="AK62" s="61">
        <f t="shared" si="1"/>
        <v>70</v>
      </c>
      <c r="AL62" s="116"/>
      <c r="AM62" s="116"/>
      <c r="AN62" s="116"/>
      <c r="AO62" s="68"/>
      <c r="AP62" s="68"/>
      <c r="AQ62" s="38">
        <v>51</v>
      </c>
      <c r="AR62" s="217"/>
    </row>
    <row r="63" spans="1:44" ht="13.5" customHeight="1" x14ac:dyDescent="0.2">
      <c r="A63" s="45">
        <v>52</v>
      </c>
      <c r="B63" s="248" t="s">
        <v>162</v>
      </c>
      <c r="C63" s="240"/>
      <c r="D63" s="220"/>
      <c r="E63" s="199" t="s">
        <v>110</v>
      </c>
      <c r="F63" s="231" t="s">
        <v>39</v>
      </c>
      <c r="G63" s="58" t="s">
        <v>31</v>
      </c>
      <c r="H63" s="33" t="s">
        <v>31</v>
      </c>
      <c r="I63" s="33" t="s">
        <v>30</v>
      </c>
      <c r="J63" s="33" t="s">
        <v>32</v>
      </c>
      <c r="K63" s="33" t="s">
        <v>32</v>
      </c>
      <c r="L63" s="33" t="s">
        <v>31</v>
      </c>
      <c r="M63" s="33" t="s">
        <v>31</v>
      </c>
      <c r="N63" s="33" t="s">
        <v>32</v>
      </c>
      <c r="O63" s="33" t="s">
        <v>32</v>
      </c>
      <c r="P63" s="33" t="s">
        <v>31</v>
      </c>
      <c r="Q63" s="33"/>
      <c r="R63" s="34"/>
      <c r="S63" s="34"/>
      <c r="T63" s="34"/>
      <c r="U63" s="34"/>
      <c r="V63" s="34"/>
      <c r="W63" s="34"/>
      <c r="X63" s="34"/>
      <c r="Y63" s="34"/>
      <c r="Z63" s="34"/>
      <c r="AA63" s="33"/>
      <c r="AB63" s="34"/>
      <c r="AC63" s="68" t="s">
        <v>31</v>
      </c>
      <c r="AD63" s="68">
        <v>14</v>
      </c>
      <c r="AE63" s="67"/>
      <c r="AF63" s="67"/>
      <c r="AG63" s="67"/>
      <c r="AH63" s="67"/>
      <c r="AI63" s="67"/>
      <c r="AJ63" s="78">
        <f t="shared" si="0"/>
        <v>3</v>
      </c>
      <c r="AK63" s="61">
        <f t="shared" si="1"/>
        <v>74</v>
      </c>
      <c r="AL63" s="65"/>
      <c r="AM63" s="31"/>
      <c r="AN63" s="143"/>
      <c r="AO63" s="146"/>
      <c r="AP63" s="66"/>
      <c r="AQ63" s="38">
        <v>52</v>
      </c>
      <c r="AR63" s="217"/>
    </row>
    <row r="64" spans="1:44" ht="13.5" customHeight="1" thickBot="1" x14ac:dyDescent="0.25">
      <c r="A64" s="45">
        <v>53</v>
      </c>
      <c r="B64" s="248" t="s">
        <v>163</v>
      </c>
      <c r="C64" s="246"/>
      <c r="D64" s="50"/>
      <c r="E64" s="215" t="s">
        <v>110</v>
      </c>
      <c r="F64" s="227" t="s">
        <v>164</v>
      </c>
      <c r="G64" s="32" t="s">
        <v>31</v>
      </c>
      <c r="H64" s="33" t="s">
        <v>30</v>
      </c>
      <c r="I64" s="33" t="s">
        <v>31</v>
      </c>
      <c r="J64" s="33" t="s">
        <v>31</v>
      </c>
      <c r="K64" s="33" t="s">
        <v>31</v>
      </c>
      <c r="L64" s="33" t="s">
        <v>31</v>
      </c>
      <c r="M64" s="33" t="s">
        <v>31</v>
      </c>
      <c r="N64" s="33" t="s">
        <v>32</v>
      </c>
      <c r="O64" s="33" t="s">
        <v>31</v>
      </c>
      <c r="P64" s="33" t="s">
        <v>31</v>
      </c>
      <c r="Q64" s="33"/>
      <c r="R64" s="34"/>
      <c r="S64" s="34"/>
      <c r="T64" s="34"/>
      <c r="U64" s="34"/>
      <c r="V64" s="34"/>
      <c r="W64" s="34"/>
      <c r="X64" s="34"/>
      <c r="Y64" s="34"/>
      <c r="Z64" s="35"/>
      <c r="AA64" s="32"/>
      <c r="AB64" s="36"/>
      <c r="AC64" s="37" t="s">
        <v>32</v>
      </c>
      <c r="AD64" s="68">
        <v>18</v>
      </c>
      <c r="AE64" s="68"/>
      <c r="AF64" s="68"/>
      <c r="AG64" s="68"/>
      <c r="AH64" s="68"/>
      <c r="AI64" s="50"/>
      <c r="AJ64" s="64">
        <f t="shared" si="0"/>
        <v>3</v>
      </c>
      <c r="AK64" s="36">
        <f t="shared" si="1"/>
        <v>78</v>
      </c>
      <c r="AL64" s="123"/>
      <c r="AM64" s="71"/>
      <c r="AN64" s="144"/>
      <c r="AO64" s="34"/>
      <c r="AP64" s="66"/>
      <c r="AQ64" s="38">
        <v>53</v>
      </c>
      <c r="AR64" s="217"/>
    </row>
    <row r="65" spans="1:44" ht="13.5" customHeight="1" x14ac:dyDescent="0.2">
      <c r="A65" s="45">
        <v>54</v>
      </c>
      <c r="B65" s="248" t="s">
        <v>212</v>
      </c>
      <c r="C65" s="241"/>
      <c r="D65" s="103"/>
      <c r="E65" s="85" t="s">
        <v>110</v>
      </c>
      <c r="F65" s="228" t="s">
        <v>40</v>
      </c>
      <c r="G65" s="32" t="s">
        <v>31</v>
      </c>
      <c r="H65" s="33" t="s">
        <v>31</v>
      </c>
      <c r="I65" s="33" t="s">
        <v>30</v>
      </c>
      <c r="J65" s="33" t="s">
        <v>31</v>
      </c>
      <c r="K65" s="33" t="s">
        <v>32</v>
      </c>
      <c r="L65" s="33" t="s">
        <v>31</v>
      </c>
      <c r="M65" s="33" t="s">
        <v>31</v>
      </c>
      <c r="N65" s="33" t="s">
        <v>32</v>
      </c>
      <c r="O65" s="33" t="s">
        <v>30</v>
      </c>
      <c r="P65" s="33" t="s">
        <v>31</v>
      </c>
      <c r="Q65" s="33"/>
      <c r="R65" s="34"/>
      <c r="S65" s="34"/>
      <c r="T65" s="34"/>
      <c r="U65" s="34"/>
      <c r="V65" s="34"/>
      <c r="W65" s="34"/>
      <c r="X65" s="34"/>
      <c r="Y65" s="34"/>
      <c r="Z65" s="35"/>
      <c r="AA65" s="32"/>
      <c r="AB65" s="36"/>
      <c r="AC65" s="37" t="s">
        <v>31</v>
      </c>
      <c r="AD65" s="68">
        <v>19</v>
      </c>
      <c r="AE65" s="68"/>
      <c r="AF65" s="68"/>
      <c r="AG65" s="68"/>
      <c r="AH65" s="68"/>
      <c r="AI65" s="50"/>
      <c r="AJ65" s="64">
        <f t="shared" si="0"/>
        <v>3</v>
      </c>
      <c r="AK65" s="36">
        <f t="shared" si="1"/>
        <v>79</v>
      </c>
      <c r="AL65" s="134"/>
      <c r="AM65" s="134"/>
      <c r="AN65" s="135"/>
      <c r="AO65" s="34"/>
      <c r="AP65" s="66"/>
      <c r="AQ65" s="38">
        <v>54</v>
      </c>
      <c r="AR65" s="217"/>
    </row>
    <row r="66" spans="1:44" ht="13.5" customHeight="1" x14ac:dyDescent="0.2">
      <c r="A66" s="45">
        <v>55</v>
      </c>
      <c r="B66" s="248" t="s">
        <v>165</v>
      </c>
      <c r="C66" s="240"/>
      <c r="D66" s="50"/>
      <c r="E66" s="215" t="s">
        <v>110</v>
      </c>
      <c r="F66" s="65" t="s">
        <v>120</v>
      </c>
      <c r="G66" s="32" t="s">
        <v>31</v>
      </c>
      <c r="H66" s="33" t="s">
        <v>31</v>
      </c>
      <c r="I66" s="33" t="s">
        <v>53</v>
      </c>
      <c r="J66" s="33" t="s">
        <v>32</v>
      </c>
      <c r="K66" s="33" t="s">
        <v>32</v>
      </c>
      <c r="L66" s="33" t="s">
        <v>32</v>
      </c>
      <c r="M66" s="33" t="s">
        <v>30</v>
      </c>
      <c r="N66" s="33" t="s">
        <v>30</v>
      </c>
      <c r="O66" s="33" t="s">
        <v>32</v>
      </c>
      <c r="P66" s="33" t="s">
        <v>31</v>
      </c>
      <c r="Q66" s="33"/>
      <c r="R66" s="34"/>
      <c r="S66" s="34"/>
      <c r="T66" s="34"/>
      <c r="U66" s="34"/>
      <c r="V66" s="34"/>
      <c r="W66" s="34"/>
      <c r="X66" s="34"/>
      <c r="Y66" s="34"/>
      <c r="Z66" s="35"/>
      <c r="AA66" s="32"/>
      <c r="AB66" s="36"/>
      <c r="AC66" s="37" t="s">
        <v>31</v>
      </c>
      <c r="AD66" s="68">
        <v>22</v>
      </c>
      <c r="AE66" s="68"/>
      <c r="AF66" s="68"/>
      <c r="AG66" s="68"/>
      <c r="AH66" s="68"/>
      <c r="AI66" s="50"/>
      <c r="AJ66" s="64">
        <f t="shared" si="0"/>
        <v>3</v>
      </c>
      <c r="AK66" s="36">
        <f t="shared" si="1"/>
        <v>82</v>
      </c>
      <c r="AL66" s="116"/>
      <c r="AM66" s="116"/>
      <c r="AN66" s="116"/>
      <c r="AO66" s="31">
        <f>SUM(AJ66:AJ69)</f>
        <v>9</v>
      </c>
      <c r="AP66" s="31">
        <f>SUM(AK66:AK69)</f>
        <v>218</v>
      </c>
      <c r="AQ66" s="38">
        <v>55</v>
      </c>
      <c r="AR66" s="217"/>
    </row>
    <row r="67" spans="1:44" ht="13.5" customHeight="1" x14ac:dyDescent="0.2">
      <c r="A67" s="45">
        <v>56</v>
      </c>
      <c r="B67" s="248" t="s">
        <v>166</v>
      </c>
      <c r="C67" s="238"/>
      <c r="D67" s="220"/>
      <c r="E67" s="232" t="s">
        <v>110</v>
      </c>
      <c r="F67" s="224" t="s">
        <v>55</v>
      </c>
      <c r="G67" s="58" t="s">
        <v>31</v>
      </c>
      <c r="H67" s="59" t="s">
        <v>31</v>
      </c>
      <c r="I67" s="59" t="s">
        <v>32</v>
      </c>
      <c r="J67" s="59" t="s">
        <v>32</v>
      </c>
      <c r="K67" s="59" t="s">
        <v>32</v>
      </c>
      <c r="L67" s="59" t="s">
        <v>31</v>
      </c>
      <c r="M67" s="59" t="s">
        <v>32</v>
      </c>
      <c r="N67" s="59" t="s">
        <v>32</v>
      </c>
      <c r="O67" s="59" t="s">
        <v>31</v>
      </c>
      <c r="P67" s="59" t="s">
        <v>31</v>
      </c>
      <c r="Q67" s="59"/>
      <c r="R67" s="56"/>
      <c r="S67" s="56"/>
      <c r="T67" s="56"/>
      <c r="U67" s="56"/>
      <c r="V67" s="56"/>
      <c r="W67" s="56"/>
      <c r="X67" s="56"/>
      <c r="Y67" s="56"/>
      <c r="Z67" s="60"/>
      <c r="AA67" s="32"/>
      <c r="AB67" s="61"/>
      <c r="AC67" s="62" t="s">
        <v>33</v>
      </c>
      <c r="AD67" s="75">
        <v>10</v>
      </c>
      <c r="AE67" s="87"/>
      <c r="AF67" s="87"/>
      <c r="AG67" s="87"/>
      <c r="AH67" s="87"/>
      <c r="AI67" s="87"/>
      <c r="AJ67" s="78">
        <f t="shared" si="0"/>
        <v>2</v>
      </c>
      <c r="AK67" s="61">
        <f t="shared" si="1"/>
        <v>10</v>
      </c>
      <c r="AL67" s="116"/>
      <c r="AM67" s="116"/>
      <c r="AN67" s="116"/>
      <c r="AO67" s="31"/>
      <c r="AP67" s="31"/>
      <c r="AQ67" s="38">
        <v>56</v>
      </c>
      <c r="AR67" s="217"/>
    </row>
    <row r="68" spans="1:44" ht="13.5" customHeight="1" x14ac:dyDescent="0.2">
      <c r="A68" s="45">
        <v>57</v>
      </c>
      <c r="B68" s="248" t="s">
        <v>215</v>
      </c>
      <c r="C68" s="238"/>
      <c r="D68" s="220"/>
      <c r="E68" s="232" t="s">
        <v>110</v>
      </c>
      <c r="F68" s="224" t="s">
        <v>35</v>
      </c>
      <c r="G68" s="58" t="s">
        <v>53</v>
      </c>
      <c r="H68" s="59" t="s">
        <v>30</v>
      </c>
      <c r="I68" s="59" t="s">
        <v>33</v>
      </c>
      <c r="J68" s="59" t="s">
        <v>31</v>
      </c>
      <c r="K68" s="59" t="s">
        <v>31</v>
      </c>
      <c r="L68" s="59" t="s">
        <v>31</v>
      </c>
      <c r="M68" s="59" t="s">
        <v>31</v>
      </c>
      <c r="N68" s="59" t="s">
        <v>32</v>
      </c>
      <c r="O68" s="59" t="s">
        <v>31</v>
      </c>
      <c r="P68" s="59" t="s">
        <v>31</v>
      </c>
      <c r="Q68" s="59"/>
      <c r="R68" s="56"/>
      <c r="S68" s="56"/>
      <c r="T68" s="56"/>
      <c r="U68" s="56"/>
      <c r="V68" s="56"/>
      <c r="W68" s="56"/>
      <c r="X68" s="56"/>
      <c r="Y68" s="56"/>
      <c r="Z68" s="60"/>
      <c r="AA68" s="32"/>
      <c r="AB68" s="61"/>
      <c r="AC68" s="62" t="s">
        <v>31</v>
      </c>
      <c r="AD68" s="75">
        <v>2</v>
      </c>
      <c r="AE68" s="87"/>
      <c r="AF68" s="87"/>
      <c r="AG68" s="87"/>
      <c r="AH68" s="87"/>
      <c r="AI68" s="87"/>
      <c r="AJ68" s="78">
        <f t="shared" si="0"/>
        <v>2</v>
      </c>
      <c r="AK68" s="61">
        <f t="shared" si="1"/>
        <v>62</v>
      </c>
      <c r="AL68" s="116"/>
      <c r="AM68" s="116"/>
      <c r="AN68" s="116"/>
      <c r="AO68" s="31"/>
      <c r="AP68" s="31"/>
      <c r="AQ68" s="38">
        <v>57</v>
      </c>
      <c r="AR68" s="217"/>
    </row>
    <row r="69" spans="1:44" x14ac:dyDescent="0.2">
      <c r="A69" s="45">
        <v>58</v>
      </c>
      <c r="B69" s="248" t="s">
        <v>210</v>
      </c>
      <c r="C69" s="238"/>
      <c r="D69" s="220"/>
      <c r="E69" s="232" t="s">
        <v>110</v>
      </c>
      <c r="F69" s="224" t="s">
        <v>35</v>
      </c>
      <c r="G69" s="58" t="s">
        <v>31</v>
      </c>
      <c r="H69" s="59" t="s">
        <v>30</v>
      </c>
      <c r="I69" s="59" t="s">
        <v>31</v>
      </c>
      <c r="J69" s="59" t="s">
        <v>32</v>
      </c>
      <c r="K69" s="59" t="s">
        <v>31</v>
      </c>
      <c r="L69" s="59" t="s">
        <v>31</v>
      </c>
      <c r="M69" s="59" t="s">
        <v>31</v>
      </c>
      <c r="N69" s="59" t="s">
        <v>32</v>
      </c>
      <c r="O69" s="59" t="s">
        <v>31</v>
      </c>
      <c r="P69" s="59" t="s">
        <v>31</v>
      </c>
      <c r="Q69" s="59"/>
      <c r="R69" s="56"/>
      <c r="S69" s="56"/>
      <c r="T69" s="56"/>
      <c r="U69" s="56"/>
      <c r="V69" s="56"/>
      <c r="W69" s="56"/>
      <c r="X69" s="56"/>
      <c r="Y69" s="56"/>
      <c r="Z69" s="60"/>
      <c r="AA69" s="32"/>
      <c r="AB69" s="61"/>
      <c r="AC69" s="62" t="s">
        <v>32</v>
      </c>
      <c r="AD69" s="75">
        <v>4</v>
      </c>
      <c r="AE69" s="87"/>
      <c r="AF69" s="87"/>
      <c r="AG69" s="87"/>
      <c r="AH69" s="87"/>
      <c r="AI69" s="87"/>
      <c r="AJ69" s="78">
        <f t="shared" si="0"/>
        <v>2</v>
      </c>
      <c r="AK69" s="61">
        <f t="shared" si="1"/>
        <v>64</v>
      </c>
      <c r="AL69" s="116"/>
      <c r="AM69" s="116"/>
      <c r="AN69" s="116"/>
      <c r="AO69" s="31"/>
      <c r="AP69" s="31"/>
      <c r="AQ69" s="38">
        <v>58</v>
      </c>
      <c r="AR69" s="217"/>
    </row>
    <row r="70" spans="1:44" ht="12.75" customHeight="1" x14ac:dyDescent="0.2">
      <c r="A70" s="45">
        <v>59</v>
      </c>
      <c r="B70" s="248" t="s">
        <v>167</v>
      </c>
      <c r="C70" s="238"/>
      <c r="D70" s="220"/>
      <c r="E70" s="232" t="s">
        <v>110</v>
      </c>
      <c r="F70" s="224" t="s">
        <v>40</v>
      </c>
      <c r="G70" s="58" t="s">
        <v>31</v>
      </c>
      <c r="H70" s="59" t="s">
        <v>30</v>
      </c>
      <c r="I70" s="59" t="s">
        <v>31</v>
      </c>
      <c r="J70" s="59" t="s">
        <v>32</v>
      </c>
      <c r="K70" s="59" t="s">
        <v>31</v>
      </c>
      <c r="L70" s="59" t="s">
        <v>32</v>
      </c>
      <c r="M70" s="59" t="s">
        <v>31</v>
      </c>
      <c r="N70" s="59" t="s">
        <v>32</v>
      </c>
      <c r="O70" s="59" t="s">
        <v>31</v>
      </c>
      <c r="P70" s="59" t="s">
        <v>31</v>
      </c>
      <c r="Q70" s="59"/>
      <c r="R70" s="56"/>
      <c r="S70" s="56"/>
      <c r="T70" s="56"/>
      <c r="U70" s="56"/>
      <c r="V70" s="56"/>
      <c r="W70" s="56"/>
      <c r="X70" s="56"/>
      <c r="Y70" s="56"/>
      <c r="Z70" s="60"/>
      <c r="AA70" s="32"/>
      <c r="AB70" s="77"/>
      <c r="AC70" s="62" t="s">
        <v>31</v>
      </c>
      <c r="AD70" s="75">
        <v>5</v>
      </c>
      <c r="AE70" s="87"/>
      <c r="AF70" s="87"/>
      <c r="AG70" s="87"/>
      <c r="AH70" s="87"/>
      <c r="AI70" s="87"/>
      <c r="AJ70" s="76">
        <f t="shared" si="0"/>
        <v>2</v>
      </c>
      <c r="AK70" s="77">
        <f t="shared" si="1"/>
        <v>65</v>
      </c>
      <c r="AL70" s="116"/>
      <c r="AM70" s="116"/>
      <c r="AN70" s="116"/>
      <c r="AO70" s="68"/>
      <c r="AP70" s="68"/>
      <c r="AQ70" s="38">
        <v>59</v>
      </c>
      <c r="AR70" s="217"/>
    </row>
    <row r="71" spans="1:44" ht="12.75" customHeight="1" thickBot="1" x14ac:dyDescent="0.25">
      <c r="A71" s="45">
        <v>60</v>
      </c>
      <c r="B71" s="248" t="s">
        <v>168</v>
      </c>
      <c r="C71" s="240"/>
      <c r="D71" s="50"/>
      <c r="E71" s="215" t="s">
        <v>110</v>
      </c>
      <c r="F71" s="65" t="s">
        <v>161</v>
      </c>
      <c r="G71" s="32" t="s">
        <v>31</v>
      </c>
      <c r="H71" s="33" t="s">
        <v>32</v>
      </c>
      <c r="I71" s="33" t="s">
        <v>31</v>
      </c>
      <c r="J71" s="33" t="s">
        <v>31</v>
      </c>
      <c r="K71" s="33" t="s">
        <v>32</v>
      </c>
      <c r="L71" s="33" t="s">
        <v>32</v>
      </c>
      <c r="M71" s="33" t="s">
        <v>32</v>
      </c>
      <c r="N71" s="33" t="s">
        <v>32</v>
      </c>
      <c r="O71" s="33" t="s">
        <v>30</v>
      </c>
      <c r="P71" s="33" t="s">
        <v>31</v>
      </c>
      <c r="Q71" s="33"/>
      <c r="R71" s="34"/>
      <c r="S71" s="34"/>
      <c r="T71" s="34"/>
      <c r="U71" s="34"/>
      <c r="V71" s="34"/>
      <c r="W71" s="34"/>
      <c r="X71" s="34"/>
      <c r="Y71" s="34"/>
      <c r="Z71" s="35"/>
      <c r="AA71" s="32"/>
      <c r="AB71" s="36"/>
      <c r="AC71" s="37" t="s">
        <v>31</v>
      </c>
      <c r="AD71" s="68">
        <v>6</v>
      </c>
      <c r="AE71" s="113"/>
      <c r="AF71" s="113"/>
      <c r="AG71" s="113"/>
      <c r="AH71" s="113"/>
      <c r="AI71" s="113"/>
      <c r="AJ71" s="64">
        <f t="shared" si="0"/>
        <v>2</v>
      </c>
      <c r="AK71" s="36">
        <f t="shared" si="1"/>
        <v>66</v>
      </c>
      <c r="AL71" s="116"/>
      <c r="AM71" s="116"/>
      <c r="AN71" s="116"/>
      <c r="AO71" s="68"/>
      <c r="AP71" s="68"/>
      <c r="AQ71" s="38">
        <v>60</v>
      </c>
      <c r="AR71" s="217"/>
    </row>
    <row r="72" spans="1:44" ht="12.75" customHeight="1" x14ac:dyDescent="0.2">
      <c r="A72" s="45">
        <v>61</v>
      </c>
      <c r="B72" s="248" t="s">
        <v>169</v>
      </c>
      <c r="C72" s="243"/>
      <c r="D72" s="222"/>
      <c r="E72" s="234" t="s">
        <v>110</v>
      </c>
      <c r="F72" s="229" t="s">
        <v>57</v>
      </c>
      <c r="G72" s="105" t="s">
        <v>31</v>
      </c>
      <c r="H72" s="106" t="s">
        <v>31</v>
      </c>
      <c r="I72" s="106" t="s">
        <v>30</v>
      </c>
      <c r="J72" s="106" t="s">
        <v>32</v>
      </c>
      <c r="K72" s="106" t="s">
        <v>32</v>
      </c>
      <c r="L72" s="106" t="s">
        <v>31</v>
      </c>
      <c r="M72" s="106" t="s">
        <v>31</v>
      </c>
      <c r="N72" s="106" t="s">
        <v>32</v>
      </c>
      <c r="O72" s="106" t="s">
        <v>31</v>
      </c>
      <c r="P72" s="106" t="s">
        <v>31</v>
      </c>
      <c r="Q72" s="106"/>
      <c r="R72" s="107"/>
      <c r="S72" s="107"/>
      <c r="T72" s="107"/>
      <c r="U72" s="107"/>
      <c r="V72" s="107"/>
      <c r="W72" s="107"/>
      <c r="X72" s="107"/>
      <c r="Y72" s="107"/>
      <c r="Z72" s="108"/>
      <c r="AA72" s="100"/>
      <c r="AB72" s="109"/>
      <c r="AC72" s="110" t="s">
        <v>32</v>
      </c>
      <c r="AD72" s="120">
        <v>9</v>
      </c>
      <c r="AE72" s="87"/>
      <c r="AF72" s="87"/>
      <c r="AG72" s="87"/>
      <c r="AH72" s="87"/>
      <c r="AI72" s="87"/>
      <c r="AJ72" s="111">
        <f t="shared" si="0"/>
        <v>2</v>
      </c>
      <c r="AK72" s="109">
        <f t="shared" si="1"/>
        <v>69</v>
      </c>
      <c r="AL72" s="121"/>
      <c r="AM72" s="121"/>
      <c r="AN72" s="121"/>
      <c r="AO72" s="31">
        <f>SUM(AJ72:AJ75)</f>
        <v>8</v>
      </c>
      <c r="AP72" s="31">
        <f>SUM(AK72:AK75)</f>
        <v>278</v>
      </c>
      <c r="AQ72" s="38">
        <v>61</v>
      </c>
      <c r="AR72" s="217"/>
    </row>
    <row r="73" spans="1:44" ht="12" customHeight="1" x14ac:dyDescent="0.2">
      <c r="A73" s="45">
        <v>62</v>
      </c>
      <c r="B73" s="248" t="s">
        <v>170</v>
      </c>
      <c r="C73" s="238"/>
      <c r="D73" s="220"/>
      <c r="E73" s="232" t="s">
        <v>110</v>
      </c>
      <c r="F73" s="224" t="s">
        <v>161</v>
      </c>
      <c r="G73" s="58" t="s">
        <v>31</v>
      </c>
      <c r="H73" s="59" t="s">
        <v>32</v>
      </c>
      <c r="I73" s="59" t="s">
        <v>30</v>
      </c>
      <c r="J73" s="59" t="s">
        <v>30</v>
      </c>
      <c r="K73" s="59" t="s">
        <v>32</v>
      </c>
      <c r="L73" s="59" t="s">
        <v>32</v>
      </c>
      <c r="M73" s="59" t="s">
        <v>32</v>
      </c>
      <c r="N73" s="59" t="s">
        <v>30</v>
      </c>
      <c r="O73" s="59" t="s">
        <v>32</v>
      </c>
      <c r="P73" s="59" t="s">
        <v>31</v>
      </c>
      <c r="Q73" s="59"/>
      <c r="R73" s="56"/>
      <c r="S73" s="56"/>
      <c r="T73" s="56"/>
      <c r="U73" s="56"/>
      <c r="V73" s="56"/>
      <c r="W73" s="56"/>
      <c r="X73" s="56"/>
      <c r="Y73" s="56"/>
      <c r="Z73" s="60"/>
      <c r="AA73" s="32"/>
      <c r="AB73" s="61"/>
      <c r="AC73" s="62" t="s">
        <v>31</v>
      </c>
      <c r="AD73" s="75">
        <v>9</v>
      </c>
      <c r="AE73" s="87"/>
      <c r="AF73" s="87"/>
      <c r="AG73" s="87"/>
      <c r="AH73" s="87"/>
      <c r="AI73" s="87"/>
      <c r="AJ73" s="78">
        <f t="shared" si="0"/>
        <v>2</v>
      </c>
      <c r="AK73" s="61">
        <f t="shared" si="1"/>
        <v>69</v>
      </c>
      <c r="AL73" s="116"/>
      <c r="AM73" s="116"/>
      <c r="AN73" s="116"/>
      <c r="AO73" s="31"/>
      <c r="AP73" s="31"/>
      <c r="AQ73" s="38">
        <v>62</v>
      </c>
      <c r="AR73" s="217"/>
    </row>
    <row r="74" spans="1:44" ht="13.5" customHeight="1" x14ac:dyDescent="0.2">
      <c r="A74" s="45">
        <v>63</v>
      </c>
      <c r="B74" s="248" t="s">
        <v>171</v>
      </c>
      <c r="C74" s="238"/>
      <c r="D74" s="220"/>
      <c r="E74" s="232" t="s">
        <v>110</v>
      </c>
      <c r="F74" s="224" t="s">
        <v>161</v>
      </c>
      <c r="G74" s="58" t="s">
        <v>31</v>
      </c>
      <c r="H74" s="59" t="s">
        <v>32</v>
      </c>
      <c r="I74" s="59" t="s">
        <v>30</v>
      </c>
      <c r="J74" s="59" t="s">
        <v>32</v>
      </c>
      <c r="K74" s="59" t="s">
        <v>32</v>
      </c>
      <c r="L74" s="59" t="s">
        <v>31</v>
      </c>
      <c r="M74" s="59" t="s">
        <v>32</v>
      </c>
      <c r="N74" s="59" t="s">
        <v>30</v>
      </c>
      <c r="O74" s="59" t="s">
        <v>32</v>
      </c>
      <c r="P74" s="59" t="s">
        <v>31</v>
      </c>
      <c r="Q74" s="59"/>
      <c r="R74" s="56"/>
      <c r="S74" s="56"/>
      <c r="T74" s="56"/>
      <c r="U74" s="56"/>
      <c r="V74" s="56"/>
      <c r="W74" s="56"/>
      <c r="X74" s="56"/>
      <c r="Y74" s="56"/>
      <c r="Z74" s="60"/>
      <c r="AA74" s="32"/>
      <c r="AB74" s="61"/>
      <c r="AC74" s="62" t="s">
        <v>31</v>
      </c>
      <c r="AD74" s="75">
        <v>9</v>
      </c>
      <c r="AE74" s="87"/>
      <c r="AF74" s="87"/>
      <c r="AG74" s="87"/>
      <c r="AH74" s="87"/>
      <c r="AI74" s="87"/>
      <c r="AJ74" s="76">
        <f t="shared" si="0"/>
        <v>2</v>
      </c>
      <c r="AK74" s="77">
        <f t="shared" si="1"/>
        <v>69</v>
      </c>
      <c r="AL74" s="116"/>
      <c r="AM74" s="116"/>
      <c r="AN74" s="116"/>
      <c r="AO74" s="31"/>
      <c r="AP74" s="31"/>
      <c r="AQ74" s="38">
        <v>63</v>
      </c>
      <c r="AR74" s="217"/>
    </row>
    <row r="75" spans="1:44" ht="13.5" customHeight="1" x14ac:dyDescent="0.2">
      <c r="A75" s="45">
        <v>64</v>
      </c>
      <c r="B75" s="248" t="s">
        <v>216</v>
      </c>
      <c r="C75" s="238"/>
      <c r="D75" s="220"/>
      <c r="E75" s="232" t="s">
        <v>110</v>
      </c>
      <c r="F75" s="224" t="s">
        <v>35</v>
      </c>
      <c r="G75" s="58" t="s">
        <v>31</v>
      </c>
      <c r="H75" s="59" t="s">
        <v>30</v>
      </c>
      <c r="I75" s="59" t="s">
        <v>31</v>
      </c>
      <c r="J75" s="59" t="s">
        <v>32</v>
      </c>
      <c r="K75" s="59" t="s">
        <v>31</v>
      </c>
      <c r="L75" s="59" t="s">
        <v>31</v>
      </c>
      <c r="M75" s="59" t="s">
        <v>31</v>
      </c>
      <c r="N75" s="59" t="s">
        <v>32</v>
      </c>
      <c r="O75" s="59" t="s">
        <v>31</v>
      </c>
      <c r="P75" s="59" t="s">
        <v>31</v>
      </c>
      <c r="Q75" s="59"/>
      <c r="R75" s="56"/>
      <c r="S75" s="56"/>
      <c r="T75" s="56"/>
      <c r="U75" s="56"/>
      <c r="V75" s="56"/>
      <c r="W75" s="56"/>
      <c r="X75" s="56"/>
      <c r="Y75" s="56"/>
      <c r="Z75" s="60"/>
      <c r="AA75" s="32"/>
      <c r="AB75" s="61"/>
      <c r="AC75" s="62" t="s">
        <v>31</v>
      </c>
      <c r="AD75" s="75">
        <v>11</v>
      </c>
      <c r="AE75" s="87"/>
      <c r="AF75" s="87"/>
      <c r="AG75" s="87"/>
      <c r="AH75" s="87"/>
      <c r="AI75" s="87"/>
      <c r="AJ75" s="78">
        <f t="shared" si="0"/>
        <v>2</v>
      </c>
      <c r="AK75" s="61">
        <f t="shared" si="1"/>
        <v>71</v>
      </c>
      <c r="AL75" s="116"/>
      <c r="AM75" s="116"/>
      <c r="AN75" s="116"/>
      <c r="AO75" s="31"/>
      <c r="AP75" s="31"/>
      <c r="AQ75" s="38">
        <v>64</v>
      </c>
      <c r="AR75" s="217"/>
    </row>
    <row r="76" spans="1:44" ht="13.5" customHeight="1" x14ac:dyDescent="0.2">
      <c r="A76" s="45">
        <v>65</v>
      </c>
      <c r="B76" s="248" t="s">
        <v>172</v>
      </c>
      <c r="C76" s="238"/>
      <c r="D76" s="220"/>
      <c r="E76" s="232" t="s">
        <v>110</v>
      </c>
      <c r="F76" s="224" t="s">
        <v>164</v>
      </c>
      <c r="G76" s="58" t="s">
        <v>53</v>
      </c>
      <c r="H76" s="59" t="s">
        <v>30</v>
      </c>
      <c r="I76" s="59" t="s">
        <v>31</v>
      </c>
      <c r="J76" s="59" t="s">
        <v>32</v>
      </c>
      <c r="K76" s="59" t="s">
        <v>31</v>
      </c>
      <c r="L76" s="59" t="s">
        <v>31</v>
      </c>
      <c r="M76" s="59" t="s">
        <v>31</v>
      </c>
      <c r="N76" s="59" t="s">
        <v>32</v>
      </c>
      <c r="O76" s="59" t="s">
        <v>31</v>
      </c>
      <c r="P76" s="59" t="s">
        <v>31</v>
      </c>
      <c r="Q76" s="59"/>
      <c r="R76" s="56"/>
      <c r="S76" s="56"/>
      <c r="T76" s="56"/>
      <c r="U76" s="56"/>
      <c r="V76" s="56"/>
      <c r="W76" s="56"/>
      <c r="X76" s="56"/>
      <c r="Y76" s="56"/>
      <c r="Z76" s="60"/>
      <c r="AA76" s="32"/>
      <c r="AB76" s="61"/>
      <c r="AC76" s="62" t="s">
        <v>31</v>
      </c>
      <c r="AD76" s="75">
        <v>11</v>
      </c>
      <c r="AE76" s="87"/>
      <c r="AF76" s="87"/>
      <c r="AG76" s="87"/>
      <c r="AH76" s="87"/>
      <c r="AI76" s="87"/>
      <c r="AJ76" s="78">
        <f t="shared" ref="AJ76:AJ86" si="2">IF(B76="","",MAX(SUM(IF(G76=G$11,1,0)+IF(H76=H$11,1,0)+IF(I76=I$11,1,0)+IF(J76=J$11,1,0)+IF(K76=K$11,1,0)+IF(L76=L$11,1,0)+IF(M76=M$11,1,0)+IF(N76=N$11,1,0)+IF(O76=O$11,1,0)+IF(P76=P$11,1,0)+IF(Q76=Q$11,1,0)+IF(R76=R$11,1,0)+IF(S76=S$11,1,0)+IF(T76=T$11,1,0)+IF(U76=U$11,1,0)+IF(V76=V$11,1,0)+IF(W76=W$11,1,0)+IF(X76=X$11,1,0)+IF(Y76=Y$11,1,0)+IF(Z76=Z$11,1,0)+IF(AA76=AA$11,1,0)+IF(AC76=AC$11,1,0)+IF(AE76=AE$11,1,0)+IF(AG76=AG$11,1,0)-ABS(AI76)),0))</f>
        <v>2</v>
      </c>
      <c r="AK76" s="61">
        <f t="shared" ref="AK76:AK86" si="3">IF(B76="","",SUM(IF(AB76,IF(AA76=AA$11,AB76,AB76+60),0),IF(AD76,IF(AC76=AC$11,AD76,AD76+60),0),IF(AF76,IF(AE76=AE$11,AF76,AF76+60),0),IF(AH76,IF(AG76=AG$11,AH76,AH76+60),0)))</f>
        <v>71</v>
      </c>
      <c r="AL76" s="116"/>
      <c r="AM76" s="116"/>
      <c r="AN76" s="116"/>
      <c r="AO76" s="68"/>
      <c r="AP76" s="68"/>
      <c r="AQ76" s="38">
        <v>65</v>
      </c>
      <c r="AR76" s="217"/>
    </row>
    <row r="77" spans="1:44" ht="13.5" customHeight="1" thickBot="1" x14ac:dyDescent="0.25">
      <c r="A77" s="45">
        <v>66</v>
      </c>
      <c r="B77" s="248" t="s">
        <v>173</v>
      </c>
      <c r="C77" s="240"/>
      <c r="D77" s="50"/>
      <c r="E77" s="215" t="s">
        <v>110</v>
      </c>
      <c r="F77" s="65" t="s">
        <v>69</v>
      </c>
      <c r="G77" s="32" t="s">
        <v>32</v>
      </c>
      <c r="H77" s="33" t="s">
        <v>36</v>
      </c>
      <c r="I77" s="33" t="s">
        <v>30</v>
      </c>
      <c r="J77" s="33" t="s">
        <v>31</v>
      </c>
      <c r="K77" s="33" t="s">
        <v>33</v>
      </c>
      <c r="L77" s="33" t="s">
        <v>32</v>
      </c>
      <c r="M77" s="33" t="s">
        <v>31</v>
      </c>
      <c r="N77" s="33" t="s">
        <v>32</v>
      </c>
      <c r="O77" s="33" t="s">
        <v>31</v>
      </c>
      <c r="P77" s="33" t="s">
        <v>31</v>
      </c>
      <c r="Q77" s="33"/>
      <c r="R77" s="34"/>
      <c r="S77" s="34"/>
      <c r="T77" s="34"/>
      <c r="U77" s="34"/>
      <c r="V77" s="34"/>
      <c r="W77" s="34"/>
      <c r="X77" s="34"/>
      <c r="Y77" s="34"/>
      <c r="Z77" s="35"/>
      <c r="AA77" s="32"/>
      <c r="AB77" s="36"/>
      <c r="AC77" s="37" t="s">
        <v>31</v>
      </c>
      <c r="AD77" s="68">
        <v>13</v>
      </c>
      <c r="AE77" s="113"/>
      <c r="AF77" s="113"/>
      <c r="AG77" s="113"/>
      <c r="AH77" s="113"/>
      <c r="AI77" s="113"/>
      <c r="AJ77" s="64">
        <f t="shared" si="2"/>
        <v>2</v>
      </c>
      <c r="AK77" s="36">
        <f t="shared" si="3"/>
        <v>73</v>
      </c>
      <c r="AL77" s="117"/>
      <c r="AM77" s="117"/>
      <c r="AN77" s="117"/>
      <c r="AO77" s="68"/>
      <c r="AP77" s="68"/>
      <c r="AQ77" s="38">
        <v>66</v>
      </c>
      <c r="AR77" s="217"/>
    </row>
    <row r="78" spans="1:44" ht="12.75" customHeight="1" x14ac:dyDescent="0.2">
      <c r="A78" s="45">
        <v>67</v>
      </c>
      <c r="B78" s="248" t="s">
        <v>174</v>
      </c>
      <c r="C78" s="240"/>
      <c r="D78" s="50"/>
      <c r="E78" s="215" t="s">
        <v>110</v>
      </c>
      <c r="F78" s="65" t="s">
        <v>39</v>
      </c>
      <c r="G78" s="32" t="s">
        <v>31</v>
      </c>
      <c r="H78" s="33" t="s">
        <v>31</v>
      </c>
      <c r="I78" s="33" t="s">
        <v>30</v>
      </c>
      <c r="J78" s="33" t="s">
        <v>32</v>
      </c>
      <c r="K78" s="33" t="s">
        <v>32</v>
      </c>
      <c r="L78" s="33" t="s">
        <v>31</v>
      </c>
      <c r="M78" s="33" t="s">
        <v>32</v>
      </c>
      <c r="N78" s="33" t="s">
        <v>32</v>
      </c>
      <c r="O78" s="33" t="s">
        <v>32</v>
      </c>
      <c r="P78" s="33" t="s">
        <v>31</v>
      </c>
      <c r="Q78" s="33"/>
      <c r="R78" s="34"/>
      <c r="S78" s="34"/>
      <c r="T78" s="34"/>
      <c r="U78" s="34"/>
      <c r="V78" s="34"/>
      <c r="W78" s="34"/>
      <c r="X78" s="34"/>
      <c r="Y78" s="34"/>
      <c r="Z78" s="35"/>
      <c r="AA78" s="32"/>
      <c r="AB78" s="36"/>
      <c r="AC78" s="37" t="s">
        <v>32</v>
      </c>
      <c r="AD78" s="68">
        <v>13</v>
      </c>
      <c r="AE78" s="104"/>
      <c r="AF78" s="104"/>
      <c r="AG78" s="104"/>
      <c r="AH78" s="104"/>
      <c r="AI78" s="104"/>
      <c r="AJ78" s="64">
        <f t="shared" si="2"/>
        <v>2</v>
      </c>
      <c r="AK78" s="36">
        <f t="shared" si="3"/>
        <v>73</v>
      </c>
      <c r="AL78" s="65"/>
      <c r="AM78" s="31"/>
      <c r="AN78" s="143"/>
      <c r="AO78" s="146"/>
      <c r="AP78" s="31"/>
      <c r="AQ78" s="38">
        <v>67</v>
      </c>
      <c r="AR78" s="217"/>
    </row>
    <row r="79" spans="1:44" ht="15" customHeight="1" x14ac:dyDescent="0.2">
      <c r="A79" s="45">
        <v>68</v>
      </c>
      <c r="B79" s="248" t="s">
        <v>175</v>
      </c>
      <c r="C79" s="243"/>
      <c r="D79" s="222"/>
      <c r="E79" s="234" t="s">
        <v>110</v>
      </c>
      <c r="F79" s="229" t="s">
        <v>69</v>
      </c>
      <c r="G79" s="105" t="s">
        <v>31</v>
      </c>
      <c r="H79" s="106" t="s">
        <v>31</v>
      </c>
      <c r="I79" s="106" t="s">
        <v>33</v>
      </c>
      <c r="J79" s="106" t="s">
        <v>32</v>
      </c>
      <c r="K79" s="106" t="s">
        <v>31</v>
      </c>
      <c r="L79" s="106" t="s">
        <v>33</v>
      </c>
      <c r="M79" s="106" t="s">
        <v>31</v>
      </c>
      <c r="N79" s="106" t="s">
        <v>32</v>
      </c>
      <c r="O79" s="106" t="s">
        <v>31</v>
      </c>
      <c r="P79" s="106" t="s">
        <v>31</v>
      </c>
      <c r="Q79" s="106"/>
      <c r="R79" s="107"/>
      <c r="S79" s="107"/>
      <c r="T79" s="107"/>
      <c r="U79" s="107"/>
      <c r="V79" s="107"/>
      <c r="W79" s="107"/>
      <c r="X79" s="107"/>
      <c r="Y79" s="107"/>
      <c r="Z79" s="108"/>
      <c r="AA79" s="100"/>
      <c r="AB79" s="109"/>
      <c r="AC79" s="110" t="s">
        <v>32</v>
      </c>
      <c r="AD79" s="120">
        <v>14</v>
      </c>
      <c r="AE79" s="87"/>
      <c r="AF79" s="87"/>
      <c r="AG79" s="87"/>
      <c r="AH79" s="87"/>
      <c r="AI79" s="87"/>
      <c r="AJ79" s="111">
        <f t="shared" si="2"/>
        <v>2</v>
      </c>
      <c r="AK79" s="109">
        <f t="shared" si="3"/>
        <v>74</v>
      </c>
      <c r="AL79" s="116"/>
      <c r="AM79" s="116"/>
      <c r="AN79" s="116"/>
      <c r="AO79" s="31">
        <f>SUM(AJ79:AJ82)</f>
        <v>6</v>
      </c>
      <c r="AP79" s="66">
        <f>SUM(AK79:AK82)</f>
        <v>289</v>
      </c>
      <c r="AQ79" s="38">
        <v>68</v>
      </c>
      <c r="AR79" s="217"/>
    </row>
    <row r="80" spans="1:44" ht="13.5" customHeight="1" x14ac:dyDescent="0.2">
      <c r="A80" s="45">
        <v>69</v>
      </c>
      <c r="B80" s="248" t="s">
        <v>176</v>
      </c>
      <c r="C80" s="238"/>
      <c r="D80" s="220"/>
      <c r="E80" s="232" t="s">
        <v>110</v>
      </c>
      <c r="F80" s="224" t="s">
        <v>55</v>
      </c>
      <c r="G80" s="58" t="s">
        <v>32</v>
      </c>
      <c r="H80" s="59" t="s">
        <v>30</v>
      </c>
      <c r="I80" s="59" t="s">
        <v>32</v>
      </c>
      <c r="J80" s="59" t="s">
        <v>30</v>
      </c>
      <c r="K80" s="59" t="s">
        <v>32</v>
      </c>
      <c r="L80" s="59" t="s">
        <v>31</v>
      </c>
      <c r="M80" s="59" t="s">
        <v>31</v>
      </c>
      <c r="N80" s="59" t="s">
        <v>30</v>
      </c>
      <c r="O80" s="59" t="s">
        <v>30</v>
      </c>
      <c r="P80" s="59" t="s">
        <v>32</v>
      </c>
      <c r="Q80" s="59"/>
      <c r="R80" s="56"/>
      <c r="S80" s="56"/>
      <c r="T80" s="56"/>
      <c r="U80" s="56"/>
      <c r="V80" s="56"/>
      <c r="W80" s="56"/>
      <c r="X80" s="56"/>
      <c r="Y80" s="56"/>
      <c r="Z80" s="60"/>
      <c r="AA80" s="32"/>
      <c r="AB80" s="61"/>
      <c r="AC80" s="62" t="s">
        <v>32</v>
      </c>
      <c r="AD80" s="75">
        <v>25</v>
      </c>
      <c r="AE80" s="87"/>
      <c r="AF80" s="87"/>
      <c r="AG80" s="87"/>
      <c r="AH80" s="87"/>
      <c r="AI80" s="87"/>
      <c r="AJ80" s="78">
        <f t="shared" si="2"/>
        <v>2</v>
      </c>
      <c r="AK80" s="61">
        <f t="shared" si="3"/>
        <v>85</v>
      </c>
      <c r="AL80" s="116"/>
      <c r="AM80" s="116"/>
      <c r="AN80" s="116"/>
      <c r="AO80" s="31"/>
      <c r="AP80" s="66"/>
      <c r="AQ80" s="38">
        <v>69</v>
      </c>
      <c r="AR80" s="217"/>
    </row>
    <row r="81" spans="1:44" ht="12.75" customHeight="1" x14ac:dyDescent="0.2">
      <c r="A81" s="45">
        <v>70</v>
      </c>
      <c r="B81" s="248" t="s">
        <v>177</v>
      </c>
      <c r="C81" s="238"/>
      <c r="D81" s="220"/>
      <c r="E81" s="232" t="s">
        <v>110</v>
      </c>
      <c r="F81" s="224" t="s">
        <v>69</v>
      </c>
      <c r="G81" s="58" t="s">
        <v>32</v>
      </c>
      <c r="H81" s="59" t="s">
        <v>31</v>
      </c>
      <c r="I81" s="59" t="s">
        <v>33</v>
      </c>
      <c r="J81" s="59" t="s">
        <v>32</v>
      </c>
      <c r="K81" s="59" t="s">
        <v>31</v>
      </c>
      <c r="L81" s="59" t="s">
        <v>32</v>
      </c>
      <c r="M81" s="59" t="s">
        <v>32</v>
      </c>
      <c r="N81" s="59" t="s">
        <v>32</v>
      </c>
      <c r="O81" s="59" t="s">
        <v>31</v>
      </c>
      <c r="P81" s="59" t="s">
        <v>31</v>
      </c>
      <c r="Q81" s="59"/>
      <c r="R81" s="56"/>
      <c r="S81" s="56"/>
      <c r="T81" s="56"/>
      <c r="U81" s="56"/>
      <c r="V81" s="56"/>
      <c r="W81" s="56"/>
      <c r="X81" s="56"/>
      <c r="Y81" s="56"/>
      <c r="Z81" s="60"/>
      <c r="AA81" s="32"/>
      <c r="AB81" s="61"/>
      <c r="AC81" s="62" t="s">
        <v>31</v>
      </c>
      <c r="AD81" s="75">
        <v>2</v>
      </c>
      <c r="AE81" s="87"/>
      <c r="AF81" s="87"/>
      <c r="AG81" s="87"/>
      <c r="AH81" s="87"/>
      <c r="AI81" s="87"/>
      <c r="AJ81" s="78">
        <f t="shared" si="2"/>
        <v>1</v>
      </c>
      <c r="AK81" s="61">
        <f t="shared" si="3"/>
        <v>62</v>
      </c>
      <c r="AL81" s="116"/>
      <c r="AM81" s="116"/>
      <c r="AN81" s="116"/>
      <c r="AO81" s="31"/>
      <c r="AP81" s="66"/>
      <c r="AQ81" s="38">
        <v>70</v>
      </c>
      <c r="AR81" s="217"/>
    </row>
    <row r="82" spans="1:44" ht="12.75" customHeight="1" thickBot="1" x14ac:dyDescent="0.25">
      <c r="A82" s="45">
        <v>71</v>
      </c>
      <c r="B82" s="248" t="s">
        <v>178</v>
      </c>
      <c r="C82" s="240"/>
      <c r="D82" s="50"/>
      <c r="E82" s="215" t="s">
        <v>110</v>
      </c>
      <c r="F82" s="65" t="s">
        <v>40</v>
      </c>
      <c r="G82" s="32" t="s">
        <v>31</v>
      </c>
      <c r="H82" s="33" t="s">
        <v>30</v>
      </c>
      <c r="I82" s="33" t="s">
        <v>31</v>
      </c>
      <c r="J82" s="33" t="s">
        <v>32</v>
      </c>
      <c r="K82" s="33" t="s">
        <v>31</v>
      </c>
      <c r="L82" s="33" t="s">
        <v>31</v>
      </c>
      <c r="M82" s="33" t="s">
        <v>32</v>
      </c>
      <c r="N82" s="33" t="s">
        <v>32</v>
      </c>
      <c r="O82" s="33" t="s">
        <v>30</v>
      </c>
      <c r="P82" s="33" t="s">
        <v>32</v>
      </c>
      <c r="Q82" s="33"/>
      <c r="R82" s="34"/>
      <c r="S82" s="34"/>
      <c r="T82" s="34"/>
      <c r="U82" s="34"/>
      <c r="V82" s="34"/>
      <c r="W82" s="34"/>
      <c r="X82" s="34"/>
      <c r="Y82" s="34"/>
      <c r="Z82" s="35"/>
      <c r="AA82" s="32"/>
      <c r="AB82" s="49"/>
      <c r="AC82" s="37" t="s">
        <v>31</v>
      </c>
      <c r="AD82" s="68">
        <v>8</v>
      </c>
      <c r="AE82" s="113"/>
      <c r="AF82" s="113"/>
      <c r="AG82" s="113"/>
      <c r="AH82" s="113"/>
      <c r="AI82" s="113"/>
      <c r="AJ82" s="69">
        <f t="shared" si="2"/>
        <v>1</v>
      </c>
      <c r="AK82" s="49">
        <f t="shared" si="3"/>
        <v>68</v>
      </c>
      <c r="AL82" s="116"/>
      <c r="AM82" s="116"/>
      <c r="AN82" s="116"/>
      <c r="AO82" s="31"/>
      <c r="AP82" s="66"/>
      <c r="AQ82" s="38">
        <v>71</v>
      </c>
      <c r="AR82" s="217"/>
    </row>
    <row r="83" spans="1:44" ht="13.5" customHeight="1" x14ac:dyDescent="0.2">
      <c r="A83" s="45">
        <v>72</v>
      </c>
      <c r="B83" s="248" t="s">
        <v>179</v>
      </c>
      <c r="C83" s="242"/>
      <c r="D83" s="103"/>
      <c r="E83" s="85" t="s">
        <v>110</v>
      </c>
      <c r="F83" s="228" t="s">
        <v>43</v>
      </c>
      <c r="G83" s="100" t="s">
        <v>53</v>
      </c>
      <c r="H83" s="30" t="s">
        <v>32</v>
      </c>
      <c r="I83" s="30" t="s">
        <v>32</v>
      </c>
      <c r="J83" s="30" t="s">
        <v>32</v>
      </c>
      <c r="K83" s="30" t="s">
        <v>32</v>
      </c>
      <c r="L83" s="30" t="s">
        <v>32</v>
      </c>
      <c r="M83" s="30" t="s">
        <v>32</v>
      </c>
      <c r="N83" s="30" t="s">
        <v>32</v>
      </c>
      <c r="O83" s="30" t="s">
        <v>32</v>
      </c>
      <c r="P83" s="30" t="s">
        <v>31</v>
      </c>
      <c r="Q83" s="30"/>
      <c r="R83" s="55"/>
      <c r="S83" s="55"/>
      <c r="T83" s="55"/>
      <c r="U83" s="55"/>
      <c r="V83" s="55"/>
      <c r="W83" s="55"/>
      <c r="X83" s="55"/>
      <c r="Y83" s="55"/>
      <c r="Z83" s="29"/>
      <c r="AA83" s="100"/>
      <c r="AB83" s="43"/>
      <c r="AC83" s="101" t="s">
        <v>32</v>
      </c>
      <c r="AD83" s="102">
        <v>9</v>
      </c>
      <c r="AE83" s="102"/>
      <c r="AF83" s="102"/>
      <c r="AG83" s="102"/>
      <c r="AH83" s="102"/>
      <c r="AI83" s="103"/>
      <c r="AJ83" s="42">
        <f t="shared" si="2"/>
        <v>1</v>
      </c>
      <c r="AK83" s="43">
        <f t="shared" si="3"/>
        <v>69</v>
      </c>
      <c r="AL83" s="122"/>
      <c r="AM83" s="114"/>
      <c r="AN83" s="142"/>
      <c r="AO83" s="146">
        <f>SUM(AJ83:AJ86)</f>
        <v>4</v>
      </c>
      <c r="AP83" s="66">
        <f>SUM(AK83:AK86)</f>
        <v>286</v>
      </c>
      <c r="AQ83" s="38">
        <v>72</v>
      </c>
      <c r="AR83" s="217"/>
    </row>
    <row r="84" spans="1:44" ht="12.75" customHeight="1" x14ac:dyDescent="0.2">
      <c r="A84" s="45">
        <v>73</v>
      </c>
      <c r="B84" s="248" t="s">
        <v>180</v>
      </c>
      <c r="C84" s="247"/>
      <c r="D84" s="29"/>
      <c r="E84" s="85" t="s">
        <v>110</v>
      </c>
      <c r="F84" s="65" t="s">
        <v>145</v>
      </c>
      <c r="G84" s="32" t="s">
        <v>31</v>
      </c>
      <c r="H84" s="33" t="s">
        <v>32</v>
      </c>
      <c r="I84" s="33" t="s">
        <v>30</v>
      </c>
      <c r="J84" s="33" t="s">
        <v>31</v>
      </c>
      <c r="K84" s="33" t="s">
        <v>32</v>
      </c>
      <c r="L84" s="33" t="s">
        <v>32</v>
      </c>
      <c r="M84" s="33" t="s">
        <v>32</v>
      </c>
      <c r="N84" s="33" t="s">
        <v>53</v>
      </c>
      <c r="O84" s="33" t="s">
        <v>53</v>
      </c>
      <c r="P84" s="33" t="s">
        <v>32</v>
      </c>
      <c r="Q84" s="33"/>
      <c r="R84" s="34"/>
      <c r="S84" s="34"/>
      <c r="T84" s="34"/>
      <c r="U84" s="34"/>
      <c r="V84" s="34"/>
      <c r="W84" s="34"/>
      <c r="X84" s="34"/>
      <c r="Y84" s="34"/>
      <c r="Z84" s="35"/>
      <c r="AA84" s="32"/>
      <c r="AB84" s="36"/>
      <c r="AC84" s="37" t="s">
        <v>31</v>
      </c>
      <c r="AD84" s="67">
        <v>9</v>
      </c>
      <c r="AE84" s="67"/>
      <c r="AF84" s="67"/>
      <c r="AG84" s="67"/>
      <c r="AH84" s="67"/>
      <c r="AI84" s="38"/>
      <c r="AJ84" s="64">
        <f t="shared" si="2"/>
        <v>1</v>
      </c>
      <c r="AK84" s="36">
        <f t="shared" si="3"/>
        <v>69</v>
      </c>
      <c r="AL84" s="65"/>
      <c r="AM84" s="31"/>
      <c r="AN84" s="143"/>
      <c r="AO84" s="146"/>
      <c r="AP84" s="66"/>
      <c r="AQ84" s="38">
        <v>73</v>
      </c>
      <c r="AR84" s="217"/>
    </row>
    <row r="85" spans="1:44" x14ac:dyDescent="0.2">
      <c r="A85" s="45">
        <v>74</v>
      </c>
      <c r="B85" s="248" t="s">
        <v>181</v>
      </c>
      <c r="C85" s="247"/>
      <c r="D85" s="29"/>
      <c r="E85" s="85" t="s">
        <v>110</v>
      </c>
      <c r="F85" s="65" t="s">
        <v>56</v>
      </c>
      <c r="G85" s="32" t="s">
        <v>31</v>
      </c>
      <c r="H85" s="33" t="s">
        <v>32</v>
      </c>
      <c r="I85" s="33" t="s">
        <v>32</v>
      </c>
      <c r="J85" s="33" t="s">
        <v>30</v>
      </c>
      <c r="K85" s="33" t="s">
        <v>31</v>
      </c>
      <c r="L85" s="33" t="s">
        <v>31</v>
      </c>
      <c r="M85" s="33" t="s">
        <v>32</v>
      </c>
      <c r="N85" s="33" t="s">
        <v>32</v>
      </c>
      <c r="O85" s="33" t="s">
        <v>32</v>
      </c>
      <c r="P85" s="33" t="s">
        <v>32</v>
      </c>
      <c r="Q85" s="33"/>
      <c r="R85" s="34"/>
      <c r="S85" s="34"/>
      <c r="T85" s="34"/>
      <c r="U85" s="34"/>
      <c r="V85" s="34"/>
      <c r="W85" s="34"/>
      <c r="X85" s="34"/>
      <c r="Y85" s="34"/>
      <c r="Z85" s="35"/>
      <c r="AA85" s="32"/>
      <c r="AB85" s="36"/>
      <c r="AC85" s="37" t="s">
        <v>31</v>
      </c>
      <c r="AD85" s="68">
        <v>12</v>
      </c>
      <c r="AE85" s="67"/>
      <c r="AF85" s="67"/>
      <c r="AG85" s="67"/>
      <c r="AH85" s="67"/>
      <c r="AI85" s="38"/>
      <c r="AJ85" s="64">
        <f t="shared" si="2"/>
        <v>1</v>
      </c>
      <c r="AK85" s="36">
        <f t="shared" si="3"/>
        <v>72</v>
      </c>
      <c r="AL85" s="65"/>
      <c r="AM85" s="31"/>
      <c r="AN85" s="143"/>
      <c r="AO85" s="146"/>
      <c r="AP85" s="66"/>
      <c r="AQ85" s="38">
        <v>74</v>
      </c>
      <c r="AR85" s="217"/>
    </row>
    <row r="86" spans="1:44" ht="13.5" thickBot="1" x14ac:dyDescent="0.25">
      <c r="A86" s="45">
        <v>75</v>
      </c>
      <c r="B86" s="249" t="s">
        <v>182</v>
      </c>
      <c r="C86" s="242"/>
      <c r="D86" s="103"/>
      <c r="E86" s="235" t="s">
        <v>110</v>
      </c>
      <c r="F86" s="65"/>
      <c r="G86" s="32" t="s">
        <v>183</v>
      </c>
      <c r="H86" s="33" t="s">
        <v>31</v>
      </c>
      <c r="I86" s="33" t="s">
        <v>36</v>
      </c>
      <c r="J86" s="33" t="s">
        <v>30</v>
      </c>
      <c r="K86" s="33" t="s">
        <v>32</v>
      </c>
      <c r="L86" s="33" t="s">
        <v>33</v>
      </c>
      <c r="M86" s="33" t="s">
        <v>30</v>
      </c>
      <c r="N86" s="33" t="s">
        <v>33</v>
      </c>
      <c r="O86" s="33" t="s">
        <v>30</v>
      </c>
      <c r="P86" s="33" t="s">
        <v>33</v>
      </c>
      <c r="Q86" s="33"/>
      <c r="R86" s="34"/>
      <c r="S86" s="34"/>
      <c r="T86" s="34"/>
      <c r="U86" s="34"/>
      <c r="V86" s="34"/>
      <c r="W86" s="34"/>
      <c r="X86" s="34"/>
      <c r="Y86" s="34"/>
      <c r="Z86" s="35"/>
      <c r="AA86" s="32"/>
      <c r="AB86" s="36"/>
      <c r="AC86" s="37" t="s">
        <v>32</v>
      </c>
      <c r="AD86" s="68">
        <v>16</v>
      </c>
      <c r="AE86" s="68"/>
      <c r="AF86" s="68"/>
      <c r="AG86" s="68"/>
      <c r="AH86" s="68"/>
      <c r="AI86" s="50"/>
      <c r="AJ86" s="64">
        <f t="shared" si="2"/>
        <v>1</v>
      </c>
      <c r="AK86" s="36">
        <f t="shared" si="3"/>
        <v>76</v>
      </c>
      <c r="AL86" s="65"/>
      <c r="AM86" s="31"/>
      <c r="AN86" s="143"/>
      <c r="AO86" s="146"/>
      <c r="AP86" s="66"/>
      <c r="AQ86" s="38">
        <v>75</v>
      </c>
      <c r="AR86" s="218"/>
    </row>
    <row r="87" spans="1:44" x14ac:dyDescent="0.2">
      <c r="A87" s="125"/>
    </row>
    <row r="88" spans="1:44" ht="38.25" x14ac:dyDescent="0.2">
      <c r="A88" s="125"/>
      <c r="B88" s="2" t="s">
        <v>184</v>
      </c>
    </row>
    <row r="89" spans="1:44" x14ac:dyDescent="0.2">
      <c r="A89" s="125"/>
      <c r="B89" s="2" t="s">
        <v>185</v>
      </c>
    </row>
    <row r="90" spans="1:44" x14ac:dyDescent="0.2">
      <c r="A90" s="125"/>
      <c r="B90" s="2" t="s">
        <v>186</v>
      </c>
    </row>
    <row r="91" spans="1:44" x14ac:dyDescent="0.2">
      <c r="A91" s="125"/>
      <c r="B91" s="2" t="s">
        <v>187</v>
      </c>
    </row>
    <row r="92" spans="1:44" x14ac:dyDescent="0.2">
      <c r="A92" s="125"/>
    </row>
    <row r="93" spans="1:44" x14ac:dyDescent="0.2">
      <c r="A93" s="45">
        <v>67</v>
      </c>
      <c r="B93" s="2" t="s">
        <v>64</v>
      </c>
      <c r="D93" s="461" t="s">
        <v>65</v>
      </c>
      <c r="E93" s="461"/>
      <c r="F93" s="461"/>
    </row>
    <row r="94" spans="1:44" x14ac:dyDescent="0.2">
      <c r="A94" s="45">
        <v>53</v>
      </c>
      <c r="B94" s="2" t="s">
        <v>66</v>
      </c>
      <c r="D94" s="461" t="s">
        <v>67</v>
      </c>
      <c r="E94" s="461"/>
      <c r="F94" s="461"/>
    </row>
    <row r="95" spans="1:44" ht="14.25" customHeight="1" thickBot="1" x14ac:dyDescent="0.25">
      <c r="A95" s="124">
        <v>54</v>
      </c>
    </row>
    <row r="96" spans="1:44" x14ac:dyDescent="0.2">
      <c r="A96" s="45">
        <v>56</v>
      </c>
    </row>
    <row r="97" spans="1:1" ht="14.25" customHeight="1" x14ac:dyDescent="0.2">
      <c r="A97" s="45">
        <v>57</v>
      </c>
    </row>
    <row r="98" spans="1:1" ht="125.25" customHeight="1" x14ac:dyDescent="0.2">
      <c r="A98" s="45">
        <v>59</v>
      </c>
    </row>
    <row r="99" spans="1:1" hidden="1" x14ac:dyDescent="0.2">
      <c r="A99" s="45">
        <v>60</v>
      </c>
    </row>
    <row r="100" spans="1:1" hidden="1" x14ac:dyDescent="0.2">
      <c r="A100" s="45">
        <v>73</v>
      </c>
    </row>
    <row r="101" spans="1:1" ht="11.25" hidden="1" customHeight="1" x14ac:dyDescent="0.2">
      <c r="A101" s="45"/>
    </row>
    <row r="102" spans="1:1" ht="15" hidden="1" customHeight="1" thickBot="1" x14ac:dyDescent="0.25">
      <c r="A102" s="124">
        <v>77</v>
      </c>
    </row>
    <row r="103" spans="1:1" ht="15" hidden="1" customHeight="1" x14ac:dyDescent="0.2">
      <c r="A103" s="125">
        <v>61</v>
      </c>
    </row>
    <row r="104" spans="1:1" ht="12.75" hidden="1" customHeight="1" x14ac:dyDescent="0.2">
      <c r="A104" s="45">
        <v>66</v>
      </c>
    </row>
    <row r="105" spans="1:1" hidden="1" x14ac:dyDescent="0.2">
      <c r="A105" s="45"/>
    </row>
    <row r="106" spans="1:1" ht="13.5" hidden="1" customHeight="1" x14ac:dyDescent="0.2">
      <c r="A106" s="45">
        <v>68</v>
      </c>
    </row>
    <row r="107" spans="1:1" ht="14.25" hidden="1" customHeight="1" x14ac:dyDescent="0.2">
      <c r="A107" s="45">
        <v>81</v>
      </c>
    </row>
    <row r="108" spans="1:1" ht="13.5" hidden="1" customHeight="1" x14ac:dyDescent="0.2">
      <c r="A108" s="45">
        <v>84</v>
      </c>
    </row>
    <row r="109" spans="1:1" ht="14.25" hidden="1" customHeight="1" x14ac:dyDescent="0.2">
      <c r="A109" s="125">
        <v>69</v>
      </c>
    </row>
    <row r="110" spans="1:1" ht="15" hidden="1" customHeight="1" x14ac:dyDescent="0.2">
      <c r="A110" s="115">
        <v>85</v>
      </c>
    </row>
    <row r="111" spans="1:1" ht="16.5" hidden="1" customHeight="1" x14ac:dyDescent="0.2">
      <c r="A111" s="45">
        <v>70</v>
      </c>
    </row>
    <row r="112" spans="1:1" ht="15.75" hidden="1" customHeight="1" x14ac:dyDescent="0.2">
      <c r="A112" s="45">
        <v>71</v>
      </c>
    </row>
    <row r="113" spans="1:43" ht="13.5" hidden="1" customHeight="1" x14ac:dyDescent="0.2">
      <c r="A113" s="45">
        <v>72</v>
      </c>
    </row>
    <row r="114" spans="1:43" ht="12.75" hidden="1" customHeight="1" x14ac:dyDescent="0.2">
      <c r="A114" s="45">
        <v>88</v>
      </c>
    </row>
    <row r="115" spans="1:43" ht="13.5" hidden="1" customHeight="1" thickBot="1" x14ac:dyDescent="0.25">
      <c r="A115" s="124">
        <v>89</v>
      </c>
    </row>
    <row r="116" spans="1:43" ht="13.5" hidden="1" customHeight="1" x14ac:dyDescent="0.2">
      <c r="A116" s="45">
        <v>74</v>
      </c>
    </row>
    <row r="117" spans="1:43" ht="10.5" hidden="1" customHeight="1" x14ac:dyDescent="0.2">
      <c r="A117" s="115">
        <v>75</v>
      </c>
    </row>
    <row r="118" spans="1:43" ht="14.25" hidden="1" customHeight="1" x14ac:dyDescent="0.2">
      <c r="A118" s="45">
        <v>76</v>
      </c>
    </row>
    <row r="119" spans="1:43" ht="14.25" hidden="1" customHeight="1" x14ac:dyDescent="0.2">
      <c r="A119" s="45">
        <v>78</v>
      </c>
    </row>
    <row r="120" spans="1:43" ht="14.25" hidden="1" customHeight="1" x14ac:dyDescent="0.2">
      <c r="A120" s="45">
        <v>79</v>
      </c>
    </row>
    <row r="121" spans="1:43" ht="14.25" hidden="1" customHeight="1" thickBot="1" x14ac:dyDescent="0.25">
      <c r="A121" s="124"/>
    </row>
    <row r="122" spans="1:43" ht="14.25" hidden="1" customHeight="1" x14ac:dyDescent="0.2">
      <c r="A122" s="45">
        <v>86</v>
      </c>
    </row>
    <row r="123" spans="1:43" ht="14.25" hidden="1" customHeight="1" x14ac:dyDescent="0.2">
      <c r="A123" s="45">
        <v>87</v>
      </c>
    </row>
    <row r="124" spans="1:43" ht="14.25" hidden="1" customHeight="1" x14ac:dyDescent="0.2">
      <c r="A124" s="45">
        <v>90</v>
      </c>
    </row>
    <row r="125" spans="1:43" ht="14.25" hidden="1" customHeight="1" x14ac:dyDescent="0.2">
      <c r="A125" s="125">
        <v>91</v>
      </c>
      <c r="B125" s="150"/>
      <c r="C125" s="34"/>
      <c r="D125" s="34"/>
      <c r="E125" s="33"/>
      <c r="F125" s="31"/>
      <c r="G125" s="32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  <c r="S125" s="34"/>
      <c r="T125" s="34"/>
      <c r="U125" s="34"/>
      <c r="V125" s="34"/>
      <c r="W125" s="34"/>
      <c r="X125" s="34"/>
      <c r="Y125" s="34"/>
      <c r="Z125" s="35"/>
      <c r="AA125" s="32"/>
      <c r="AB125" s="36"/>
      <c r="AC125" s="37"/>
      <c r="AD125" s="38"/>
      <c r="AE125" s="39"/>
      <c r="AF125" s="40"/>
      <c r="AG125" s="39"/>
      <c r="AH125" s="38"/>
      <c r="AI125" s="41"/>
      <c r="AJ125" s="42"/>
      <c r="AK125" s="43"/>
      <c r="AL125" s="44"/>
      <c r="AM125" s="44"/>
      <c r="AN125" s="145"/>
      <c r="AO125" s="34"/>
      <c r="AP125" s="68"/>
      <c r="AQ125" s="67"/>
    </row>
    <row r="126" spans="1:43" ht="14.25" hidden="1" customHeight="1" x14ac:dyDescent="0.2">
      <c r="A126" s="125"/>
      <c r="B126" s="150"/>
      <c r="C126" s="72"/>
      <c r="D126" s="68"/>
      <c r="E126" s="33"/>
      <c r="F126" s="31"/>
      <c r="G126" s="32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4"/>
      <c r="S126" s="34"/>
      <c r="T126" s="34"/>
      <c r="U126" s="34"/>
      <c r="V126" s="34"/>
      <c r="W126" s="34"/>
      <c r="X126" s="34"/>
      <c r="Y126" s="34"/>
      <c r="Z126" s="35"/>
      <c r="AA126" s="32"/>
      <c r="AB126" s="49"/>
      <c r="AC126" s="37"/>
      <c r="AD126" s="50"/>
      <c r="AE126" s="51"/>
      <c r="AF126" s="49"/>
      <c r="AG126" s="51"/>
      <c r="AH126" s="50"/>
      <c r="AI126" s="52"/>
      <c r="AJ126" s="53"/>
      <c r="AK126" s="54"/>
      <c r="AL126" s="44"/>
      <c r="AM126" s="44"/>
      <c r="AN126" s="145"/>
      <c r="AO126" s="34"/>
      <c r="AP126" s="68"/>
      <c r="AQ126" s="67"/>
    </row>
    <row r="127" spans="1:43" ht="14.25" hidden="1" customHeight="1" x14ac:dyDescent="0.2">
      <c r="A127" s="125"/>
      <c r="B127" s="150"/>
      <c r="C127" s="34"/>
      <c r="D127" s="34"/>
      <c r="E127" s="33"/>
      <c r="F127" s="31"/>
      <c r="G127" s="32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  <c r="S127" s="34"/>
      <c r="T127" s="34"/>
      <c r="U127" s="34"/>
      <c r="V127" s="34"/>
      <c r="W127" s="34"/>
      <c r="X127" s="34"/>
      <c r="Y127" s="34"/>
      <c r="Z127" s="35"/>
      <c r="AA127" s="32"/>
      <c r="AB127" s="36"/>
      <c r="AC127" s="37"/>
      <c r="AD127" s="38"/>
      <c r="AE127" s="39"/>
      <c r="AF127" s="40"/>
      <c r="AG127" s="39"/>
      <c r="AH127" s="38"/>
      <c r="AI127" s="41"/>
      <c r="AJ127" s="42"/>
      <c r="AK127" s="43"/>
      <c r="AL127" s="44"/>
      <c r="AM127" s="44"/>
      <c r="AN127" s="145"/>
      <c r="AO127" s="34"/>
      <c r="AP127" s="68"/>
      <c r="AQ127" s="67"/>
    </row>
    <row r="128" spans="1:43" ht="14.25" hidden="1" customHeight="1" x14ac:dyDescent="0.2">
      <c r="A128" s="125"/>
      <c r="B128" s="150"/>
      <c r="C128" s="34"/>
      <c r="D128" s="34"/>
      <c r="E128" s="33"/>
      <c r="F128" s="31"/>
      <c r="G128" s="32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4"/>
      <c r="S128" s="34"/>
      <c r="T128" s="34"/>
      <c r="U128" s="34"/>
      <c r="V128" s="34"/>
      <c r="W128" s="34"/>
      <c r="X128" s="34"/>
      <c r="Y128" s="34"/>
      <c r="Z128" s="35"/>
      <c r="AA128" s="32"/>
      <c r="AB128" s="36"/>
      <c r="AC128" s="37"/>
      <c r="AD128" s="38"/>
      <c r="AE128" s="39"/>
      <c r="AF128" s="40"/>
      <c r="AG128" s="39"/>
      <c r="AH128" s="38"/>
      <c r="AI128" s="41"/>
      <c r="AJ128" s="42"/>
      <c r="AK128" s="43"/>
      <c r="AL128" s="44"/>
      <c r="AM128" s="44"/>
      <c r="AN128" s="145"/>
      <c r="AO128" s="34"/>
      <c r="AP128" s="68"/>
      <c r="AQ128" s="67"/>
    </row>
    <row r="129" spans="1:43" ht="14.25" hidden="1" customHeight="1" x14ac:dyDescent="0.2">
      <c r="A129" s="125"/>
      <c r="B129" s="150"/>
      <c r="C129" s="34"/>
      <c r="D129" s="34"/>
      <c r="E129" s="33"/>
      <c r="F129" s="31"/>
      <c r="G129" s="32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4"/>
      <c r="S129" s="34"/>
      <c r="T129" s="34"/>
      <c r="U129" s="34"/>
      <c r="V129" s="34"/>
      <c r="W129" s="34"/>
      <c r="X129" s="34"/>
      <c r="Y129" s="34"/>
      <c r="Z129" s="35"/>
      <c r="AA129" s="32"/>
      <c r="AB129" s="36"/>
      <c r="AC129" s="37"/>
      <c r="AD129" s="38"/>
      <c r="AE129" s="39"/>
      <c r="AF129" s="40"/>
      <c r="AG129" s="39"/>
      <c r="AH129" s="38"/>
      <c r="AI129" s="41"/>
      <c r="AJ129" s="42"/>
      <c r="AK129" s="43"/>
      <c r="AL129" s="44"/>
      <c r="AM129" s="44"/>
      <c r="AN129" s="145"/>
      <c r="AO129" s="34"/>
      <c r="AP129" s="68"/>
      <c r="AQ129" s="67"/>
    </row>
    <row r="130" spans="1:43" ht="14.25" hidden="1" customHeight="1" x14ac:dyDescent="0.2">
      <c r="A130" s="125"/>
      <c r="B130" s="150"/>
      <c r="C130" s="72"/>
      <c r="D130" s="68"/>
      <c r="E130" s="33"/>
      <c r="F130" s="31"/>
      <c r="G130" s="32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4"/>
      <c r="S130" s="34"/>
      <c r="T130" s="34"/>
      <c r="U130" s="34"/>
      <c r="V130" s="34"/>
      <c r="W130" s="34"/>
      <c r="X130" s="34"/>
      <c r="Y130" s="34"/>
      <c r="Z130" s="35"/>
      <c r="AA130" s="32"/>
      <c r="AB130" s="36"/>
      <c r="AC130" s="37"/>
      <c r="AD130" s="50"/>
      <c r="AE130" s="51"/>
      <c r="AF130" s="49"/>
      <c r="AG130" s="51"/>
      <c r="AH130" s="50"/>
      <c r="AI130" s="52"/>
      <c r="AJ130" s="42"/>
      <c r="AK130" s="43"/>
      <c r="AL130" s="44"/>
      <c r="AM130" s="44"/>
      <c r="AN130" s="136"/>
      <c r="AO130" s="34"/>
      <c r="AP130" s="75"/>
      <c r="AQ130" s="67"/>
    </row>
    <row r="131" spans="1:43" ht="14.25" hidden="1" customHeight="1" x14ac:dyDescent="0.2">
      <c r="A131" s="125"/>
      <c r="B131" s="150"/>
      <c r="C131" s="34"/>
      <c r="D131" s="34"/>
      <c r="E131" s="33"/>
      <c r="F131" s="31"/>
      <c r="G131" s="32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4"/>
      <c r="S131" s="34"/>
      <c r="T131" s="34"/>
      <c r="U131" s="34"/>
      <c r="V131" s="34"/>
      <c r="W131" s="34"/>
      <c r="X131" s="34"/>
      <c r="Y131" s="34"/>
      <c r="Z131" s="35"/>
      <c r="AA131" s="32"/>
      <c r="AB131" s="36"/>
      <c r="AC131" s="37"/>
      <c r="AD131" s="38"/>
      <c r="AE131" s="39"/>
      <c r="AF131" s="40"/>
      <c r="AG131" s="39"/>
      <c r="AH131" s="38"/>
      <c r="AI131" s="41"/>
      <c r="AJ131" s="42"/>
      <c r="AK131" s="43"/>
      <c r="AL131" s="44"/>
      <c r="AM131" s="44"/>
      <c r="AN131" s="136"/>
      <c r="AO131" s="34"/>
      <c r="AP131" s="75"/>
      <c r="AQ131" s="67"/>
    </row>
    <row r="132" spans="1:43" ht="14.25" hidden="1" customHeight="1" x14ac:dyDescent="0.2">
      <c r="A132" s="125"/>
      <c r="B132" s="150"/>
      <c r="C132" s="34"/>
      <c r="D132" s="34"/>
      <c r="E132" s="33"/>
      <c r="F132" s="31"/>
      <c r="G132" s="32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4"/>
      <c r="S132" s="34"/>
      <c r="T132" s="34"/>
      <c r="U132" s="34"/>
      <c r="V132" s="34"/>
      <c r="W132" s="34"/>
      <c r="X132" s="34"/>
      <c r="Y132" s="34"/>
      <c r="Z132" s="35"/>
      <c r="AA132" s="32"/>
      <c r="AB132" s="36"/>
      <c r="AC132" s="37"/>
      <c r="AD132" s="38"/>
      <c r="AE132" s="39"/>
      <c r="AF132" s="40"/>
      <c r="AG132" s="39"/>
      <c r="AH132" s="38"/>
      <c r="AI132" s="41"/>
      <c r="AJ132" s="42"/>
      <c r="AK132" s="43"/>
      <c r="AL132" s="44"/>
      <c r="AM132" s="44"/>
      <c r="AN132" s="136"/>
      <c r="AO132" s="34"/>
      <c r="AP132" s="75"/>
      <c r="AQ132" s="67"/>
    </row>
    <row r="133" spans="1:43" ht="14.25" hidden="1" customHeight="1" x14ac:dyDescent="0.2">
      <c r="A133" s="125"/>
      <c r="B133" s="150"/>
      <c r="C133" s="72"/>
      <c r="D133" s="68"/>
      <c r="E133" s="33"/>
      <c r="F133" s="95"/>
      <c r="G133" s="32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4"/>
      <c r="S133" s="34"/>
      <c r="T133" s="34"/>
      <c r="U133" s="34"/>
      <c r="V133" s="34"/>
      <c r="W133" s="34"/>
      <c r="X133" s="34"/>
      <c r="Y133" s="34"/>
      <c r="Z133" s="35"/>
      <c r="AA133" s="32"/>
      <c r="AB133" s="36"/>
      <c r="AC133" s="37"/>
      <c r="AD133" s="50"/>
      <c r="AE133" s="51"/>
      <c r="AF133" s="49"/>
      <c r="AG133" s="51"/>
      <c r="AH133" s="50"/>
      <c r="AI133" s="52"/>
      <c r="AJ133" s="42"/>
      <c r="AK133" s="43"/>
      <c r="AL133" s="44"/>
      <c r="AM133" s="44"/>
      <c r="AN133" s="136"/>
      <c r="AO133" s="34"/>
      <c r="AP133" s="75"/>
      <c r="AQ133" s="67"/>
    </row>
    <row r="134" spans="1:43" ht="14.25" hidden="1" customHeight="1" x14ac:dyDescent="0.2">
      <c r="A134" s="125"/>
      <c r="B134" s="150"/>
      <c r="C134" s="72"/>
      <c r="D134" s="68"/>
      <c r="E134" s="33"/>
      <c r="F134" s="31"/>
      <c r="G134" s="32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4"/>
      <c r="S134" s="34"/>
      <c r="T134" s="34"/>
      <c r="U134" s="34"/>
      <c r="V134" s="34"/>
      <c r="W134" s="34"/>
      <c r="X134" s="34"/>
      <c r="Y134" s="34"/>
      <c r="Z134" s="35"/>
      <c r="AA134" s="32"/>
      <c r="AB134" s="49"/>
      <c r="AC134" s="37"/>
      <c r="AD134" s="50"/>
      <c r="AE134" s="51"/>
      <c r="AF134" s="49"/>
      <c r="AG134" s="51"/>
      <c r="AH134" s="50"/>
      <c r="AI134" s="52"/>
      <c r="AJ134" s="53"/>
      <c r="AK134" s="54"/>
      <c r="AL134" s="44"/>
      <c r="AM134" s="44"/>
      <c r="AN134" s="136"/>
      <c r="AO134" s="34"/>
      <c r="AP134" s="75"/>
      <c r="AQ134" s="67"/>
    </row>
    <row r="135" spans="1:43" ht="14.25" hidden="1" customHeight="1" x14ac:dyDescent="0.2">
      <c r="A135" s="125"/>
      <c r="B135" s="150"/>
      <c r="C135" s="72"/>
      <c r="D135" s="68"/>
      <c r="E135" s="33"/>
      <c r="F135" s="31"/>
      <c r="G135" s="32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4"/>
      <c r="S135" s="34"/>
      <c r="T135" s="34"/>
      <c r="U135" s="34"/>
      <c r="V135" s="34"/>
      <c r="W135" s="34"/>
      <c r="X135" s="34"/>
      <c r="Y135" s="34"/>
      <c r="Z135" s="35"/>
      <c r="AA135" s="32"/>
      <c r="AB135" s="36"/>
      <c r="AC135" s="37"/>
      <c r="AD135" s="50"/>
      <c r="AE135" s="51"/>
      <c r="AF135" s="49"/>
      <c r="AG135" s="51"/>
      <c r="AH135" s="50"/>
      <c r="AI135" s="52"/>
      <c r="AJ135" s="42"/>
      <c r="AK135" s="43"/>
      <c r="AL135" s="44"/>
      <c r="AM135" s="44"/>
      <c r="AN135" s="136"/>
      <c r="AO135" s="34"/>
      <c r="AP135" s="75"/>
      <c r="AQ135" s="67"/>
    </row>
    <row r="136" spans="1:43" ht="14.25" hidden="1" customHeight="1" x14ac:dyDescent="0.2">
      <c r="A136" s="125"/>
      <c r="B136" s="150"/>
      <c r="C136" s="72"/>
      <c r="D136" s="68"/>
      <c r="E136" s="33"/>
      <c r="F136" s="31"/>
      <c r="G136" s="32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4"/>
      <c r="S136" s="34"/>
      <c r="T136" s="34"/>
      <c r="U136" s="34"/>
      <c r="V136" s="34"/>
      <c r="W136" s="34"/>
      <c r="X136" s="34"/>
      <c r="Y136" s="34"/>
      <c r="Z136" s="35"/>
      <c r="AA136" s="32"/>
      <c r="AB136" s="36"/>
      <c r="AC136" s="37"/>
      <c r="AD136" s="50"/>
      <c r="AE136" s="51"/>
      <c r="AF136" s="49"/>
      <c r="AG136" s="51"/>
      <c r="AH136" s="50"/>
      <c r="AI136" s="52"/>
      <c r="AJ136" s="42"/>
      <c r="AK136" s="43"/>
      <c r="AL136" s="44"/>
      <c r="AM136" s="44"/>
      <c r="AN136" s="136"/>
      <c r="AO136" s="34"/>
      <c r="AP136" s="75"/>
      <c r="AQ136" s="67"/>
    </row>
    <row r="137" spans="1:43" ht="14.25" hidden="1" customHeight="1" x14ac:dyDescent="0.2">
      <c r="A137" s="125"/>
      <c r="B137" s="150"/>
      <c r="C137" s="72"/>
      <c r="D137" s="68"/>
      <c r="E137" s="33"/>
      <c r="F137" s="31"/>
      <c r="G137" s="32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4"/>
      <c r="S137" s="34"/>
      <c r="T137" s="34"/>
      <c r="U137" s="34"/>
      <c r="V137" s="34"/>
      <c r="W137" s="34"/>
      <c r="X137" s="34"/>
      <c r="Y137" s="34"/>
      <c r="Z137" s="35"/>
      <c r="AA137" s="32"/>
      <c r="AB137" s="36"/>
      <c r="AC137" s="37"/>
      <c r="AD137" s="50"/>
      <c r="AE137" s="51"/>
      <c r="AF137" s="49"/>
      <c r="AG137" s="51"/>
      <c r="AH137" s="50"/>
      <c r="AI137" s="52"/>
      <c r="AJ137" s="42"/>
      <c r="AK137" s="43"/>
      <c r="AL137" s="44"/>
      <c r="AM137" s="44"/>
      <c r="AN137" s="136"/>
      <c r="AO137" s="34"/>
      <c r="AP137" s="75"/>
      <c r="AQ137" s="67"/>
    </row>
    <row r="138" spans="1:43" ht="21" hidden="1" customHeight="1" x14ac:dyDescent="0.2">
      <c r="B138" s="462" t="s">
        <v>48</v>
      </c>
      <c r="C138" s="462"/>
      <c r="D138" s="462"/>
      <c r="E138" s="462"/>
      <c r="F138" s="462"/>
      <c r="G138" s="83" t="e">
        <f>IF(G11=" ","",COUNTIF(#REF!,G11))</f>
        <v>#REF!</v>
      </c>
      <c r="H138" s="30" t="e">
        <f>IF(H11=" ","",COUNTIF(#REF!,H11))</f>
        <v>#REF!</v>
      </c>
      <c r="I138" s="30" t="e">
        <f>IF(I11=" ","",COUNTIF(#REF!,I11))</f>
        <v>#REF!</v>
      </c>
      <c r="J138" s="30" t="e">
        <f>IF(J11=" ","",COUNTIF(#REF!,J11))</f>
        <v>#REF!</v>
      </c>
      <c r="K138" s="30" t="e">
        <f>IF(K11=" ","",COUNTIF(#REF!,K11))</f>
        <v>#REF!</v>
      </c>
      <c r="L138" s="84" t="e">
        <f>IF(L11=" ","",COUNTIF(#REF!,L11))</f>
        <v>#REF!</v>
      </c>
      <c r="M138" s="30" t="e">
        <f>IF(M11=" ","",COUNTIF(#REF!,M11))</f>
        <v>#REF!</v>
      </c>
      <c r="N138" s="30" t="e">
        <f>IF(N11=" ","",COUNTIF(#REF!,N11))</f>
        <v>#REF!</v>
      </c>
      <c r="O138" s="30" t="e">
        <f>IF(O11=" ","",COUNTIF(#REF!,O11))</f>
        <v>#REF!</v>
      </c>
      <c r="P138" s="30" t="e">
        <f>IF(P11=" ","",COUNTIF(#REF!,P11))</f>
        <v>#REF!</v>
      </c>
      <c r="Q138" s="30" t="e">
        <f>IF(Q11=" ","",COUNTIF(#REF!,Q11))</f>
        <v>#REF!</v>
      </c>
      <c r="R138" s="30" t="e">
        <f>IF(R11=" ","",COUNTIF(#REF!,R11))</f>
        <v>#REF!</v>
      </c>
      <c r="S138" s="30" t="e">
        <f>IF(S11=" ","",COUNTIF(#REF!,S11))</f>
        <v>#REF!</v>
      </c>
      <c r="T138" s="30" t="e">
        <f>IF(T11=" ","",COUNTIF(#REF!,T11))</f>
        <v>#REF!</v>
      </c>
      <c r="U138" s="30" t="e">
        <f>IF(U11=" ","",COUNTIF(#REF!,U11))</f>
        <v>#REF!</v>
      </c>
      <c r="V138" s="30" t="e">
        <f>IF(V11=" ","",COUNTIF(#REF!,V11))</f>
        <v>#REF!</v>
      </c>
      <c r="W138" s="30" t="e">
        <f>IF(W11=" ","",COUNTIF(#REF!,W11))</f>
        <v>#REF!</v>
      </c>
      <c r="X138" s="30" t="e">
        <f>IF(X11=" ","",COUNTIF(#REF!,X11))</f>
        <v>#REF!</v>
      </c>
      <c r="Y138" s="30" t="e">
        <f>IF(Y11=" ","",COUNTIF(#REF!,Y11))</f>
        <v>#REF!</v>
      </c>
      <c r="Z138" s="84" t="e">
        <f>IF(Z11=" ","",COUNTIF(#REF!,Z11))</f>
        <v>#REF!</v>
      </c>
      <c r="AA138" s="85" t="e">
        <f>IF(AA11=" ","",COUNTIF(#REF!,AA11))</f>
        <v>#REF!</v>
      </c>
      <c r="AB138" s="86"/>
      <c r="AC138" s="85" t="e">
        <f>IF(AC11=" ","",COUNTIF(#REF!,AC11))</f>
        <v>#REF!</v>
      </c>
      <c r="AD138" s="87"/>
    </row>
    <row r="139" spans="1:43" ht="17.25" hidden="1" customHeight="1" thickBot="1" x14ac:dyDescent="0.25">
      <c r="B139" s="460" t="s">
        <v>49</v>
      </c>
      <c r="C139" s="460"/>
      <c r="D139" s="460"/>
      <c r="E139" s="460"/>
      <c r="F139" s="460"/>
      <c r="G139" s="88" t="e">
        <f>IF(G11=" ","",G138/COUNTA(#REF!)*100)</f>
        <v>#REF!</v>
      </c>
      <c r="H139" s="70" t="e">
        <f>IF(H11=" ","",H138/COUNTA(#REF!)*100)</f>
        <v>#REF!</v>
      </c>
      <c r="I139" s="70" t="e">
        <f>IF(I11=" ","",I138/COUNTA(#REF!)*100)</f>
        <v>#REF!</v>
      </c>
      <c r="J139" s="70" t="e">
        <f>IF(J11=" ","",J138/COUNTA(#REF!)*100)</f>
        <v>#REF!</v>
      </c>
      <c r="K139" s="70" t="e">
        <f>IF(K11=" ","",K138/COUNTA(#REF!)*100)</f>
        <v>#REF!</v>
      </c>
      <c r="L139" s="89" t="e">
        <f>IF(L11=" ","",L138/COUNTA(#REF!)*100)</f>
        <v>#REF!</v>
      </c>
      <c r="M139" s="70" t="e">
        <f>IF(M11=" ","",M138/COUNTA(#REF!)*100)</f>
        <v>#REF!</v>
      </c>
      <c r="N139" s="70" t="e">
        <f>IF(N11=" ","",N138/COUNTA(#REF!)*100)</f>
        <v>#REF!</v>
      </c>
      <c r="O139" s="70" t="e">
        <f>IF(O11=" ","",O138/COUNTA(#REF!)*100)</f>
        <v>#REF!</v>
      </c>
      <c r="P139" s="70" t="e">
        <f>IF(P11=" ","",P138/COUNTA(#REF!)*100)</f>
        <v>#REF!</v>
      </c>
      <c r="Q139" s="70" t="e">
        <f>IF(Q11=" ","",Q138/COUNTA(#REF!)*100)</f>
        <v>#REF!</v>
      </c>
      <c r="R139" s="70" t="e">
        <f>IF(R11=" ","",R138/COUNTA(#REF!)*100)</f>
        <v>#REF!</v>
      </c>
      <c r="S139" s="70" t="e">
        <f>IF(S11=" ","",S138/COUNTA(#REF!)*100)</f>
        <v>#REF!</v>
      </c>
      <c r="T139" s="70" t="e">
        <f>IF(T11=" ","",T138/COUNTA(#REF!)*100)</f>
        <v>#REF!</v>
      </c>
      <c r="U139" s="70" t="e">
        <f>IF(U11=" ","",U138/COUNTA(#REF!)*100)</f>
        <v>#REF!</v>
      </c>
      <c r="V139" s="70" t="e">
        <f>IF(V11=" ","",V138/COUNTA(#REF!)*100)</f>
        <v>#REF!</v>
      </c>
      <c r="W139" s="70" t="e">
        <f>IF(W11=" ","",W138/COUNTA(#REF!)*100)</f>
        <v>#REF!</v>
      </c>
      <c r="X139" s="70" t="e">
        <f>IF(X11=" ","",X138/COUNTA(#REF!)*100)</f>
        <v>#REF!</v>
      </c>
      <c r="Y139" s="70" t="e">
        <f>IF(Y11=" ","",Y138/COUNTA(#REF!)*100)</f>
        <v>#REF!</v>
      </c>
      <c r="Z139" s="89" t="e">
        <f>IF(Z11=" ","",Z138/COUNTA(#REF!)*100)</f>
        <v>#REF!</v>
      </c>
      <c r="AA139" s="90" t="e">
        <f>IF(AA11=" ","",AA138/COUNTA(#REF!)*100)</f>
        <v>#REF!</v>
      </c>
      <c r="AB139" s="86"/>
      <c r="AC139" s="90" t="e">
        <f>IF(AC11=" ","",AC138/COUNTA(#REF!)*100)</f>
        <v>#REF!</v>
      </c>
      <c r="AD139" s="73"/>
    </row>
    <row r="140" spans="1:43" hidden="1" x14ac:dyDescent="0.2"/>
    <row r="141" spans="1:43" hidden="1" x14ac:dyDescent="0.2">
      <c r="B141" s="2" t="s">
        <v>64</v>
      </c>
      <c r="E141" s="461" t="s">
        <v>65</v>
      </c>
      <c r="F141" s="461"/>
    </row>
    <row r="142" spans="1:43" hidden="1" x14ac:dyDescent="0.2">
      <c r="B142" s="3" t="s">
        <v>66</v>
      </c>
      <c r="E142" s="461" t="s">
        <v>67</v>
      </c>
      <c r="F142" s="46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</sheetData>
  <autoFilter ref="C11:C86"/>
  <mergeCells count="23">
    <mergeCell ref="A8:AO8"/>
    <mergeCell ref="B139:F139"/>
    <mergeCell ref="E141:F141"/>
    <mergeCell ref="E142:F142"/>
    <mergeCell ref="D93:F93"/>
    <mergeCell ref="D94:F94"/>
    <mergeCell ref="B138:F138"/>
    <mergeCell ref="AR9:AR11"/>
    <mergeCell ref="G10:AD10"/>
    <mergeCell ref="AO10:AO11"/>
    <mergeCell ref="AP10:AP11"/>
    <mergeCell ref="AJ9:AK10"/>
    <mergeCell ref="AQ9:AQ11"/>
    <mergeCell ref="AO9:AP9"/>
    <mergeCell ref="AA9:AB9"/>
    <mergeCell ref="AC9:AD9"/>
    <mergeCell ref="AE9:AF9"/>
    <mergeCell ref="AG9:AH9"/>
    <mergeCell ref="F2:P2"/>
    <mergeCell ref="B3:AQ3"/>
    <mergeCell ref="A5:AO5"/>
    <mergeCell ref="A6:F6"/>
    <mergeCell ref="A7:AO7"/>
  </mergeCells>
  <conditionalFormatting sqref="AE34 AE64:AE66 AE51 AE125:AE137 AE83:AE86">
    <cfRule type="cellIs" dxfId="190" priority="38" stopIfTrue="1" operator="equal">
      <formula>$AE$11</formula>
    </cfRule>
    <cfRule type="cellIs" dxfId="189" priority="39" stopIfTrue="1" operator="notEqual">
      <formula>$AE$11</formula>
    </cfRule>
  </conditionalFormatting>
  <conditionalFormatting sqref="AG34 AG64:AG66 AG51 AG125:AG137 AG83:AG86">
    <cfRule type="cellIs" dxfId="188" priority="36" stopIfTrue="1" operator="equal">
      <formula>$AG$11</formula>
    </cfRule>
    <cfRule type="cellIs" dxfId="187" priority="37" stopIfTrue="1" operator="notEqual">
      <formula>$AG$11</formula>
    </cfRule>
  </conditionalFormatting>
  <conditionalFormatting sqref="AN63:AN65 AN78 AN125:AN137 AN83:AN86">
    <cfRule type="cellIs" dxfId="186" priority="1" stopIfTrue="1" operator="greaterThan">
      <formula>0.0659722222222222</formula>
    </cfRule>
  </conditionalFormatting>
  <conditionalFormatting sqref="Q125:Q137 Q12:Q86">
    <cfRule type="cellIs" dxfId="185" priority="48" stopIfTrue="1" operator="equal">
      <formula>$Q$11</formula>
    </cfRule>
    <cfRule type="cellIs" dxfId="184" priority="49" stopIfTrue="1" operator="notEqual">
      <formula>$Q$11</formula>
    </cfRule>
  </conditionalFormatting>
  <conditionalFormatting sqref="W125:W137 W12:W86">
    <cfRule type="cellIs" dxfId="183" priority="46" stopIfTrue="1" operator="equal">
      <formula>$W$11</formula>
    </cfRule>
    <cfRule type="cellIs" dxfId="182" priority="47" stopIfTrue="1" operator="notEqual">
      <formula>$W$11</formula>
    </cfRule>
  </conditionalFormatting>
  <conditionalFormatting sqref="X125:X137 X12:X86">
    <cfRule type="cellIs" dxfId="181" priority="44" stopIfTrue="1" operator="equal">
      <formula>$X$11</formula>
    </cfRule>
    <cfRule type="cellIs" dxfId="180" priority="45" stopIfTrue="1" operator="notEqual">
      <formula>$X$11</formula>
    </cfRule>
  </conditionalFormatting>
  <conditionalFormatting sqref="Y125:Y137 Y12:Y86">
    <cfRule type="cellIs" dxfId="179" priority="42" stopIfTrue="1" operator="equal">
      <formula>$Y$11</formula>
    </cfRule>
    <cfRule type="cellIs" dxfId="178" priority="43" stopIfTrue="1" operator="notEqual">
      <formula>$Y$11</formula>
    </cfRule>
  </conditionalFormatting>
  <conditionalFormatting sqref="Z125:Z137 Z12:Z86">
    <cfRule type="cellIs" dxfId="177" priority="40" stopIfTrue="1" operator="equal">
      <formula>$Z$11</formula>
    </cfRule>
    <cfRule type="cellIs" dxfId="176" priority="41" stopIfTrue="1" operator="notEqual">
      <formula>$Z$11</formula>
    </cfRule>
  </conditionalFormatting>
  <conditionalFormatting sqref="U125:U137 U12:U86">
    <cfRule type="cellIs" dxfId="175" priority="34" stopIfTrue="1" operator="equal">
      <formula>$U$11</formula>
    </cfRule>
    <cfRule type="cellIs" dxfId="174" priority="35" stopIfTrue="1" operator="notEqual">
      <formula>$U$11</formula>
    </cfRule>
  </conditionalFormatting>
  <conditionalFormatting sqref="O125:O137 O12:O86">
    <cfRule type="cellIs" dxfId="173" priority="32" stopIfTrue="1" operator="equal">
      <formula>$O$11</formula>
    </cfRule>
    <cfRule type="cellIs" dxfId="172" priority="33" stopIfTrue="1" operator="notEqual">
      <formula>$O$11</formula>
    </cfRule>
  </conditionalFormatting>
  <conditionalFormatting sqref="P125:P137 P12:P86">
    <cfRule type="cellIs" dxfId="171" priority="30" stopIfTrue="1" operator="equal">
      <formula>$P$11</formula>
    </cfRule>
    <cfRule type="cellIs" dxfId="170" priority="31" stopIfTrue="1" operator="notEqual">
      <formula>$P$11</formula>
    </cfRule>
  </conditionalFormatting>
  <conditionalFormatting sqref="R125:R137 R12:R86">
    <cfRule type="cellIs" dxfId="169" priority="28" stopIfTrue="1" operator="equal">
      <formula>$R$11</formula>
    </cfRule>
    <cfRule type="cellIs" dxfId="168" priority="29" stopIfTrue="1" operator="notEqual">
      <formula>$R$11</formula>
    </cfRule>
  </conditionalFormatting>
  <conditionalFormatting sqref="M125:M137 M12:M86">
    <cfRule type="cellIs" dxfId="167" priority="26" stopIfTrue="1" operator="equal">
      <formula>$M$11</formula>
    </cfRule>
    <cfRule type="cellIs" dxfId="166" priority="27" stopIfTrue="1" operator="notEqual">
      <formula>$M$11</formula>
    </cfRule>
  </conditionalFormatting>
  <conditionalFormatting sqref="V125:V137 V12:V86">
    <cfRule type="cellIs" dxfId="165" priority="24" stopIfTrue="1" operator="equal">
      <formula>$V$11</formula>
    </cfRule>
    <cfRule type="cellIs" dxfId="164" priority="25" stopIfTrue="1" operator="notEqual">
      <formula>$V$11</formula>
    </cfRule>
  </conditionalFormatting>
  <conditionalFormatting sqref="S125:S137 S12:S86">
    <cfRule type="cellIs" dxfId="163" priority="22" stopIfTrue="1" operator="notEqual">
      <formula>$S$11</formula>
    </cfRule>
    <cfRule type="cellIs" dxfId="162" priority="23" stopIfTrue="1" operator="equal">
      <formula>$S$11</formula>
    </cfRule>
  </conditionalFormatting>
  <conditionalFormatting sqref="T125:T137 T12:T86">
    <cfRule type="cellIs" dxfId="161" priority="20" stopIfTrue="1" operator="notEqual">
      <formula>$T$11</formula>
    </cfRule>
    <cfRule type="cellIs" dxfId="160" priority="21" stopIfTrue="1" operator="equal">
      <formula>$T$11</formula>
    </cfRule>
  </conditionalFormatting>
  <conditionalFormatting sqref="G125:G137 G12:G86">
    <cfRule type="cellIs" dxfId="159" priority="18" stopIfTrue="1" operator="equal">
      <formula>$G$11</formula>
    </cfRule>
    <cfRule type="cellIs" dxfId="158" priority="19" stopIfTrue="1" operator="notEqual">
      <formula>$G$11</formula>
    </cfRule>
  </conditionalFormatting>
  <conditionalFormatting sqref="H125:H137 H12:H86">
    <cfRule type="cellIs" dxfId="157" priority="16" stopIfTrue="1" operator="equal">
      <formula>$H$11</formula>
    </cfRule>
    <cfRule type="cellIs" dxfId="156" priority="17" stopIfTrue="1" operator="notEqual">
      <formula>$H$11</formula>
    </cfRule>
  </conditionalFormatting>
  <conditionalFormatting sqref="I125:I137 I12:I86">
    <cfRule type="cellIs" dxfId="155" priority="14" stopIfTrue="1" operator="equal">
      <formula>$I$11</formula>
    </cfRule>
    <cfRule type="cellIs" dxfId="154" priority="15" stopIfTrue="1" operator="notEqual">
      <formula>$I$11</formula>
    </cfRule>
  </conditionalFormatting>
  <conditionalFormatting sqref="J125:J137 J12:J86">
    <cfRule type="cellIs" dxfId="153" priority="12" stopIfTrue="1" operator="equal">
      <formula>$J$11</formula>
    </cfRule>
    <cfRule type="cellIs" dxfId="152" priority="13" stopIfTrue="1" operator="notEqual">
      <formula>$J$11</formula>
    </cfRule>
  </conditionalFormatting>
  <conditionalFormatting sqref="K125:K137 K12:K86">
    <cfRule type="cellIs" dxfId="151" priority="10" stopIfTrue="1" operator="equal">
      <formula>$K$11</formula>
    </cfRule>
    <cfRule type="cellIs" dxfId="150" priority="11" stopIfTrue="1" operator="notEqual">
      <formula>$K$11</formula>
    </cfRule>
  </conditionalFormatting>
  <conditionalFormatting sqref="L125:L137 L12:L86">
    <cfRule type="cellIs" dxfId="149" priority="8" stopIfTrue="1" operator="equal">
      <formula>$L$11</formula>
    </cfRule>
    <cfRule type="cellIs" dxfId="148" priority="9" stopIfTrue="1" operator="notEqual">
      <formula>$L$11</formula>
    </cfRule>
  </conditionalFormatting>
  <conditionalFormatting sqref="N125:N137 N12:N86">
    <cfRule type="cellIs" dxfId="147" priority="6" stopIfTrue="1" operator="equal">
      <formula>$N$11</formula>
    </cfRule>
    <cfRule type="cellIs" dxfId="146" priority="7" stopIfTrue="1" operator="notEqual">
      <formula>$N$11</formula>
    </cfRule>
  </conditionalFormatting>
  <conditionalFormatting sqref="AA125:AA137 AA12:AA86">
    <cfRule type="cellIs" dxfId="145" priority="4" stopIfTrue="1" operator="equal">
      <formula>$AA$11</formula>
    </cfRule>
    <cfRule type="cellIs" dxfId="144" priority="5" stopIfTrue="1" operator="notEqual">
      <formula>$AA$11</formula>
    </cfRule>
  </conditionalFormatting>
  <conditionalFormatting sqref="AC125:AC137 AC12:AC86">
    <cfRule type="cellIs" dxfId="143" priority="2" stopIfTrue="1" operator="equal">
      <formula>$AC$11</formula>
    </cfRule>
    <cfRule type="cellIs" dxfId="142" priority="3" stopIfTrue="1" operator="notEqual">
      <formula>$AC$11</formula>
    </cfRule>
  </conditionalFormatting>
  <printOptions horizontalCentered="1"/>
  <pageMargins left="0.15748031496062992" right="0.15748031496062992" top="0.23622047244094491" bottom="0.31496062992125984" header="0" footer="0"/>
  <pageSetup paperSize="9" scale="72" fitToHeight="3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Макрос1">
                <anchor>
                  <from>
                    <xdr:col>52</xdr:col>
                    <xdr:colOff>295275</xdr:colOff>
                    <xdr:row>10</xdr:row>
                    <xdr:rowOff>19050</xdr:rowOff>
                  </from>
                  <to>
                    <xdr:col>56</xdr:col>
                    <xdr:colOff>381000</xdr:colOff>
                    <xdr:row>14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44"/>
  <sheetViews>
    <sheetView view="pageBreakPreview" topLeftCell="B10" zoomScaleSheetLayoutView="100" workbookViewId="0">
      <selection activeCell="B46" sqref="B46"/>
    </sheetView>
  </sheetViews>
  <sheetFormatPr defaultRowHeight="12.75" x14ac:dyDescent="0.2"/>
  <cols>
    <col min="1" max="1" width="4.140625" style="1" hidden="1" customWidth="1"/>
    <col min="2" max="2" width="21.7109375" style="2" customWidth="1"/>
    <col min="3" max="3" width="8" style="3" hidden="1" customWidth="1"/>
    <col min="4" max="4" width="6.85546875" style="1" customWidth="1"/>
    <col min="5" max="5" width="7.7109375" style="3" customWidth="1"/>
    <col min="6" max="6" width="17" style="4" customWidth="1"/>
    <col min="7" max="7" width="4.85546875" style="1" customWidth="1"/>
    <col min="8" max="9" width="3.85546875" style="1" customWidth="1"/>
    <col min="10" max="10" width="4.140625" style="1" customWidth="1"/>
    <col min="11" max="11" width="3.7109375" style="1" customWidth="1"/>
    <col min="12" max="12" width="4.140625" style="1" customWidth="1"/>
    <col min="13" max="13" width="4" style="1" customWidth="1"/>
    <col min="14" max="14" width="3.7109375" style="1" customWidth="1"/>
    <col min="15" max="15" width="3.85546875" style="1" customWidth="1"/>
    <col min="16" max="16" width="3.7109375" style="1" customWidth="1"/>
    <col min="17" max="17" width="3.7109375" style="1" hidden="1" customWidth="1"/>
    <col min="18" max="18" width="3.85546875" style="1" hidden="1" customWidth="1"/>
    <col min="19" max="26" width="3.7109375" style="1" hidden="1" customWidth="1"/>
    <col min="27" max="28" width="4.85546875" style="1" hidden="1" customWidth="1"/>
    <col min="29" max="29" width="3.42578125" style="1" customWidth="1"/>
    <col min="30" max="30" width="7" style="1" customWidth="1"/>
    <col min="31" max="31" width="3.7109375" style="1" hidden="1" customWidth="1"/>
    <col min="32" max="32" width="4.7109375" style="1" hidden="1" customWidth="1"/>
    <col min="33" max="33" width="3.7109375" style="1" hidden="1" customWidth="1"/>
    <col min="34" max="34" width="4.28515625" style="1" hidden="1" customWidth="1"/>
    <col min="35" max="35" width="5.28515625" style="1" hidden="1" customWidth="1"/>
    <col min="36" max="36" width="8" style="1" customWidth="1"/>
    <col min="37" max="37" width="7.85546875" style="1" customWidth="1"/>
    <col min="38" max="38" width="1.85546875" style="4" hidden="1" customWidth="1"/>
    <col min="39" max="39" width="4" style="4" hidden="1" customWidth="1"/>
    <col min="40" max="40" width="5.5703125" style="4" hidden="1" customWidth="1"/>
    <col min="41" max="41" width="7.7109375" style="1" hidden="1" customWidth="1"/>
    <col min="42" max="42" width="0" style="4" hidden="1" customWidth="1"/>
    <col min="43" max="16384" width="9.140625" style="4"/>
  </cols>
  <sheetData>
    <row r="1" spans="1:44" x14ac:dyDescent="0.2">
      <c r="J1" s="5" t="s">
        <v>0</v>
      </c>
    </row>
    <row r="2" spans="1:44" ht="12.75" customHeight="1" x14ac:dyDescent="0.2">
      <c r="A2" s="4"/>
      <c r="B2" s="6"/>
      <c r="C2" s="7"/>
      <c r="D2" s="7"/>
      <c r="E2" s="7"/>
      <c r="F2" s="435" t="s">
        <v>84</v>
      </c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44" ht="12.75" customHeight="1" x14ac:dyDescent="0.2">
      <c r="A3" s="4"/>
      <c r="B3" s="436" t="s">
        <v>102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</row>
    <row r="4" spans="1:44" x14ac:dyDescent="0.2">
      <c r="J4" s="5" t="s">
        <v>103</v>
      </c>
    </row>
    <row r="5" spans="1:44" ht="12.75" customHeight="1" x14ac:dyDescent="0.2">
      <c r="A5" s="437" t="s">
        <v>83</v>
      </c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</row>
    <row r="6" spans="1:44" ht="13.5" customHeight="1" x14ac:dyDescent="0.2">
      <c r="A6" s="439" t="s">
        <v>81</v>
      </c>
      <c r="B6" s="440"/>
      <c r="C6" s="440"/>
      <c r="D6" s="440"/>
      <c r="E6" s="440"/>
      <c r="F6" s="44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44" s="3" customFormat="1" ht="13.5" customHeight="1" x14ac:dyDescent="0.2">
      <c r="A7" s="441" t="s">
        <v>82</v>
      </c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  <c r="AO7" s="442"/>
    </row>
    <row r="8" spans="1:44" ht="13.5" customHeight="1" thickBot="1" x14ac:dyDescent="0.25">
      <c r="A8" s="459" t="s">
        <v>1</v>
      </c>
      <c r="B8" s="459"/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59"/>
      <c r="AL8" s="459"/>
      <c r="AM8" s="459"/>
      <c r="AN8" s="459"/>
      <c r="AO8" s="459"/>
    </row>
    <row r="9" spans="1:44" s="8" customFormat="1" ht="12.75" customHeight="1" thickBot="1" x14ac:dyDescent="0.25">
      <c r="B9" s="9"/>
      <c r="D9" s="158"/>
      <c r="E9" s="10"/>
      <c r="F9" s="11" t="s">
        <v>2</v>
      </c>
      <c r="G9" s="12">
        <v>1</v>
      </c>
      <c r="H9" s="13">
        <v>2</v>
      </c>
      <c r="I9" s="13">
        <v>3</v>
      </c>
      <c r="J9" s="13">
        <v>4</v>
      </c>
      <c r="K9" s="13">
        <v>5</v>
      </c>
      <c r="L9" s="14">
        <v>6</v>
      </c>
      <c r="M9" s="13">
        <v>7</v>
      </c>
      <c r="N9" s="13">
        <v>8</v>
      </c>
      <c r="O9" s="13">
        <v>9</v>
      </c>
      <c r="P9" s="13">
        <v>10</v>
      </c>
      <c r="Q9" s="13">
        <v>11</v>
      </c>
      <c r="R9" s="13">
        <v>12</v>
      </c>
      <c r="S9" s="13">
        <v>13</v>
      </c>
      <c r="T9" s="13">
        <v>14</v>
      </c>
      <c r="U9" s="13">
        <v>15</v>
      </c>
      <c r="V9" s="13">
        <v>16</v>
      </c>
      <c r="W9" s="13">
        <v>17</v>
      </c>
      <c r="X9" s="13">
        <v>18</v>
      </c>
      <c r="Y9" s="13">
        <v>19</v>
      </c>
      <c r="Z9" s="15">
        <v>20</v>
      </c>
      <c r="AA9" s="457" t="s">
        <v>3</v>
      </c>
      <c r="AB9" s="458"/>
      <c r="AC9" s="457" t="s">
        <v>4</v>
      </c>
      <c r="AD9" s="458"/>
      <c r="AE9" s="457" t="s">
        <v>5</v>
      </c>
      <c r="AF9" s="458"/>
      <c r="AG9" s="457" t="s">
        <v>6</v>
      </c>
      <c r="AH9" s="458"/>
      <c r="AI9" s="207" t="s">
        <v>7</v>
      </c>
      <c r="AJ9" s="450" t="s">
        <v>8</v>
      </c>
      <c r="AK9" s="451"/>
      <c r="AL9" s="17"/>
      <c r="AM9" s="17"/>
      <c r="AN9" s="17"/>
      <c r="AO9" s="455" t="s">
        <v>9</v>
      </c>
      <c r="AP9" s="470"/>
      <c r="AQ9" s="467" t="s">
        <v>9</v>
      </c>
      <c r="AR9" s="463" t="s">
        <v>108</v>
      </c>
    </row>
    <row r="10" spans="1:44" s="8" customFormat="1" ht="12.75" customHeight="1" thickBot="1" x14ac:dyDescent="0.25">
      <c r="A10" s="18"/>
      <c r="B10" s="167"/>
      <c r="C10" s="20"/>
      <c r="D10" s="20"/>
      <c r="E10" s="20"/>
      <c r="F10" s="21"/>
      <c r="G10" s="471" t="s">
        <v>10</v>
      </c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3"/>
      <c r="AE10" s="22"/>
      <c r="AF10" s="23"/>
      <c r="AG10" s="22"/>
      <c r="AH10" s="24"/>
      <c r="AI10" s="208" t="s">
        <v>11</v>
      </c>
      <c r="AJ10" s="454"/>
      <c r="AK10" s="469"/>
      <c r="AL10" s="26"/>
      <c r="AM10" s="26"/>
      <c r="AN10" s="26"/>
      <c r="AO10" s="448" t="s">
        <v>62</v>
      </c>
      <c r="AP10" s="465" t="s">
        <v>63</v>
      </c>
      <c r="AQ10" s="468"/>
      <c r="AR10" s="464"/>
    </row>
    <row r="11" spans="1:44" s="8" customFormat="1" ht="12.75" customHeight="1" thickBot="1" x14ac:dyDescent="0.25">
      <c r="A11" s="27" t="s">
        <v>12</v>
      </c>
      <c r="B11" s="126" t="s">
        <v>13</v>
      </c>
      <c r="C11" s="160" t="s">
        <v>14</v>
      </c>
      <c r="D11" s="162" t="s">
        <v>80</v>
      </c>
      <c r="E11" s="192" t="s">
        <v>15</v>
      </c>
      <c r="F11" s="163" t="s">
        <v>16</v>
      </c>
      <c r="G11" s="182" t="s">
        <v>17</v>
      </c>
      <c r="H11" s="169" t="s">
        <v>18</v>
      </c>
      <c r="I11" s="169" t="s">
        <v>18</v>
      </c>
      <c r="J11" s="169" t="s">
        <v>18</v>
      </c>
      <c r="K11" s="169" t="s">
        <v>17</v>
      </c>
      <c r="L11" s="170" t="s">
        <v>17</v>
      </c>
      <c r="M11" s="169" t="s">
        <v>18</v>
      </c>
      <c r="N11" s="169" t="s">
        <v>17</v>
      </c>
      <c r="O11" s="169" t="s">
        <v>19</v>
      </c>
      <c r="P11" s="169" t="s">
        <v>17</v>
      </c>
      <c r="Q11" s="169" t="s">
        <v>18</v>
      </c>
      <c r="R11" s="169" t="s">
        <v>19</v>
      </c>
      <c r="S11" s="169" t="s">
        <v>20</v>
      </c>
      <c r="T11" s="169" t="s">
        <v>19</v>
      </c>
      <c r="U11" s="169" t="s">
        <v>19</v>
      </c>
      <c r="V11" s="169" t="s">
        <v>19</v>
      </c>
      <c r="W11" s="169" t="s">
        <v>19</v>
      </c>
      <c r="X11" s="169" t="s">
        <v>18</v>
      </c>
      <c r="Y11" s="169" t="s">
        <v>19</v>
      </c>
      <c r="Z11" s="169" t="s">
        <v>21</v>
      </c>
      <c r="AA11" s="168" t="s">
        <v>19</v>
      </c>
      <c r="AB11" s="171" t="s">
        <v>22</v>
      </c>
      <c r="AC11" s="172" t="s">
        <v>20</v>
      </c>
      <c r="AD11" s="173" t="s">
        <v>22</v>
      </c>
      <c r="AE11" s="174" t="s">
        <v>23</v>
      </c>
      <c r="AF11" s="173" t="s">
        <v>22</v>
      </c>
      <c r="AG11" s="174" t="s">
        <v>23</v>
      </c>
      <c r="AH11" s="173" t="s">
        <v>22</v>
      </c>
      <c r="AI11" s="207" t="s">
        <v>24</v>
      </c>
      <c r="AJ11" s="175" t="s">
        <v>25</v>
      </c>
      <c r="AK11" s="176" t="s">
        <v>22</v>
      </c>
      <c r="AL11" s="166" t="s">
        <v>26</v>
      </c>
      <c r="AM11" s="131" t="s">
        <v>27</v>
      </c>
      <c r="AN11" s="132" t="s">
        <v>28</v>
      </c>
      <c r="AO11" s="448"/>
      <c r="AP11" s="466"/>
      <c r="AQ11" s="468"/>
      <c r="AR11" s="464"/>
    </row>
    <row r="12" spans="1:44" s="46" customFormat="1" ht="12.75" customHeight="1" x14ac:dyDescent="0.2">
      <c r="A12" s="28">
        <v>1</v>
      </c>
      <c r="B12" s="150" t="s">
        <v>88</v>
      </c>
      <c r="C12" s="108"/>
      <c r="D12" s="198">
        <v>2</v>
      </c>
      <c r="E12" s="193" t="s">
        <v>45</v>
      </c>
      <c r="F12" s="185" t="s">
        <v>34</v>
      </c>
      <c r="G12" s="183" t="s">
        <v>30</v>
      </c>
      <c r="H12" s="59" t="s">
        <v>31</v>
      </c>
      <c r="I12" s="59" t="s">
        <v>30</v>
      </c>
      <c r="J12" s="59" t="s">
        <v>31</v>
      </c>
      <c r="K12" s="59" t="s">
        <v>32</v>
      </c>
      <c r="L12" s="59" t="s">
        <v>32</v>
      </c>
      <c r="M12" s="59" t="s">
        <v>31</v>
      </c>
      <c r="N12" s="59" t="s">
        <v>30</v>
      </c>
      <c r="O12" s="59" t="s">
        <v>32</v>
      </c>
      <c r="P12" s="59" t="s">
        <v>30</v>
      </c>
      <c r="Q12" s="59"/>
      <c r="R12" s="56"/>
      <c r="S12" s="56"/>
      <c r="T12" s="56"/>
      <c r="U12" s="56"/>
      <c r="V12" s="56"/>
      <c r="W12" s="56"/>
      <c r="X12" s="56"/>
      <c r="Y12" s="56"/>
      <c r="Z12" s="60"/>
      <c r="AA12" s="58"/>
      <c r="AB12" s="61"/>
      <c r="AC12" s="62" t="s">
        <v>33</v>
      </c>
      <c r="AD12" s="63">
        <v>6</v>
      </c>
      <c r="AE12" s="91"/>
      <c r="AF12" s="91"/>
      <c r="AG12" s="91"/>
      <c r="AH12" s="91"/>
      <c r="AI12" s="91"/>
      <c r="AJ12" s="78">
        <f t="shared" ref="AJ12:AJ42" si="0">IF(B12="","",MAX(SUM(IF(G12=G$11,1,0)+IF(H12=H$11,1,0)+IF(I12=I$11,1,0)+IF(J12=J$11,1,0)+IF(K12=K$11,1,0)+IF(L12=L$11,1,0)+IF(M12=M$11,1,0)+IF(N12=N$11,1,0)+IF(O12=O$11,1,0)+IF(P12=P$11,1,0)+IF(Q12=Q$11,1,0)+IF(R12=R$11,1,0)+IF(S12=S$11,1,0)+IF(T12=T$11,1,0)+IF(U12=U$11,1,0)+IF(V12=V$11,1,0)+IF(W12=W$11,1,0)+IF(X12=X$11,1,0)+IF(Y12=Y$11,1,0)+IF(Z12=Z$11,1,0)+IF(AA12=AA$11,1,0)+IF(AC12=AC$11,1,0)+IF(AE12=AE$11,1,0)+IF(AG12=AG$11,1,0)-ABS(AI12)),0))</f>
        <v>8</v>
      </c>
      <c r="AK12" s="61">
        <f t="shared" ref="AK12:AK42" si="1">IF(B12="","",SUM(IF(AB12,IF(AA12=AA$11,AB12,AB12+60),0),IF(AD12,IF(AC12=AC$11,AD12,AD12+60),0),IF(AF12,IF(AE12=AE$11,AF12,AF12+60),0),IF(AH12,IF(AG12=AG$11,AH12,AH12+60),0)))</f>
        <v>6</v>
      </c>
      <c r="AL12" s="116"/>
      <c r="AM12" s="116"/>
      <c r="AN12" s="116"/>
      <c r="AO12" s="31">
        <f>SUM(AJ12:AJ14)</f>
        <v>24</v>
      </c>
      <c r="AP12" s="164"/>
      <c r="AQ12" s="215">
        <v>1</v>
      </c>
      <c r="AR12" s="211">
        <v>1</v>
      </c>
    </row>
    <row r="13" spans="1:44" s="46" customFormat="1" ht="12.75" customHeight="1" x14ac:dyDescent="0.2">
      <c r="A13" s="45">
        <v>2</v>
      </c>
      <c r="B13" s="150" t="s">
        <v>99</v>
      </c>
      <c r="C13" s="60"/>
      <c r="D13" s="199">
        <v>3</v>
      </c>
      <c r="E13" s="194" t="s">
        <v>45</v>
      </c>
      <c r="F13" s="186" t="s">
        <v>54</v>
      </c>
      <c r="G13" s="183" t="s">
        <v>30</v>
      </c>
      <c r="H13" s="59" t="s">
        <v>31</v>
      </c>
      <c r="I13" s="59" t="s">
        <v>31</v>
      </c>
      <c r="J13" s="59" t="s">
        <v>32</v>
      </c>
      <c r="K13" s="59" t="s">
        <v>30</v>
      </c>
      <c r="L13" s="59" t="s">
        <v>31</v>
      </c>
      <c r="M13" s="59" t="s">
        <v>31</v>
      </c>
      <c r="N13" s="59" t="s">
        <v>30</v>
      </c>
      <c r="O13" s="59" t="s">
        <v>32</v>
      </c>
      <c r="P13" s="59" t="s">
        <v>31</v>
      </c>
      <c r="Q13" s="59"/>
      <c r="R13" s="56"/>
      <c r="S13" s="56"/>
      <c r="T13" s="56"/>
      <c r="U13" s="56"/>
      <c r="V13" s="56"/>
      <c r="W13" s="56"/>
      <c r="X13" s="56"/>
      <c r="Y13" s="56"/>
      <c r="Z13" s="60"/>
      <c r="AA13" s="32"/>
      <c r="AB13" s="61"/>
      <c r="AC13" s="62" t="s">
        <v>33</v>
      </c>
      <c r="AD13" s="63">
        <v>12</v>
      </c>
      <c r="AE13" s="91"/>
      <c r="AF13" s="91"/>
      <c r="AG13" s="91"/>
      <c r="AH13" s="91"/>
      <c r="AI13" s="91"/>
      <c r="AJ13" s="78">
        <f t="shared" si="0"/>
        <v>8</v>
      </c>
      <c r="AK13" s="61">
        <f t="shared" si="1"/>
        <v>12</v>
      </c>
      <c r="AL13" s="116"/>
      <c r="AM13" s="116"/>
      <c r="AN13" s="116"/>
      <c r="AO13" s="31"/>
      <c r="AP13" s="164"/>
      <c r="AQ13" s="215">
        <v>2</v>
      </c>
      <c r="AR13" s="211">
        <v>1</v>
      </c>
    </row>
    <row r="14" spans="1:44" s="46" customFormat="1" ht="12.75" customHeight="1" x14ac:dyDescent="0.2">
      <c r="A14" s="45">
        <v>4</v>
      </c>
      <c r="B14" s="150" t="s">
        <v>75</v>
      </c>
      <c r="C14" s="60"/>
      <c r="D14" s="200" t="s">
        <v>100</v>
      </c>
      <c r="E14" s="194" t="s">
        <v>45</v>
      </c>
      <c r="F14" s="186" t="s">
        <v>52</v>
      </c>
      <c r="G14" s="183" t="s">
        <v>30</v>
      </c>
      <c r="H14" s="59" t="s">
        <v>30</v>
      </c>
      <c r="I14" s="59" t="s">
        <v>31</v>
      </c>
      <c r="J14" s="59" t="s">
        <v>30</v>
      </c>
      <c r="K14" s="59" t="s">
        <v>30</v>
      </c>
      <c r="L14" s="59" t="s">
        <v>31</v>
      </c>
      <c r="M14" s="59" t="s">
        <v>31</v>
      </c>
      <c r="N14" s="59" t="s">
        <v>30</v>
      </c>
      <c r="O14" s="59" t="s">
        <v>32</v>
      </c>
      <c r="P14" s="59" t="s">
        <v>30</v>
      </c>
      <c r="Q14" s="59"/>
      <c r="R14" s="56"/>
      <c r="S14" s="56"/>
      <c r="T14" s="56"/>
      <c r="U14" s="56"/>
      <c r="V14" s="56"/>
      <c r="W14" s="56"/>
      <c r="X14" s="56"/>
      <c r="Y14" s="56"/>
      <c r="Z14" s="60"/>
      <c r="AA14" s="32"/>
      <c r="AB14" s="61"/>
      <c r="AC14" s="62" t="s">
        <v>33</v>
      </c>
      <c r="AD14" s="63">
        <v>16</v>
      </c>
      <c r="AE14" s="91"/>
      <c r="AF14" s="91"/>
      <c r="AG14" s="91"/>
      <c r="AH14" s="91"/>
      <c r="AI14" s="91"/>
      <c r="AJ14" s="78">
        <f t="shared" si="0"/>
        <v>8</v>
      </c>
      <c r="AK14" s="61">
        <f t="shared" si="1"/>
        <v>16</v>
      </c>
      <c r="AL14" s="116"/>
      <c r="AM14" s="116"/>
      <c r="AN14" s="116"/>
      <c r="AO14" s="31"/>
      <c r="AP14" s="165"/>
      <c r="AQ14" s="215">
        <v>3</v>
      </c>
      <c r="AR14" s="211">
        <v>1</v>
      </c>
    </row>
    <row r="15" spans="1:44" s="46" customFormat="1" ht="12.75" customHeight="1" thickBot="1" x14ac:dyDescent="0.25">
      <c r="A15" s="45">
        <v>5</v>
      </c>
      <c r="B15" s="150" t="s">
        <v>61</v>
      </c>
      <c r="C15" s="147"/>
      <c r="D15" s="201"/>
      <c r="E15" s="195" t="s">
        <v>45</v>
      </c>
      <c r="F15" s="187" t="s">
        <v>54</v>
      </c>
      <c r="G15" s="157" t="s">
        <v>31</v>
      </c>
      <c r="H15" s="33" t="s">
        <v>31</v>
      </c>
      <c r="I15" s="33" t="s">
        <v>31</v>
      </c>
      <c r="J15" s="33" t="s">
        <v>32</v>
      </c>
      <c r="K15" s="33" t="s">
        <v>30</v>
      </c>
      <c r="L15" s="33" t="s">
        <v>31</v>
      </c>
      <c r="M15" s="33" t="s">
        <v>31</v>
      </c>
      <c r="N15" s="33" t="s">
        <v>30</v>
      </c>
      <c r="O15" s="33" t="s">
        <v>32</v>
      </c>
      <c r="P15" s="33" t="s">
        <v>31</v>
      </c>
      <c r="Q15" s="33"/>
      <c r="R15" s="34"/>
      <c r="S15" s="34"/>
      <c r="T15" s="34"/>
      <c r="U15" s="34"/>
      <c r="V15" s="34"/>
      <c r="W15" s="34"/>
      <c r="X15" s="34"/>
      <c r="Y15" s="34"/>
      <c r="Z15" s="35"/>
      <c r="AA15" s="32"/>
      <c r="AB15" s="49"/>
      <c r="AC15" s="37" t="s">
        <v>33</v>
      </c>
      <c r="AD15" s="68">
        <v>18</v>
      </c>
      <c r="AE15" s="113"/>
      <c r="AF15" s="113"/>
      <c r="AG15" s="113"/>
      <c r="AH15" s="113"/>
      <c r="AI15" s="113"/>
      <c r="AJ15" s="64">
        <f t="shared" si="0"/>
        <v>7</v>
      </c>
      <c r="AK15" s="36">
        <f t="shared" si="1"/>
        <v>18</v>
      </c>
      <c r="AL15" s="117"/>
      <c r="AM15" s="117"/>
      <c r="AN15" s="117"/>
      <c r="AO15" s="68"/>
      <c r="AP15" s="165"/>
      <c r="AQ15" s="215">
        <v>4</v>
      </c>
      <c r="AR15" s="211">
        <v>2</v>
      </c>
    </row>
    <row r="16" spans="1:44" s="46" customFormat="1" ht="12.75" customHeight="1" thickBot="1" x14ac:dyDescent="0.25">
      <c r="A16" s="124">
        <v>6</v>
      </c>
      <c r="B16" s="150" t="s">
        <v>46</v>
      </c>
      <c r="C16" s="189"/>
      <c r="D16" s="202"/>
      <c r="E16" s="193" t="s">
        <v>45</v>
      </c>
      <c r="F16" s="185" t="s">
        <v>38</v>
      </c>
      <c r="G16" s="184" t="s">
        <v>30</v>
      </c>
      <c r="H16" s="106" t="s">
        <v>31</v>
      </c>
      <c r="I16" s="106" t="s">
        <v>30</v>
      </c>
      <c r="J16" s="106" t="s">
        <v>31</v>
      </c>
      <c r="K16" s="106" t="s">
        <v>31</v>
      </c>
      <c r="L16" s="106" t="s">
        <v>32</v>
      </c>
      <c r="M16" s="106" t="s">
        <v>32</v>
      </c>
      <c r="N16" s="106" t="s">
        <v>30</v>
      </c>
      <c r="O16" s="106" t="s">
        <v>31</v>
      </c>
      <c r="P16" s="106" t="s">
        <v>31</v>
      </c>
      <c r="Q16" s="106"/>
      <c r="R16" s="107"/>
      <c r="S16" s="107"/>
      <c r="T16" s="107"/>
      <c r="U16" s="107"/>
      <c r="V16" s="107"/>
      <c r="W16" s="107"/>
      <c r="X16" s="107"/>
      <c r="Y16" s="107"/>
      <c r="Z16" s="108"/>
      <c r="AA16" s="100"/>
      <c r="AB16" s="109"/>
      <c r="AC16" s="110" t="s">
        <v>33</v>
      </c>
      <c r="AD16" s="120">
        <v>12</v>
      </c>
      <c r="AE16" s="87"/>
      <c r="AF16" s="87"/>
      <c r="AG16" s="87"/>
      <c r="AH16" s="87"/>
      <c r="AI16" s="87"/>
      <c r="AJ16" s="111">
        <f t="shared" si="0"/>
        <v>5</v>
      </c>
      <c r="AK16" s="109">
        <f t="shared" si="1"/>
        <v>12</v>
      </c>
      <c r="AL16" s="116"/>
      <c r="AM16" s="116"/>
      <c r="AN16" s="116"/>
      <c r="AO16" s="31">
        <f>SUM(AJ16:AJ19)</f>
        <v>20</v>
      </c>
      <c r="AP16" s="165"/>
      <c r="AQ16" s="215">
        <v>5</v>
      </c>
      <c r="AR16" s="211">
        <v>3</v>
      </c>
    </row>
    <row r="17" spans="1:44" s="46" customFormat="1" ht="12.75" customHeight="1" x14ac:dyDescent="0.2">
      <c r="A17" s="125"/>
      <c r="B17" s="150" t="s">
        <v>79</v>
      </c>
      <c r="C17" s="190"/>
      <c r="D17" s="203"/>
      <c r="E17" s="194" t="s">
        <v>45</v>
      </c>
      <c r="F17" s="186" t="s">
        <v>58</v>
      </c>
      <c r="G17" s="183" t="s">
        <v>32</v>
      </c>
      <c r="H17" s="59" t="s">
        <v>31</v>
      </c>
      <c r="I17" s="59" t="s">
        <v>30</v>
      </c>
      <c r="J17" s="59" t="s">
        <v>31</v>
      </c>
      <c r="K17" s="59" t="s">
        <v>32</v>
      </c>
      <c r="L17" s="59" t="s">
        <v>31</v>
      </c>
      <c r="M17" s="59" t="s">
        <v>30</v>
      </c>
      <c r="N17" s="59" t="s">
        <v>30</v>
      </c>
      <c r="O17" s="59" t="s">
        <v>32</v>
      </c>
      <c r="P17" s="59" t="s">
        <v>31</v>
      </c>
      <c r="Q17" s="59"/>
      <c r="R17" s="56"/>
      <c r="S17" s="56"/>
      <c r="T17" s="56"/>
      <c r="U17" s="56"/>
      <c r="V17" s="56"/>
      <c r="W17" s="56"/>
      <c r="X17" s="56"/>
      <c r="Y17" s="56"/>
      <c r="Z17" s="60"/>
      <c r="AA17" s="32"/>
      <c r="AB17" s="61"/>
      <c r="AC17" s="62" t="s">
        <v>33</v>
      </c>
      <c r="AD17" s="75">
        <v>16</v>
      </c>
      <c r="AE17" s="87"/>
      <c r="AF17" s="87"/>
      <c r="AG17" s="87"/>
      <c r="AH17" s="87"/>
      <c r="AI17" s="87"/>
      <c r="AJ17" s="78">
        <f t="shared" si="0"/>
        <v>5</v>
      </c>
      <c r="AK17" s="61">
        <f t="shared" si="1"/>
        <v>16</v>
      </c>
      <c r="AL17" s="116"/>
      <c r="AM17" s="116"/>
      <c r="AN17" s="116"/>
      <c r="AO17" s="31"/>
      <c r="AP17" s="164"/>
      <c r="AQ17" s="215">
        <v>6</v>
      </c>
      <c r="AR17" s="211">
        <v>3</v>
      </c>
    </row>
    <row r="18" spans="1:44" s="46" customFormat="1" ht="12.75" customHeight="1" thickBot="1" x14ac:dyDescent="0.25">
      <c r="A18" s="125"/>
      <c r="B18" s="250" t="s">
        <v>74</v>
      </c>
      <c r="C18" s="60"/>
      <c r="D18" s="200" t="s">
        <v>98</v>
      </c>
      <c r="E18" s="194" t="s">
        <v>45</v>
      </c>
      <c r="F18" s="186" t="s">
        <v>52</v>
      </c>
      <c r="G18" s="183" t="s">
        <v>31</v>
      </c>
      <c r="H18" s="59" t="s">
        <v>32</v>
      </c>
      <c r="I18" s="59" t="s">
        <v>30</v>
      </c>
      <c r="J18" s="59" t="s">
        <v>32</v>
      </c>
      <c r="K18" s="59" t="s">
        <v>30</v>
      </c>
      <c r="L18" s="59" t="s">
        <v>31</v>
      </c>
      <c r="M18" s="59" t="s">
        <v>31</v>
      </c>
      <c r="N18" s="59" t="s">
        <v>30</v>
      </c>
      <c r="O18" s="59" t="s">
        <v>32</v>
      </c>
      <c r="P18" s="59" t="s">
        <v>30</v>
      </c>
      <c r="Q18" s="59"/>
      <c r="R18" s="56"/>
      <c r="S18" s="56"/>
      <c r="T18" s="56"/>
      <c r="U18" s="56"/>
      <c r="V18" s="56"/>
      <c r="W18" s="56"/>
      <c r="X18" s="56"/>
      <c r="Y18" s="56"/>
      <c r="Z18" s="60"/>
      <c r="AA18" s="58"/>
      <c r="AB18" s="61"/>
      <c r="AC18" s="62" t="s">
        <v>32</v>
      </c>
      <c r="AD18" s="63">
        <v>9</v>
      </c>
      <c r="AE18" s="91"/>
      <c r="AF18" s="91"/>
      <c r="AG18" s="91"/>
      <c r="AH18" s="91"/>
      <c r="AI18" s="91"/>
      <c r="AJ18" s="78">
        <f t="shared" si="0"/>
        <v>5</v>
      </c>
      <c r="AK18" s="61">
        <f t="shared" si="1"/>
        <v>69</v>
      </c>
      <c r="AL18" s="116"/>
      <c r="AM18" s="116"/>
      <c r="AN18" s="116"/>
      <c r="AO18" s="31"/>
      <c r="AP18" s="141"/>
      <c r="AQ18" s="215">
        <v>7</v>
      </c>
      <c r="AR18" s="211">
        <v>3</v>
      </c>
    </row>
    <row r="19" spans="1:44" s="46" customFormat="1" ht="12.75" customHeight="1" x14ac:dyDescent="0.2">
      <c r="A19" s="115">
        <v>7</v>
      </c>
      <c r="B19" s="150" t="s">
        <v>92</v>
      </c>
      <c r="C19" s="147"/>
      <c r="D19" s="201"/>
      <c r="E19" s="195" t="s">
        <v>45</v>
      </c>
      <c r="F19" s="187" t="s">
        <v>87</v>
      </c>
      <c r="G19" s="157" t="s">
        <v>30</v>
      </c>
      <c r="H19" s="33" t="s">
        <v>31</v>
      </c>
      <c r="I19" s="33" t="s">
        <v>30</v>
      </c>
      <c r="J19" s="33" t="s">
        <v>31</v>
      </c>
      <c r="K19" s="33" t="s">
        <v>32</v>
      </c>
      <c r="L19" s="33" t="s">
        <v>32</v>
      </c>
      <c r="M19" s="33" t="s">
        <v>30</v>
      </c>
      <c r="N19" s="33" t="s">
        <v>30</v>
      </c>
      <c r="O19" s="33" t="s">
        <v>32</v>
      </c>
      <c r="P19" s="33" t="s">
        <v>31</v>
      </c>
      <c r="Q19" s="33"/>
      <c r="R19" s="34"/>
      <c r="S19" s="34"/>
      <c r="T19" s="34"/>
      <c r="U19" s="34"/>
      <c r="V19" s="34"/>
      <c r="W19" s="34"/>
      <c r="X19" s="34"/>
      <c r="Y19" s="34"/>
      <c r="Z19" s="35"/>
      <c r="AA19" s="32"/>
      <c r="AB19" s="36"/>
      <c r="AC19" s="37" t="s">
        <v>31</v>
      </c>
      <c r="AD19" s="68">
        <v>12</v>
      </c>
      <c r="AE19" s="104"/>
      <c r="AF19" s="104"/>
      <c r="AG19" s="104"/>
      <c r="AH19" s="104"/>
      <c r="AI19" s="104"/>
      <c r="AJ19" s="64">
        <f t="shared" si="0"/>
        <v>5</v>
      </c>
      <c r="AK19" s="36">
        <f t="shared" si="1"/>
        <v>72</v>
      </c>
      <c r="AL19" s="116"/>
      <c r="AM19" s="116"/>
      <c r="AN19" s="116"/>
      <c r="AO19" s="31"/>
      <c r="AP19" s="141"/>
      <c r="AQ19" s="215">
        <v>8</v>
      </c>
      <c r="AR19" s="211">
        <v>3</v>
      </c>
    </row>
    <row r="20" spans="1:44" s="46" customFormat="1" ht="12.75" customHeight="1" x14ac:dyDescent="0.2">
      <c r="A20" s="45"/>
      <c r="B20" s="251" t="s">
        <v>189</v>
      </c>
      <c r="C20" s="118"/>
      <c r="D20" s="201"/>
      <c r="E20" s="195" t="s">
        <v>45</v>
      </c>
      <c r="F20" s="119" t="s">
        <v>120</v>
      </c>
      <c r="G20" s="105" t="s">
        <v>31</v>
      </c>
      <c r="H20" s="106" t="s">
        <v>31</v>
      </c>
      <c r="I20" s="106" t="s">
        <v>31</v>
      </c>
      <c r="J20" s="106" t="s">
        <v>32</v>
      </c>
      <c r="K20" s="106" t="s">
        <v>30</v>
      </c>
      <c r="L20" s="106" t="s">
        <v>31</v>
      </c>
      <c r="M20" s="106" t="s">
        <v>30</v>
      </c>
      <c r="N20" s="106" t="s">
        <v>30</v>
      </c>
      <c r="O20" s="106" t="s">
        <v>32</v>
      </c>
      <c r="P20" s="106" t="s">
        <v>31</v>
      </c>
      <c r="Q20" s="106"/>
      <c r="R20" s="107"/>
      <c r="S20" s="107"/>
      <c r="T20" s="107"/>
      <c r="U20" s="107"/>
      <c r="V20" s="107"/>
      <c r="W20" s="107"/>
      <c r="X20" s="107"/>
      <c r="Y20" s="107"/>
      <c r="Z20" s="108"/>
      <c r="AA20" s="100"/>
      <c r="AB20" s="109"/>
      <c r="AC20" s="110" t="s">
        <v>31</v>
      </c>
      <c r="AD20" s="120">
        <v>12</v>
      </c>
      <c r="AE20" s="87"/>
      <c r="AF20" s="87"/>
      <c r="AG20" s="87"/>
      <c r="AH20" s="87"/>
      <c r="AI20" s="87"/>
      <c r="AJ20" s="111">
        <f t="shared" si="0"/>
        <v>5</v>
      </c>
      <c r="AK20" s="109">
        <f t="shared" si="1"/>
        <v>72</v>
      </c>
      <c r="AL20" s="116"/>
      <c r="AM20" s="116"/>
      <c r="AN20" s="116"/>
      <c r="AO20" s="31"/>
      <c r="AP20" s="141"/>
      <c r="AQ20" s="215">
        <v>9</v>
      </c>
      <c r="AR20" s="211">
        <v>3</v>
      </c>
    </row>
    <row r="21" spans="1:44" s="46" customFormat="1" ht="12.75" customHeight="1" thickBot="1" x14ac:dyDescent="0.25">
      <c r="A21" s="45">
        <v>8</v>
      </c>
      <c r="B21" s="150" t="s">
        <v>72</v>
      </c>
      <c r="C21" s="48"/>
      <c r="D21" s="204"/>
      <c r="E21" s="196" t="s">
        <v>45</v>
      </c>
      <c r="F21" s="187" t="s">
        <v>38</v>
      </c>
      <c r="G21" s="157" t="s">
        <v>32</v>
      </c>
      <c r="H21" s="33" t="s">
        <v>31</v>
      </c>
      <c r="I21" s="33" t="s">
        <v>31</v>
      </c>
      <c r="J21" s="33" t="s">
        <v>31</v>
      </c>
      <c r="K21" s="33" t="s">
        <v>32</v>
      </c>
      <c r="L21" s="33" t="s">
        <v>32</v>
      </c>
      <c r="M21" s="33" t="s">
        <v>31</v>
      </c>
      <c r="N21" s="33" t="s">
        <v>32</v>
      </c>
      <c r="O21" s="33" t="s">
        <v>32</v>
      </c>
      <c r="P21" s="33" t="s">
        <v>53</v>
      </c>
      <c r="Q21" s="33"/>
      <c r="R21" s="34"/>
      <c r="S21" s="34"/>
      <c r="T21" s="34"/>
      <c r="U21" s="34"/>
      <c r="V21" s="34"/>
      <c r="W21" s="34"/>
      <c r="X21" s="34"/>
      <c r="Y21" s="34"/>
      <c r="Z21" s="35"/>
      <c r="AA21" s="32"/>
      <c r="AB21" s="36"/>
      <c r="AC21" s="37" t="s">
        <v>31</v>
      </c>
      <c r="AD21" s="68">
        <v>14</v>
      </c>
      <c r="AE21" s="68"/>
      <c r="AF21" s="68"/>
      <c r="AG21" s="68"/>
      <c r="AH21" s="68"/>
      <c r="AI21" s="50"/>
      <c r="AJ21" s="64">
        <f t="shared" si="0"/>
        <v>5</v>
      </c>
      <c r="AK21" s="36">
        <f t="shared" si="1"/>
        <v>74</v>
      </c>
      <c r="AL21" s="116"/>
      <c r="AM21" s="116"/>
      <c r="AN21" s="116"/>
      <c r="AO21" s="68"/>
      <c r="AP21" s="141"/>
      <c r="AQ21" s="215">
        <v>10</v>
      </c>
      <c r="AR21" s="211">
        <v>3</v>
      </c>
    </row>
    <row r="22" spans="1:44" s="46" customFormat="1" ht="12.75" customHeight="1" x14ac:dyDescent="0.2">
      <c r="A22" s="45">
        <v>9</v>
      </c>
      <c r="B22" s="150" t="s">
        <v>60</v>
      </c>
      <c r="C22" s="190"/>
      <c r="D22" s="203" t="s">
        <v>98</v>
      </c>
      <c r="E22" s="194" t="s">
        <v>45</v>
      </c>
      <c r="F22" s="186" t="s">
        <v>51</v>
      </c>
      <c r="G22" s="183" t="s">
        <v>31</v>
      </c>
      <c r="H22" s="59" t="s">
        <v>31</v>
      </c>
      <c r="I22" s="59" t="s">
        <v>30</v>
      </c>
      <c r="J22" s="59" t="s">
        <v>32</v>
      </c>
      <c r="K22" s="59" t="s">
        <v>32</v>
      </c>
      <c r="L22" s="59" t="s">
        <v>32</v>
      </c>
      <c r="M22" s="59" t="s">
        <v>31</v>
      </c>
      <c r="N22" s="59" t="s">
        <v>30</v>
      </c>
      <c r="O22" s="59" t="s">
        <v>32</v>
      </c>
      <c r="P22" s="59" t="s">
        <v>30</v>
      </c>
      <c r="Q22" s="59"/>
      <c r="R22" s="56"/>
      <c r="S22" s="56"/>
      <c r="T22" s="56"/>
      <c r="U22" s="56"/>
      <c r="V22" s="56"/>
      <c r="W22" s="56"/>
      <c r="X22" s="56"/>
      <c r="Y22" s="56"/>
      <c r="Z22" s="60"/>
      <c r="AA22" s="32"/>
      <c r="AB22" s="61"/>
      <c r="AC22" s="62" t="s">
        <v>31</v>
      </c>
      <c r="AD22" s="75">
        <v>17</v>
      </c>
      <c r="AE22" s="87"/>
      <c r="AF22" s="87"/>
      <c r="AG22" s="87"/>
      <c r="AH22" s="87"/>
      <c r="AI22" s="87"/>
      <c r="AJ22" s="78">
        <f t="shared" si="0"/>
        <v>5</v>
      </c>
      <c r="AK22" s="61">
        <f t="shared" si="1"/>
        <v>77</v>
      </c>
      <c r="AL22" s="122"/>
      <c r="AM22" s="114"/>
      <c r="AN22" s="142"/>
      <c r="AO22" s="146">
        <f>SUM(AJ23:AJ26)</f>
        <v>17</v>
      </c>
      <c r="AP22" s="141">
        <f>SUM(AK23:AK26)</f>
        <v>297</v>
      </c>
      <c r="AQ22" s="215">
        <v>11</v>
      </c>
      <c r="AR22" s="211">
        <v>3</v>
      </c>
    </row>
    <row r="23" spans="1:44" s="46" customFormat="1" ht="12.75" customHeight="1" x14ac:dyDescent="0.2">
      <c r="A23" s="45">
        <v>10</v>
      </c>
      <c r="B23" s="150" t="s">
        <v>78</v>
      </c>
      <c r="C23" s="147"/>
      <c r="D23" s="201"/>
      <c r="E23" s="195" t="s">
        <v>45</v>
      </c>
      <c r="F23" s="187" t="s">
        <v>29</v>
      </c>
      <c r="G23" s="183" t="s">
        <v>31</v>
      </c>
      <c r="H23" s="59" t="s">
        <v>31</v>
      </c>
      <c r="I23" s="59" t="s">
        <v>32</v>
      </c>
      <c r="J23" s="59" t="s">
        <v>31</v>
      </c>
      <c r="K23" s="59" t="s">
        <v>32</v>
      </c>
      <c r="L23" s="59" t="s">
        <v>30</v>
      </c>
      <c r="M23" s="59" t="s">
        <v>31</v>
      </c>
      <c r="N23" s="59" t="s">
        <v>30</v>
      </c>
      <c r="O23" s="59" t="s">
        <v>31</v>
      </c>
      <c r="P23" s="59" t="s">
        <v>32</v>
      </c>
      <c r="Q23" s="59"/>
      <c r="R23" s="56"/>
      <c r="S23" s="56"/>
      <c r="T23" s="56"/>
      <c r="U23" s="56"/>
      <c r="V23" s="56"/>
      <c r="W23" s="56"/>
      <c r="X23" s="56"/>
      <c r="Y23" s="56"/>
      <c r="Z23" s="60"/>
      <c r="AA23" s="58"/>
      <c r="AB23" s="61"/>
      <c r="AC23" s="62" t="s">
        <v>32</v>
      </c>
      <c r="AD23" s="75">
        <v>21</v>
      </c>
      <c r="AE23" s="87"/>
      <c r="AF23" s="87"/>
      <c r="AG23" s="87"/>
      <c r="AH23" s="87"/>
      <c r="AI23" s="87"/>
      <c r="AJ23" s="78">
        <f t="shared" si="0"/>
        <v>5</v>
      </c>
      <c r="AK23" s="61">
        <f t="shared" si="1"/>
        <v>81</v>
      </c>
      <c r="AL23" s="65"/>
      <c r="AM23" s="31"/>
      <c r="AN23" s="143"/>
      <c r="AO23" s="146"/>
      <c r="AP23" s="141"/>
      <c r="AQ23" s="215">
        <v>12</v>
      </c>
      <c r="AR23" s="211">
        <v>3</v>
      </c>
    </row>
    <row r="24" spans="1:44" s="46" customFormat="1" ht="12.75" customHeight="1" thickBot="1" x14ac:dyDescent="0.25">
      <c r="A24" s="124">
        <v>11</v>
      </c>
      <c r="B24" s="150" t="s">
        <v>89</v>
      </c>
      <c r="C24" s="48"/>
      <c r="D24" s="204"/>
      <c r="E24" s="196" t="s">
        <v>45</v>
      </c>
      <c r="F24" s="187" t="s">
        <v>43</v>
      </c>
      <c r="G24" s="157" t="s">
        <v>31</v>
      </c>
      <c r="H24" s="33" t="s">
        <v>31</v>
      </c>
      <c r="I24" s="33" t="s">
        <v>32</v>
      </c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32</v>
      </c>
      <c r="P24" s="33" t="s">
        <v>53</v>
      </c>
      <c r="Q24" s="33"/>
      <c r="R24" s="34"/>
      <c r="S24" s="34"/>
      <c r="T24" s="34"/>
      <c r="U24" s="34"/>
      <c r="V24" s="34"/>
      <c r="W24" s="34"/>
      <c r="X24" s="34"/>
      <c r="Y24" s="34"/>
      <c r="Z24" s="35"/>
      <c r="AA24" s="32"/>
      <c r="AB24" s="36"/>
      <c r="AC24" s="37" t="s">
        <v>31</v>
      </c>
      <c r="AD24" s="68">
        <v>5</v>
      </c>
      <c r="AE24" s="68"/>
      <c r="AF24" s="68"/>
      <c r="AG24" s="68"/>
      <c r="AH24" s="68"/>
      <c r="AI24" s="50"/>
      <c r="AJ24" s="64">
        <f t="shared" si="0"/>
        <v>4</v>
      </c>
      <c r="AK24" s="36">
        <f t="shared" si="1"/>
        <v>65</v>
      </c>
      <c r="AL24" s="65"/>
      <c r="AM24" s="31"/>
      <c r="AN24" s="143"/>
      <c r="AO24" s="146"/>
      <c r="AP24" s="141"/>
      <c r="AQ24" s="215">
        <v>13</v>
      </c>
      <c r="AR24" s="211">
        <v>3</v>
      </c>
    </row>
    <row r="25" spans="1:44" s="46" customFormat="1" ht="12.75" customHeight="1" x14ac:dyDescent="0.2">
      <c r="A25" s="45">
        <v>12</v>
      </c>
      <c r="B25" s="150" t="s">
        <v>86</v>
      </c>
      <c r="C25" s="190"/>
      <c r="D25" s="201"/>
      <c r="E25" s="195" t="s">
        <v>45</v>
      </c>
      <c r="F25" s="186" t="s">
        <v>58</v>
      </c>
      <c r="G25" s="183" t="s">
        <v>32</v>
      </c>
      <c r="H25" s="59" t="s">
        <v>31</v>
      </c>
      <c r="I25" s="59" t="s">
        <v>30</v>
      </c>
      <c r="J25" s="59" t="s">
        <v>31</v>
      </c>
      <c r="K25" s="59" t="s">
        <v>32</v>
      </c>
      <c r="L25" s="59" t="s">
        <v>31</v>
      </c>
      <c r="M25" s="59" t="s">
        <v>30</v>
      </c>
      <c r="N25" s="59" t="s">
        <v>30</v>
      </c>
      <c r="O25" s="59" t="s">
        <v>32</v>
      </c>
      <c r="P25" s="59" t="s">
        <v>31</v>
      </c>
      <c r="Q25" s="59"/>
      <c r="R25" s="56"/>
      <c r="S25" s="56"/>
      <c r="T25" s="56"/>
      <c r="U25" s="56"/>
      <c r="V25" s="56"/>
      <c r="W25" s="56"/>
      <c r="X25" s="56"/>
      <c r="Y25" s="56"/>
      <c r="Z25" s="60"/>
      <c r="AA25" s="32"/>
      <c r="AB25" s="61"/>
      <c r="AC25" s="62" t="s">
        <v>31</v>
      </c>
      <c r="AD25" s="75">
        <v>13</v>
      </c>
      <c r="AE25" s="87"/>
      <c r="AF25" s="87"/>
      <c r="AG25" s="87"/>
      <c r="AH25" s="87"/>
      <c r="AI25" s="87"/>
      <c r="AJ25" s="78">
        <f t="shared" si="0"/>
        <v>4</v>
      </c>
      <c r="AK25" s="61">
        <f t="shared" si="1"/>
        <v>73</v>
      </c>
      <c r="AL25" s="65"/>
      <c r="AM25" s="31"/>
      <c r="AN25" s="143"/>
      <c r="AO25" s="146"/>
      <c r="AP25" s="141"/>
      <c r="AQ25" s="215">
        <v>14</v>
      </c>
      <c r="AR25" s="212"/>
    </row>
    <row r="26" spans="1:44" s="46" customFormat="1" ht="12.75" customHeight="1" x14ac:dyDescent="0.2">
      <c r="A26" s="45">
        <v>13</v>
      </c>
      <c r="B26" s="150" t="s">
        <v>47</v>
      </c>
      <c r="C26" s="48"/>
      <c r="D26" s="204"/>
      <c r="E26" s="196" t="s">
        <v>45</v>
      </c>
      <c r="F26" s="187" t="s">
        <v>42</v>
      </c>
      <c r="G26" s="157" t="s">
        <v>31</v>
      </c>
      <c r="H26" s="33" t="s">
        <v>30</v>
      </c>
      <c r="I26" s="33" t="s">
        <v>30</v>
      </c>
      <c r="J26" s="33" t="s">
        <v>31</v>
      </c>
      <c r="K26" s="33" t="s">
        <v>32</v>
      </c>
      <c r="L26" s="33" t="s">
        <v>32</v>
      </c>
      <c r="M26" s="33" t="s">
        <v>31</v>
      </c>
      <c r="N26" s="33" t="s">
        <v>30</v>
      </c>
      <c r="O26" s="33" t="s">
        <v>32</v>
      </c>
      <c r="P26" s="33" t="s">
        <v>32</v>
      </c>
      <c r="Q26" s="33"/>
      <c r="R26" s="34"/>
      <c r="S26" s="34"/>
      <c r="T26" s="34"/>
      <c r="U26" s="34"/>
      <c r="V26" s="34"/>
      <c r="W26" s="34"/>
      <c r="X26" s="34"/>
      <c r="Y26" s="34"/>
      <c r="Z26" s="35"/>
      <c r="AA26" s="32"/>
      <c r="AB26" s="36"/>
      <c r="AC26" s="37" t="s">
        <v>31</v>
      </c>
      <c r="AD26" s="68">
        <v>18</v>
      </c>
      <c r="AE26" s="68"/>
      <c r="AF26" s="68"/>
      <c r="AG26" s="68"/>
      <c r="AH26" s="68"/>
      <c r="AI26" s="50"/>
      <c r="AJ26" s="64">
        <f t="shared" si="0"/>
        <v>4</v>
      </c>
      <c r="AK26" s="36">
        <f t="shared" si="1"/>
        <v>78</v>
      </c>
      <c r="AL26" s="65"/>
      <c r="AM26" s="31"/>
      <c r="AN26" s="143"/>
      <c r="AO26" s="34"/>
      <c r="AP26" s="38"/>
      <c r="AQ26" s="215">
        <v>15</v>
      </c>
      <c r="AR26" s="212"/>
    </row>
    <row r="27" spans="1:44" s="46" customFormat="1" ht="12.75" customHeight="1" x14ac:dyDescent="0.2">
      <c r="A27" s="45"/>
      <c r="B27" s="150" t="s">
        <v>190</v>
      </c>
      <c r="C27" s="74"/>
      <c r="D27" s="204"/>
      <c r="E27" s="196" t="s">
        <v>45</v>
      </c>
      <c r="F27" s="79" t="s">
        <v>145</v>
      </c>
      <c r="G27" s="58" t="s">
        <v>32</v>
      </c>
      <c r="H27" s="59" t="s">
        <v>31</v>
      </c>
      <c r="I27" s="59" t="s">
        <v>30</v>
      </c>
      <c r="J27" s="59" t="s">
        <v>31</v>
      </c>
      <c r="K27" s="59" t="s">
        <v>32</v>
      </c>
      <c r="L27" s="59" t="s">
        <v>32</v>
      </c>
      <c r="M27" s="59" t="s">
        <v>30</v>
      </c>
      <c r="N27" s="59" t="s">
        <v>30</v>
      </c>
      <c r="O27" s="59" t="s">
        <v>32</v>
      </c>
      <c r="P27" s="59" t="s">
        <v>31</v>
      </c>
      <c r="Q27" s="59"/>
      <c r="R27" s="56"/>
      <c r="S27" s="56"/>
      <c r="T27" s="56"/>
      <c r="U27" s="56"/>
      <c r="V27" s="56"/>
      <c r="W27" s="56"/>
      <c r="X27" s="56"/>
      <c r="Y27" s="56"/>
      <c r="Z27" s="60"/>
      <c r="AA27" s="32"/>
      <c r="AB27" s="61"/>
      <c r="AC27" s="62" t="s">
        <v>31</v>
      </c>
      <c r="AD27" s="75">
        <v>59</v>
      </c>
      <c r="AE27" s="87"/>
      <c r="AF27" s="87"/>
      <c r="AG27" s="87"/>
      <c r="AH27" s="87"/>
      <c r="AI27" s="87"/>
      <c r="AJ27" s="78">
        <f t="shared" si="0"/>
        <v>4</v>
      </c>
      <c r="AK27" s="61">
        <f t="shared" si="1"/>
        <v>119</v>
      </c>
      <c r="AL27" s="224"/>
      <c r="AM27" s="57"/>
      <c r="AN27" s="252"/>
      <c r="AO27" s="34"/>
      <c r="AP27" s="38"/>
      <c r="AQ27" s="215">
        <v>16</v>
      </c>
      <c r="AR27" s="212"/>
    </row>
    <row r="28" spans="1:44" ht="12.75" customHeight="1" thickBot="1" x14ac:dyDescent="0.25">
      <c r="A28" s="45">
        <v>14</v>
      </c>
      <c r="B28" s="150" t="s">
        <v>91</v>
      </c>
      <c r="C28" s="147"/>
      <c r="D28" s="201"/>
      <c r="E28" s="195" t="s">
        <v>45</v>
      </c>
      <c r="F28" s="187" t="s">
        <v>69</v>
      </c>
      <c r="G28" s="157" t="s">
        <v>53</v>
      </c>
      <c r="H28" s="33" t="s">
        <v>31</v>
      </c>
      <c r="I28" s="33" t="s">
        <v>33</v>
      </c>
      <c r="J28" s="33" t="s">
        <v>36</v>
      </c>
      <c r="K28" s="33" t="s">
        <v>33</v>
      </c>
      <c r="L28" s="33" t="s">
        <v>32</v>
      </c>
      <c r="M28" s="33" t="s">
        <v>31</v>
      </c>
      <c r="N28" s="33" t="s">
        <v>31</v>
      </c>
      <c r="O28" s="33" t="s">
        <v>33</v>
      </c>
      <c r="P28" s="33" t="s">
        <v>31</v>
      </c>
      <c r="Q28" s="33"/>
      <c r="R28" s="34"/>
      <c r="S28" s="34"/>
      <c r="T28" s="34"/>
      <c r="U28" s="34"/>
      <c r="V28" s="34"/>
      <c r="W28" s="34"/>
      <c r="X28" s="34"/>
      <c r="Y28" s="34"/>
      <c r="Z28" s="35"/>
      <c r="AA28" s="32"/>
      <c r="AB28" s="36"/>
      <c r="AC28" s="37" t="s">
        <v>33</v>
      </c>
      <c r="AD28" s="68">
        <v>16</v>
      </c>
      <c r="AE28" s="68"/>
      <c r="AF28" s="68"/>
      <c r="AG28" s="68"/>
      <c r="AH28" s="68"/>
      <c r="AI28" s="50"/>
      <c r="AJ28" s="64">
        <f t="shared" si="0"/>
        <v>3</v>
      </c>
      <c r="AK28" s="36">
        <f t="shared" si="1"/>
        <v>16</v>
      </c>
      <c r="AL28" s="123"/>
      <c r="AM28" s="71"/>
      <c r="AN28" s="144"/>
      <c r="AO28" s="34"/>
      <c r="AP28" s="141"/>
      <c r="AQ28" s="215">
        <v>17</v>
      </c>
      <c r="AR28" s="213"/>
    </row>
    <row r="29" spans="1:44" ht="12.75" customHeight="1" thickBot="1" x14ac:dyDescent="0.25">
      <c r="A29" s="45">
        <v>15</v>
      </c>
      <c r="B29" s="150" t="s">
        <v>70</v>
      </c>
      <c r="C29" s="189"/>
      <c r="D29" s="202"/>
      <c r="E29" s="193" t="s">
        <v>45</v>
      </c>
      <c r="F29" s="185" t="s">
        <v>57</v>
      </c>
      <c r="G29" s="184" t="s">
        <v>31</v>
      </c>
      <c r="H29" s="106" t="s">
        <v>30</v>
      </c>
      <c r="I29" s="106" t="s">
        <v>31</v>
      </c>
      <c r="J29" s="106" t="s">
        <v>32</v>
      </c>
      <c r="K29" s="106" t="s">
        <v>32</v>
      </c>
      <c r="L29" s="106" t="s">
        <v>32</v>
      </c>
      <c r="M29" s="106" t="s">
        <v>31</v>
      </c>
      <c r="N29" s="106" t="s">
        <v>32</v>
      </c>
      <c r="O29" s="106" t="s">
        <v>31</v>
      </c>
      <c r="P29" s="106" t="s">
        <v>31</v>
      </c>
      <c r="Q29" s="106"/>
      <c r="R29" s="107"/>
      <c r="S29" s="107"/>
      <c r="T29" s="107"/>
      <c r="U29" s="107"/>
      <c r="V29" s="107"/>
      <c r="W29" s="107"/>
      <c r="X29" s="107"/>
      <c r="Y29" s="107"/>
      <c r="Z29" s="108"/>
      <c r="AA29" s="100"/>
      <c r="AB29" s="109"/>
      <c r="AC29" s="110" t="s">
        <v>33</v>
      </c>
      <c r="AD29" s="120">
        <v>17</v>
      </c>
      <c r="AE29" s="87"/>
      <c r="AF29" s="87"/>
      <c r="AG29" s="87"/>
      <c r="AH29" s="87"/>
      <c r="AI29" s="87"/>
      <c r="AJ29" s="111">
        <f t="shared" si="0"/>
        <v>3</v>
      </c>
      <c r="AK29" s="109">
        <f t="shared" si="1"/>
        <v>17</v>
      </c>
      <c r="AL29" s="121"/>
      <c r="AM29" s="121"/>
      <c r="AN29" s="121"/>
      <c r="AO29" s="31">
        <f>SUM(AJ29:AJ34)</f>
        <v>18</v>
      </c>
      <c r="AP29" s="141">
        <f>SUM(AK29:AK34)</f>
        <v>295</v>
      </c>
      <c r="AQ29" s="215">
        <v>18</v>
      </c>
      <c r="AR29" s="213"/>
    </row>
    <row r="30" spans="1:44" ht="12.75" hidden="1" customHeight="1" thickBot="1" x14ac:dyDescent="0.25">
      <c r="A30" s="125">
        <v>17</v>
      </c>
      <c r="B30" s="150" t="s">
        <v>60</v>
      </c>
      <c r="C30" s="147"/>
      <c r="D30" s="201"/>
      <c r="E30" s="195" t="s">
        <v>45</v>
      </c>
      <c r="F30" s="187" t="s">
        <v>51</v>
      </c>
      <c r="G30" s="183" t="s">
        <v>31</v>
      </c>
      <c r="H30" s="59" t="s">
        <v>31</v>
      </c>
      <c r="I30" s="59" t="s">
        <v>30</v>
      </c>
      <c r="J30" s="59" t="s">
        <v>32</v>
      </c>
      <c r="K30" s="59" t="s">
        <v>32</v>
      </c>
      <c r="L30" s="59" t="s">
        <v>31</v>
      </c>
      <c r="M30" s="59" t="s">
        <v>31</v>
      </c>
      <c r="N30" s="59" t="s">
        <v>30</v>
      </c>
      <c r="O30" s="59" t="s">
        <v>32</v>
      </c>
      <c r="P30" s="59" t="s">
        <v>30</v>
      </c>
      <c r="Q30" s="59"/>
      <c r="R30" s="56"/>
      <c r="S30" s="56"/>
      <c r="T30" s="56"/>
      <c r="U30" s="56"/>
      <c r="V30" s="56"/>
      <c r="W30" s="56"/>
      <c r="X30" s="56"/>
      <c r="Y30" s="56"/>
      <c r="Z30" s="60"/>
      <c r="AA30" s="58"/>
      <c r="AB30" s="61"/>
      <c r="AC30" s="62" t="s">
        <v>31</v>
      </c>
      <c r="AD30" s="63">
        <v>17</v>
      </c>
      <c r="AE30" s="91"/>
      <c r="AF30" s="91"/>
      <c r="AG30" s="91"/>
      <c r="AH30" s="91"/>
      <c r="AI30" s="91"/>
      <c r="AJ30" s="78">
        <f>IF(B30="","",MAX(SUM(IF(G30=G$11,1,0)+IF(H30=H$11,1,0)+IF(I30=I$11,1,0)+IF(J30=J$11,1,0)+IF(K30=K$11,1,0)+IF(L30=L$11,1,0)+IF(M30=M$11,1,0)+IF(N30=N$11,1,0)+IF(O30=O$11,1,0)+IF(P30=P$11,1,0)+IF(Q30=Q$11,1,0)+IF(R30=R$11,1,0)+IF(S30=S$11,1,0)+IF(T30=T$11,1,0)+IF(U30=U$11,1,0)+IF(V30=V$11,1,0)+IF(W30=W$11,1,0)+IF(X30=X$11,1,0)+IF(Y30=Y$11,1,0)+IF(Z30=Z$11,1,0)+IF(AA30=AA$11,1,0)+IF(AC30=AC$11,1,0)+IF(AE30=AE$11,1,0)+IF(AG30=AG$11,1,0)-ABS(AI30)),0))</f>
        <v>5</v>
      </c>
      <c r="AK30" s="61">
        <f>IF(B30="","",SUM(IF(AB30,IF(AA30=AA$11,AB30,AB30+60),0),IF(AD30,IF(AC30=AC$11,AD30,AD30+60),0),IF(AF30,IF(AE30=AE$11,AF30,AF30+60),0),IF(AH30,IF(AG30=AG$11,AH30,AH30+60),0)))</f>
        <v>77</v>
      </c>
      <c r="AL30" s="116"/>
      <c r="AM30" s="116"/>
      <c r="AN30" s="116"/>
      <c r="AO30" s="31"/>
      <c r="AP30" s="141"/>
      <c r="AQ30" s="215">
        <v>19</v>
      </c>
      <c r="AR30" s="213"/>
    </row>
    <row r="31" spans="1:44" ht="12.75" customHeight="1" x14ac:dyDescent="0.2">
      <c r="A31" s="115">
        <v>18</v>
      </c>
      <c r="B31" s="150" t="s">
        <v>71</v>
      </c>
      <c r="C31" s="190"/>
      <c r="D31" s="203"/>
      <c r="E31" s="194" t="s">
        <v>45</v>
      </c>
      <c r="F31" s="186" t="s">
        <v>38</v>
      </c>
      <c r="G31" s="183" t="s">
        <v>32</v>
      </c>
      <c r="H31" s="59" t="s">
        <v>31</v>
      </c>
      <c r="I31" s="59" t="s">
        <v>30</v>
      </c>
      <c r="J31" s="59" t="s">
        <v>31</v>
      </c>
      <c r="K31" s="59" t="s">
        <v>31</v>
      </c>
      <c r="L31" s="59" t="s">
        <v>32</v>
      </c>
      <c r="M31" s="59" t="s">
        <v>32</v>
      </c>
      <c r="N31" s="59" t="s">
        <v>32</v>
      </c>
      <c r="O31" s="59" t="s">
        <v>32</v>
      </c>
      <c r="P31" s="59" t="s">
        <v>32</v>
      </c>
      <c r="Q31" s="59"/>
      <c r="R31" s="56"/>
      <c r="S31" s="56"/>
      <c r="T31" s="56"/>
      <c r="U31" s="56"/>
      <c r="V31" s="56"/>
      <c r="W31" s="56"/>
      <c r="X31" s="56"/>
      <c r="Y31" s="56"/>
      <c r="Z31" s="60"/>
      <c r="AA31" s="32"/>
      <c r="AB31" s="61"/>
      <c r="AC31" s="62" t="s">
        <v>31</v>
      </c>
      <c r="AD31" s="75">
        <v>3</v>
      </c>
      <c r="AE31" s="87"/>
      <c r="AF31" s="87"/>
      <c r="AG31" s="87"/>
      <c r="AH31" s="87"/>
      <c r="AI31" s="87"/>
      <c r="AJ31" s="78">
        <f t="shared" si="0"/>
        <v>3</v>
      </c>
      <c r="AK31" s="61">
        <f t="shared" si="1"/>
        <v>63</v>
      </c>
      <c r="AL31" s="116"/>
      <c r="AM31" s="116"/>
      <c r="AN31" s="116"/>
      <c r="AO31" s="31"/>
      <c r="AP31" s="141"/>
      <c r="AQ31" s="215">
        <v>20</v>
      </c>
      <c r="AR31" s="213"/>
    </row>
    <row r="32" spans="1:44" ht="12.75" customHeight="1" x14ac:dyDescent="0.2">
      <c r="A32" s="45">
        <v>19</v>
      </c>
      <c r="B32" s="150" t="s">
        <v>77</v>
      </c>
      <c r="C32" s="60"/>
      <c r="D32" s="199"/>
      <c r="E32" s="194" t="s">
        <v>45</v>
      </c>
      <c r="F32" s="186" t="s">
        <v>44</v>
      </c>
      <c r="G32" s="183" t="s">
        <v>30</v>
      </c>
      <c r="H32" s="59" t="s">
        <v>31</v>
      </c>
      <c r="I32" s="59" t="s">
        <v>30</v>
      </c>
      <c r="J32" s="59" t="s">
        <v>32</v>
      </c>
      <c r="K32" s="59" t="s">
        <v>32</v>
      </c>
      <c r="L32" s="59" t="s">
        <v>31</v>
      </c>
      <c r="M32" s="59" t="s">
        <v>31</v>
      </c>
      <c r="N32" s="59" t="s">
        <v>32</v>
      </c>
      <c r="O32" s="59" t="s">
        <v>31</v>
      </c>
      <c r="P32" s="59" t="s">
        <v>31</v>
      </c>
      <c r="Q32" s="59"/>
      <c r="R32" s="56"/>
      <c r="S32" s="56"/>
      <c r="T32" s="56"/>
      <c r="U32" s="56"/>
      <c r="V32" s="56"/>
      <c r="W32" s="56"/>
      <c r="X32" s="56"/>
      <c r="Y32" s="56"/>
      <c r="Z32" s="60"/>
      <c r="AA32" s="32"/>
      <c r="AB32" s="61"/>
      <c r="AC32" s="62" t="s">
        <v>32</v>
      </c>
      <c r="AD32" s="63">
        <v>7</v>
      </c>
      <c r="AE32" s="91"/>
      <c r="AF32" s="91"/>
      <c r="AG32" s="91"/>
      <c r="AH32" s="91"/>
      <c r="AI32" s="91"/>
      <c r="AJ32" s="78">
        <f t="shared" si="0"/>
        <v>3</v>
      </c>
      <c r="AK32" s="61">
        <f t="shared" si="1"/>
        <v>67</v>
      </c>
      <c r="AL32" s="116"/>
      <c r="AM32" s="116"/>
      <c r="AN32" s="116"/>
      <c r="AO32" s="31"/>
      <c r="AP32" s="141"/>
      <c r="AQ32" s="215">
        <v>21</v>
      </c>
      <c r="AR32" s="213"/>
    </row>
    <row r="33" spans="1:44" ht="12.75" customHeight="1" x14ac:dyDescent="0.2">
      <c r="A33" s="45">
        <v>21</v>
      </c>
      <c r="B33" s="150" t="s">
        <v>85</v>
      </c>
      <c r="C33" s="190"/>
      <c r="D33" s="203"/>
      <c r="E33" s="194" t="s">
        <v>45</v>
      </c>
      <c r="F33" s="186" t="s">
        <v>44</v>
      </c>
      <c r="G33" s="183" t="s">
        <v>32</v>
      </c>
      <c r="H33" s="59" t="s">
        <v>32</v>
      </c>
      <c r="I33" s="59" t="s">
        <v>30</v>
      </c>
      <c r="J33" s="59" t="s">
        <v>32</v>
      </c>
      <c r="K33" s="59" t="s">
        <v>32</v>
      </c>
      <c r="L33" s="59" t="s">
        <v>32</v>
      </c>
      <c r="M33" s="59" t="s">
        <v>32</v>
      </c>
      <c r="N33" s="59" t="s">
        <v>32</v>
      </c>
      <c r="O33" s="59" t="s">
        <v>32</v>
      </c>
      <c r="P33" s="59" t="s">
        <v>31</v>
      </c>
      <c r="Q33" s="59"/>
      <c r="R33" s="56"/>
      <c r="S33" s="56"/>
      <c r="T33" s="56"/>
      <c r="U33" s="56"/>
      <c r="V33" s="56"/>
      <c r="W33" s="56"/>
      <c r="X33" s="56"/>
      <c r="Y33" s="56"/>
      <c r="Z33" s="60"/>
      <c r="AA33" s="32"/>
      <c r="AB33" s="61"/>
      <c r="AC33" s="62" t="s">
        <v>33</v>
      </c>
      <c r="AD33" s="75">
        <v>9</v>
      </c>
      <c r="AE33" s="87"/>
      <c r="AF33" s="87"/>
      <c r="AG33" s="87"/>
      <c r="AH33" s="87"/>
      <c r="AI33" s="87"/>
      <c r="AJ33" s="78">
        <f t="shared" si="0"/>
        <v>2</v>
      </c>
      <c r="AK33" s="61">
        <f t="shared" si="1"/>
        <v>9</v>
      </c>
      <c r="AL33" s="116"/>
      <c r="AM33" s="116"/>
      <c r="AN33" s="116"/>
      <c r="AO33" s="68"/>
      <c r="AP33" s="38"/>
      <c r="AQ33" s="215">
        <v>22</v>
      </c>
      <c r="AR33" s="213"/>
    </row>
    <row r="34" spans="1:44" ht="12.75" customHeight="1" thickBot="1" x14ac:dyDescent="0.25">
      <c r="A34" s="45">
        <v>22</v>
      </c>
      <c r="B34" s="150" t="s">
        <v>96</v>
      </c>
      <c r="C34" s="190"/>
      <c r="D34" s="203"/>
      <c r="E34" s="194" t="s">
        <v>45</v>
      </c>
      <c r="F34" s="186" t="s">
        <v>40</v>
      </c>
      <c r="G34" s="183" t="s">
        <v>31</v>
      </c>
      <c r="H34" s="59" t="s">
        <v>31</v>
      </c>
      <c r="I34" s="59" t="s">
        <v>30</v>
      </c>
      <c r="J34" s="59" t="s">
        <v>32</v>
      </c>
      <c r="K34" s="59" t="s">
        <v>32</v>
      </c>
      <c r="L34" s="59" t="s">
        <v>32</v>
      </c>
      <c r="M34" s="59" t="s">
        <v>31</v>
      </c>
      <c r="N34" s="59" t="s">
        <v>32</v>
      </c>
      <c r="O34" s="59" t="s">
        <v>30</v>
      </c>
      <c r="P34" s="59" t="s">
        <v>31</v>
      </c>
      <c r="Q34" s="59"/>
      <c r="R34" s="56"/>
      <c r="S34" s="56"/>
      <c r="T34" s="56"/>
      <c r="U34" s="56"/>
      <c r="V34" s="56"/>
      <c r="W34" s="56"/>
      <c r="X34" s="56"/>
      <c r="Y34" s="56"/>
      <c r="Z34" s="60"/>
      <c r="AA34" s="32"/>
      <c r="AB34" s="61"/>
      <c r="AC34" s="62" t="s">
        <v>31</v>
      </c>
      <c r="AD34" s="75">
        <v>2</v>
      </c>
      <c r="AE34" s="87"/>
      <c r="AF34" s="87"/>
      <c r="AG34" s="87"/>
      <c r="AH34" s="87"/>
      <c r="AI34" s="87"/>
      <c r="AJ34" s="78">
        <f t="shared" si="0"/>
        <v>2</v>
      </c>
      <c r="AK34" s="61">
        <f t="shared" si="1"/>
        <v>62</v>
      </c>
      <c r="AL34" s="117"/>
      <c r="AM34" s="117"/>
      <c r="AN34" s="117"/>
      <c r="AO34" s="68"/>
      <c r="AP34" s="141"/>
      <c r="AQ34" s="215">
        <v>23</v>
      </c>
      <c r="AR34" s="213"/>
    </row>
    <row r="35" spans="1:44" ht="12.75" customHeight="1" x14ac:dyDescent="0.2">
      <c r="A35" s="45">
        <v>23</v>
      </c>
      <c r="B35" s="150" t="s">
        <v>101</v>
      </c>
      <c r="C35" s="35"/>
      <c r="D35" s="205"/>
      <c r="E35" s="195" t="s">
        <v>45</v>
      </c>
      <c r="F35" s="187" t="s">
        <v>55</v>
      </c>
      <c r="G35" s="157" t="s">
        <v>31</v>
      </c>
      <c r="H35" s="33" t="s">
        <v>53</v>
      </c>
      <c r="I35" s="33" t="s">
        <v>30</v>
      </c>
      <c r="J35" s="33" t="s">
        <v>31</v>
      </c>
      <c r="K35" s="33" t="s">
        <v>31</v>
      </c>
      <c r="L35" s="33" t="s">
        <v>32</v>
      </c>
      <c r="M35" s="33" t="s">
        <v>32</v>
      </c>
      <c r="N35" s="33" t="s">
        <v>32</v>
      </c>
      <c r="O35" s="33" t="s">
        <v>32</v>
      </c>
      <c r="P35" s="33" t="s">
        <v>31</v>
      </c>
      <c r="Q35" s="33"/>
      <c r="R35" s="34"/>
      <c r="S35" s="34"/>
      <c r="T35" s="34"/>
      <c r="U35" s="34"/>
      <c r="V35" s="34"/>
      <c r="W35" s="34"/>
      <c r="X35" s="34"/>
      <c r="Y35" s="34"/>
      <c r="Z35" s="35"/>
      <c r="AA35" s="32"/>
      <c r="AB35" s="36"/>
      <c r="AC35" s="37" t="s">
        <v>31</v>
      </c>
      <c r="AD35" s="68">
        <v>3</v>
      </c>
      <c r="AE35" s="133"/>
      <c r="AF35" s="133"/>
      <c r="AG35" s="133"/>
      <c r="AH35" s="133"/>
      <c r="AI35" s="133"/>
      <c r="AJ35" s="64">
        <f t="shared" si="0"/>
        <v>2</v>
      </c>
      <c r="AK35" s="36">
        <f t="shared" si="1"/>
        <v>63</v>
      </c>
      <c r="AL35" s="121"/>
      <c r="AM35" s="121"/>
      <c r="AN35" s="121"/>
      <c r="AO35" s="31">
        <f>SUM(AJ36:AJ38)</f>
        <v>6</v>
      </c>
      <c r="AP35" s="141">
        <f>SUM(AK36:AK38)</f>
        <v>268</v>
      </c>
      <c r="AQ35" s="215">
        <v>24</v>
      </c>
      <c r="AR35" s="213"/>
    </row>
    <row r="36" spans="1:44" ht="12.75" customHeight="1" thickBot="1" x14ac:dyDescent="0.25">
      <c r="A36" s="124">
        <v>24</v>
      </c>
      <c r="B36" s="150" t="s">
        <v>97</v>
      </c>
      <c r="C36" s="189"/>
      <c r="D36" s="202"/>
      <c r="E36" s="193" t="s">
        <v>45</v>
      </c>
      <c r="F36" s="185" t="s">
        <v>40</v>
      </c>
      <c r="G36" s="184" t="s">
        <v>31</v>
      </c>
      <c r="H36" s="106" t="s">
        <v>31</v>
      </c>
      <c r="I36" s="106" t="s">
        <v>30</v>
      </c>
      <c r="J36" s="106" t="s">
        <v>32</v>
      </c>
      <c r="K36" s="106" t="s">
        <v>32</v>
      </c>
      <c r="L36" s="106" t="s">
        <v>32</v>
      </c>
      <c r="M36" s="106" t="s">
        <v>31</v>
      </c>
      <c r="N36" s="106" t="s">
        <v>32</v>
      </c>
      <c r="O36" s="106" t="s">
        <v>30</v>
      </c>
      <c r="P36" s="106" t="s">
        <v>31</v>
      </c>
      <c r="Q36" s="106"/>
      <c r="R36" s="107"/>
      <c r="S36" s="107"/>
      <c r="T36" s="107"/>
      <c r="U36" s="107"/>
      <c r="V36" s="107"/>
      <c r="W36" s="107"/>
      <c r="X36" s="107"/>
      <c r="Y36" s="107"/>
      <c r="Z36" s="108"/>
      <c r="AA36" s="100"/>
      <c r="AB36" s="109"/>
      <c r="AC36" s="110" t="s">
        <v>31</v>
      </c>
      <c r="AD36" s="120">
        <v>13</v>
      </c>
      <c r="AE36" s="87"/>
      <c r="AF36" s="87"/>
      <c r="AG36" s="87"/>
      <c r="AH36" s="87"/>
      <c r="AI36" s="87"/>
      <c r="AJ36" s="111">
        <f t="shared" si="0"/>
        <v>2</v>
      </c>
      <c r="AK36" s="109">
        <f t="shared" si="1"/>
        <v>73</v>
      </c>
      <c r="AL36" s="116"/>
      <c r="AM36" s="116"/>
      <c r="AN36" s="116"/>
      <c r="AO36" s="31"/>
      <c r="AP36" s="141"/>
      <c r="AQ36" s="215">
        <v>25</v>
      </c>
      <c r="AR36" s="213"/>
    </row>
    <row r="37" spans="1:44" ht="12.75" customHeight="1" x14ac:dyDescent="0.2">
      <c r="A37" s="45">
        <v>25</v>
      </c>
      <c r="B37" s="150" t="s">
        <v>76</v>
      </c>
      <c r="C37" s="190"/>
      <c r="D37" s="203"/>
      <c r="E37" s="194" t="s">
        <v>45</v>
      </c>
      <c r="F37" s="186" t="s">
        <v>39</v>
      </c>
      <c r="G37" s="183" t="s">
        <v>31</v>
      </c>
      <c r="H37" s="59" t="s">
        <v>31</v>
      </c>
      <c r="I37" s="59" t="s">
        <v>30</v>
      </c>
      <c r="J37" s="59" t="s">
        <v>32</v>
      </c>
      <c r="K37" s="59" t="s">
        <v>32</v>
      </c>
      <c r="L37" s="59" t="s">
        <v>31</v>
      </c>
      <c r="M37" s="59" t="s">
        <v>32</v>
      </c>
      <c r="N37" s="59" t="s">
        <v>32</v>
      </c>
      <c r="O37" s="59" t="s">
        <v>32</v>
      </c>
      <c r="P37" s="59" t="s">
        <v>31</v>
      </c>
      <c r="Q37" s="59"/>
      <c r="R37" s="56"/>
      <c r="S37" s="56"/>
      <c r="T37" s="56"/>
      <c r="U37" s="56"/>
      <c r="V37" s="56"/>
      <c r="W37" s="56"/>
      <c r="X37" s="56"/>
      <c r="Y37" s="56"/>
      <c r="Z37" s="60"/>
      <c r="AA37" s="32"/>
      <c r="AB37" s="61"/>
      <c r="AC37" s="62" t="s">
        <v>31</v>
      </c>
      <c r="AD37" s="75">
        <v>16</v>
      </c>
      <c r="AE37" s="87"/>
      <c r="AF37" s="87"/>
      <c r="AG37" s="87"/>
      <c r="AH37" s="87"/>
      <c r="AI37" s="87"/>
      <c r="AJ37" s="78">
        <f t="shared" si="0"/>
        <v>2</v>
      </c>
      <c r="AK37" s="61">
        <f t="shared" si="1"/>
        <v>76</v>
      </c>
      <c r="AL37" s="116"/>
      <c r="AM37" s="116"/>
      <c r="AN37" s="116"/>
      <c r="AO37" s="31"/>
      <c r="AP37" s="141"/>
      <c r="AQ37" s="215">
        <v>26</v>
      </c>
      <c r="AR37" s="213"/>
    </row>
    <row r="38" spans="1:44" ht="12.75" customHeight="1" x14ac:dyDescent="0.2">
      <c r="A38" s="45">
        <v>26</v>
      </c>
      <c r="B38" s="150" t="s">
        <v>93</v>
      </c>
      <c r="C38" s="190"/>
      <c r="D38" s="203"/>
      <c r="E38" s="194" t="s">
        <v>45</v>
      </c>
      <c r="F38" s="186" t="s">
        <v>87</v>
      </c>
      <c r="G38" s="183" t="s">
        <v>32</v>
      </c>
      <c r="H38" s="59" t="s">
        <v>31</v>
      </c>
      <c r="I38" s="59" t="s">
        <v>30</v>
      </c>
      <c r="J38" s="59" t="s">
        <v>33</v>
      </c>
      <c r="K38" s="59" t="s">
        <v>32</v>
      </c>
      <c r="L38" s="59" t="s">
        <v>33</v>
      </c>
      <c r="M38" s="59" t="s">
        <v>36</v>
      </c>
      <c r="N38" s="59" t="s">
        <v>32</v>
      </c>
      <c r="O38" s="59" t="s">
        <v>32</v>
      </c>
      <c r="P38" s="59" t="s">
        <v>31</v>
      </c>
      <c r="Q38" s="59"/>
      <c r="R38" s="56"/>
      <c r="S38" s="56"/>
      <c r="T38" s="56"/>
      <c r="U38" s="56"/>
      <c r="V38" s="56"/>
      <c r="W38" s="56"/>
      <c r="X38" s="56"/>
      <c r="Y38" s="56"/>
      <c r="Z38" s="60"/>
      <c r="AA38" s="32"/>
      <c r="AB38" s="61"/>
      <c r="AC38" s="62" t="s">
        <v>31</v>
      </c>
      <c r="AD38" s="75">
        <v>59</v>
      </c>
      <c r="AE38" s="87"/>
      <c r="AF38" s="87"/>
      <c r="AG38" s="87"/>
      <c r="AH38" s="87"/>
      <c r="AI38" s="87"/>
      <c r="AJ38" s="78">
        <f t="shared" si="0"/>
        <v>2</v>
      </c>
      <c r="AK38" s="61">
        <f t="shared" si="1"/>
        <v>119</v>
      </c>
      <c r="AL38" s="116"/>
      <c r="AM38" s="116"/>
      <c r="AN38" s="116"/>
      <c r="AO38" s="68"/>
      <c r="AP38" s="38"/>
      <c r="AQ38" s="215">
        <v>27</v>
      </c>
      <c r="AR38" s="213"/>
    </row>
    <row r="39" spans="1:44" ht="12.75" customHeight="1" thickBot="1" x14ac:dyDescent="0.25">
      <c r="A39" s="45">
        <v>27</v>
      </c>
      <c r="B39" s="150" t="s">
        <v>95</v>
      </c>
      <c r="C39" s="190"/>
      <c r="D39" s="203"/>
      <c r="E39" s="194" t="s">
        <v>45</v>
      </c>
      <c r="F39" s="186" t="s">
        <v>40</v>
      </c>
      <c r="G39" s="183" t="s">
        <v>31</v>
      </c>
      <c r="H39" s="59" t="s">
        <v>31</v>
      </c>
      <c r="I39" s="59" t="s">
        <v>30</v>
      </c>
      <c r="J39" s="59" t="s">
        <v>32</v>
      </c>
      <c r="K39" s="59" t="s">
        <v>32</v>
      </c>
      <c r="L39" s="59" t="s">
        <v>31</v>
      </c>
      <c r="M39" s="59" t="s">
        <v>31</v>
      </c>
      <c r="N39" s="59" t="s">
        <v>32</v>
      </c>
      <c r="O39" s="59" t="s">
        <v>30</v>
      </c>
      <c r="P39" s="59" t="s">
        <v>31</v>
      </c>
      <c r="Q39" s="59"/>
      <c r="R39" s="56"/>
      <c r="S39" s="56"/>
      <c r="T39" s="56"/>
      <c r="U39" s="56"/>
      <c r="V39" s="56"/>
      <c r="W39" s="56"/>
      <c r="X39" s="56"/>
      <c r="Y39" s="56"/>
      <c r="Z39" s="60"/>
      <c r="AA39" s="58"/>
      <c r="AB39" s="61"/>
      <c r="AC39" s="62" t="s">
        <v>31</v>
      </c>
      <c r="AD39" s="75">
        <v>6</v>
      </c>
      <c r="AE39" s="87"/>
      <c r="AF39" s="87"/>
      <c r="AG39" s="87"/>
      <c r="AH39" s="87"/>
      <c r="AI39" s="87"/>
      <c r="AJ39" s="76">
        <f t="shared" si="0"/>
        <v>2</v>
      </c>
      <c r="AK39" s="77">
        <f t="shared" si="1"/>
        <v>66</v>
      </c>
      <c r="AL39" s="117"/>
      <c r="AM39" s="117"/>
      <c r="AN39" s="117"/>
      <c r="AO39" s="68"/>
      <c r="AP39" s="141"/>
      <c r="AQ39" s="215">
        <v>28</v>
      </c>
      <c r="AR39" s="213"/>
    </row>
    <row r="40" spans="1:44" ht="12.75" customHeight="1" thickBot="1" x14ac:dyDescent="0.25">
      <c r="A40" s="45">
        <v>28</v>
      </c>
      <c r="B40" s="150" t="s">
        <v>94</v>
      </c>
      <c r="C40" s="147"/>
      <c r="D40" s="201"/>
      <c r="E40" s="195" t="s">
        <v>45</v>
      </c>
      <c r="F40" s="187" t="s">
        <v>90</v>
      </c>
      <c r="G40" s="157" t="s">
        <v>32</v>
      </c>
      <c r="H40" s="33" t="s">
        <v>30</v>
      </c>
      <c r="I40" s="33" t="s">
        <v>32</v>
      </c>
      <c r="J40" s="33" t="s">
        <v>30</v>
      </c>
      <c r="K40" s="33" t="s">
        <v>32</v>
      </c>
      <c r="L40" s="33" t="s">
        <v>31</v>
      </c>
      <c r="M40" s="33" t="s">
        <v>31</v>
      </c>
      <c r="N40" s="33" t="s">
        <v>32</v>
      </c>
      <c r="O40" s="33" t="s">
        <v>30</v>
      </c>
      <c r="P40" s="33" t="s">
        <v>32</v>
      </c>
      <c r="Q40" s="33"/>
      <c r="R40" s="34"/>
      <c r="S40" s="34"/>
      <c r="T40" s="34"/>
      <c r="U40" s="34"/>
      <c r="V40" s="34"/>
      <c r="W40" s="34"/>
      <c r="X40" s="34"/>
      <c r="Y40" s="34"/>
      <c r="Z40" s="35"/>
      <c r="AA40" s="32"/>
      <c r="AB40" s="49"/>
      <c r="AC40" s="37" t="s">
        <v>31</v>
      </c>
      <c r="AD40" s="68">
        <v>6</v>
      </c>
      <c r="AE40" s="96"/>
      <c r="AF40" s="96"/>
      <c r="AG40" s="96"/>
      <c r="AH40" s="96"/>
      <c r="AI40" s="96"/>
      <c r="AJ40" s="76">
        <f t="shared" si="0"/>
        <v>1</v>
      </c>
      <c r="AK40" s="77">
        <f t="shared" si="1"/>
        <v>66</v>
      </c>
      <c r="AL40" s="116"/>
      <c r="AM40" s="116"/>
      <c r="AN40" s="116"/>
      <c r="AO40" s="146">
        <f>SUM(AJ41:AJ70)</f>
        <v>5</v>
      </c>
      <c r="AP40" s="141">
        <f>SUM(AK41:AK70)</f>
        <v>138</v>
      </c>
      <c r="AQ40" s="215">
        <v>29</v>
      </c>
      <c r="AR40" s="213"/>
    </row>
    <row r="41" spans="1:44" ht="12.75" customHeight="1" thickBot="1" x14ac:dyDescent="0.25">
      <c r="A41" s="125">
        <v>29</v>
      </c>
      <c r="B41" s="150" t="s">
        <v>73</v>
      </c>
      <c r="C41" s="48"/>
      <c r="D41" s="202"/>
      <c r="E41" s="193" t="s">
        <v>45</v>
      </c>
      <c r="F41" s="185" t="s">
        <v>38</v>
      </c>
      <c r="G41" s="184" t="s">
        <v>32</v>
      </c>
      <c r="H41" s="106" t="s">
        <v>32</v>
      </c>
      <c r="I41" s="106" t="s">
        <v>33</v>
      </c>
      <c r="J41" s="106" t="s">
        <v>32</v>
      </c>
      <c r="K41" s="106" t="s">
        <v>31</v>
      </c>
      <c r="L41" s="106" t="s">
        <v>32</v>
      </c>
      <c r="M41" s="106" t="s">
        <v>32</v>
      </c>
      <c r="N41" s="106" t="s">
        <v>32</v>
      </c>
      <c r="O41" s="106" t="s">
        <v>32</v>
      </c>
      <c r="P41" s="106" t="s">
        <v>32</v>
      </c>
      <c r="Q41" s="106"/>
      <c r="R41" s="107"/>
      <c r="S41" s="107"/>
      <c r="T41" s="107"/>
      <c r="U41" s="107"/>
      <c r="V41" s="107"/>
      <c r="W41" s="107"/>
      <c r="X41" s="107"/>
      <c r="Y41" s="107"/>
      <c r="Z41" s="108"/>
      <c r="AA41" s="105"/>
      <c r="AB41" s="109"/>
      <c r="AC41" s="110" t="s">
        <v>32</v>
      </c>
      <c r="AD41" s="120">
        <v>11</v>
      </c>
      <c r="AE41" s="87"/>
      <c r="AF41" s="87"/>
      <c r="AG41" s="87"/>
      <c r="AH41" s="87"/>
      <c r="AI41" s="87"/>
      <c r="AJ41" s="78">
        <f t="shared" si="0"/>
        <v>1</v>
      </c>
      <c r="AK41" s="61">
        <f t="shared" si="1"/>
        <v>71</v>
      </c>
      <c r="AL41" s="116"/>
      <c r="AM41" s="116"/>
      <c r="AN41" s="116"/>
      <c r="AO41" s="146"/>
      <c r="AP41" s="141"/>
      <c r="AQ41" s="215">
        <v>30</v>
      </c>
      <c r="AR41" s="213"/>
    </row>
    <row r="42" spans="1:44" ht="12.75" customHeight="1" thickBot="1" x14ac:dyDescent="0.25">
      <c r="A42" s="177">
        <v>30</v>
      </c>
      <c r="B42" s="178" t="s">
        <v>68</v>
      </c>
      <c r="C42" s="191"/>
      <c r="D42" s="206"/>
      <c r="E42" s="197" t="s">
        <v>59</v>
      </c>
      <c r="F42" s="188" t="s">
        <v>29</v>
      </c>
      <c r="G42" s="88" t="s">
        <v>30</v>
      </c>
      <c r="H42" s="70" t="s">
        <v>31</v>
      </c>
      <c r="I42" s="70" t="s">
        <v>30</v>
      </c>
      <c r="J42" s="70" t="s">
        <v>32</v>
      </c>
      <c r="K42" s="70" t="s">
        <v>32</v>
      </c>
      <c r="L42" s="70" t="s">
        <v>31</v>
      </c>
      <c r="M42" s="70" t="s">
        <v>31</v>
      </c>
      <c r="N42" s="70" t="s">
        <v>32</v>
      </c>
      <c r="O42" s="70" t="s">
        <v>32</v>
      </c>
      <c r="P42" s="70" t="s">
        <v>31</v>
      </c>
      <c r="Q42" s="70"/>
      <c r="R42" s="180"/>
      <c r="S42" s="180"/>
      <c r="T42" s="180"/>
      <c r="U42" s="180"/>
      <c r="V42" s="180"/>
      <c r="W42" s="180"/>
      <c r="X42" s="180"/>
      <c r="Y42" s="180"/>
      <c r="Z42" s="180"/>
      <c r="AA42" s="70"/>
      <c r="AB42" s="180"/>
      <c r="AC42" s="179" t="s">
        <v>31</v>
      </c>
      <c r="AD42" s="179">
        <v>7</v>
      </c>
      <c r="AE42" s="179"/>
      <c r="AF42" s="179"/>
      <c r="AG42" s="179"/>
      <c r="AH42" s="179"/>
      <c r="AI42" s="209"/>
      <c r="AJ42" s="210">
        <f t="shared" si="0"/>
        <v>4</v>
      </c>
      <c r="AK42" s="181">
        <f t="shared" si="1"/>
        <v>67</v>
      </c>
      <c r="AL42" s="116"/>
      <c r="AM42" s="116"/>
      <c r="AN42" s="116"/>
      <c r="AO42" s="146"/>
      <c r="AP42" s="141"/>
      <c r="AQ42" s="90">
        <v>31</v>
      </c>
      <c r="AR42" s="214"/>
    </row>
    <row r="43" spans="1:44" ht="12.75" customHeight="1" x14ac:dyDescent="0.2">
      <c r="A43" s="45">
        <v>31</v>
      </c>
    </row>
    <row r="44" spans="1:44" ht="39" customHeight="1" x14ac:dyDescent="0.2">
      <c r="A44" s="45">
        <v>33</v>
      </c>
      <c r="B44" s="2" t="s">
        <v>104</v>
      </c>
    </row>
    <row r="45" spans="1:44" ht="12.75" customHeight="1" x14ac:dyDescent="0.2">
      <c r="A45" s="45"/>
      <c r="B45" s="2" t="s">
        <v>105</v>
      </c>
    </row>
    <row r="46" spans="1:44" ht="12.75" customHeight="1" x14ac:dyDescent="0.2">
      <c r="A46" s="125">
        <v>35</v>
      </c>
      <c r="B46" s="2" t="s">
        <v>106</v>
      </c>
    </row>
    <row r="47" spans="1:44" ht="12.75" customHeight="1" thickBot="1" x14ac:dyDescent="0.25">
      <c r="A47" s="124">
        <v>20</v>
      </c>
      <c r="B47" s="2" t="s">
        <v>107</v>
      </c>
    </row>
    <row r="48" spans="1:44" ht="13.5" customHeight="1" x14ac:dyDescent="0.2">
      <c r="A48" s="45"/>
    </row>
    <row r="49" spans="1:43" ht="12" customHeight="1" x14ac:dyDescent="0.2">
      <c r="A49" s="45"/>
    </row>
    <row r="50" spans="1:43" ht="13.5" hidden="1" customHeight="1" x14ac:dyDescent="0.2">
      <c r="A50" s="45"/>
      <c r="B50" s="150"/>
      <c r="C50" s="74"/>
      <c r="D50" s="75"/>
      <c r="E50" s="59"/>
      <c r="F50" s="57"/>
      <c r="G50" s="58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6"/>
      <c r="S50" s="56"/>
      <c r="T50" s="56"/>
      <c r="U50" s="56"/>
      <c r="V50" s="56"/>
      <c r="W50" s="56"/>
      <c r="X50" s="56"/>
      <c r="Y50" s="56"/>
      <c r="Z50" s="60"/>
      <c r="AA50" s="32"/>
      <c r="AB50" s="77"/>
      <c r="AC50" s="62"/>
      <c r="AD50" s="75"/>
      <c r="AE50" s="87"/>
      <c r="AF50" s="87"/>
      <c r="AG50" s="87"/>
      <c r="AH50" s="87"/>
      <c r="AI50" s="87"/>
      <c r="AJ50" s="76"/>
      <c r="AK50" s="77"/>
      <c r="AL50" s="116"/>
      <c r="AM50" s="116"/>
      <c r="AN50" s="116"/>
      <c r="AO50" s="146"/>
      <c r="AP50" s="66"/>
      <c r="AQ50" s="149"/>
    </row>
    <row r="51" spans="1:43" ht="13.5" hidden="1" customHeight="1" x14ac:dyDescent="0.2">
      <c r="A51" s="45"/>
      <c r="B51" s="150"/>
      <c r="C51" s="74"/>
      <c r="D51" s="75"/>
      <c r="E51" s="59"/>
      <c r="F51" s="57"/>
      <c r="G51" s="58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6"/>
      <c r="S51" s="56"/>
      <c r="T51" s="56"/>
      <c r="U51" s="56"/>
      <c r="V51" s="56"/>
      <c r="W51" s="56"/>
      <c r="X51" s="56"/>
      <c r="Y51" s="56"/>
      <c r="Z51" s="60"/>
      <c r="AA51" s="32"/>
      <c r="AB51" s="61"/>
      <c r="AC51" s="62"/>
      <c r="AD51" s="75"/>
      <c r="AE51" s="87"/>
      <c r="AF51" s="87"/>
      <c r="AG51" s="87"/>
      <c r="AH51" s="87"/>
      <c r="AI51" s="87"/>
      <c r="AJ51" s="78"/>
      <c r="AK51" s="61"/>
      <c r="AL51" s="116"/>
      <c r="AM51" s="116"/>
      <c r="AN51" s="116"/>
      <c r="AO51" s="146"/>
      <c r="AP51" s="66"/>
      <c r="AQ51" s="149"/>
    </row>
    <row r="52" spans="1:43" ht="13.5" hidden="1" customHeight="1" x14ac:dyDescent="0.2">
      <c r="A52" s="45"/>
      <c r="B52" s="150"/>
      <c r="C52" s="56"/>
      <c r="D52" s="151"/>
      <c r="E52" s="59"/>
      <c r="F52" s="57"/>
      <c r="G52" s="58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6"/>
      <c r="S52" s="56"/>
      <c r="T52" s="56"/>
      <c r="U52" s="56"/>
      <c r="V52" s="56"/>
      <c r="W52" s="56"/>
      <c r="X52" s="56"/>
      <c r="Y52" s="56"/>
      <c r="Z52" s="60"/>
      <c r="AA52" s="32"/>
      <c r="AB52" s="61"/>
      <c r="AC52" s="62"/>
      <c r="AD52" s="75"/>
      <c r="AE52" s="87"/>
      <c r="AF52" s="87"/>
      <c r="AG52" s="87"/>
      <c r="AH52" s="87"/>
      <c r="AI52" s="87"/>
      <c r="AJ52" s="78"/>
      <c r="AK52" s="61"/>
      <c r="AL52" s="116"/>
      <c r="AM52" s="116"/>
      <c r="AN52" s="116"/>
      <c r="AO52" s="146"/>
      <c r="AP52" s="66"/>
      <c r="AQ52" s="66"/>
    </row>
    <row r="53" spans="1:43" ht="13.5" hidden="1" customHeight="1" x14ac:dyDescent="0.2">
      <c r="A53" s="45"/>
      <c r="B53" s="150"/>
      <c r="C53" s="74"/>
      <c r="D53" s="75"/>
      <c r="E53" s="59"/>
      <c r="F53" s="57"/>
      <c r="G53" s="58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6"/>
      <c r="S53" s="56"/>
      <c r="T53" s="56"/>
      <c r="U53" s="56"/>
      <c r="V53" s="56"/>
      <c r="W53" s="56"/>
      <c r="X53" s="56"/>
      <c r="Y53" s="56"/>
      <c r="Z53" s="60"/>
      <c r="AA53" s="32"/>
      <c r="AB53" s="61"/>
      <c r="AC53" s="62"/>
      <c r="AD53" s="75"/>
      <c r="AE53" s="87"/>
      <c r="AF53" s="87"/>
      <c r="AG53" s="87"/>
      <c r="AH53" s="87"/>
      <c r="AI53" s="87"/>
      <c r="AJ53" s="78"/>
      <c r="AK53" s="61"/>
      <c r="AL53" s="116"/>
      <c r="AM53" s="116"/>
      <c r="AN53" s="116"/>
      <c r="AO53" s="31"/>
      <c r="AP53" s="47"/>
      <c r="AQ53" s="66"/>
    </row>
    <row r="54" spans="1:43" ht="13.5" hidden="1" customHeight="1" x14ac:dyDescent="0.2">
      <c r="A54" s="45"/>
      <c r="B54" s="150"/>
      <c r="C54" s="56"/>
      <c r="D54" s="151"/>
      <c r="E54" s="59"/>
      <c r="F54" s="57"/>
      <c r="G54" s="58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6"/>
      <c r="S54" s="56"/>
      <c r="T54" s="56"/>
      <c r="U54" s="56"/>
      <c r="V54" s="56"/>
      <c r="W54" s="56"/>
      <c r="X54" s="56"/>
      <c r="Y54" s="56"/>
      <c r="Z54" s="60"/>
      <c r="AA54" s="32"/>
      <c r="AB54" s="61"/>
      <c r="AC54" s="62"/>
      <c r="AD54" s="63"/>
      <c r="AE54" s="91"/>
      <c r="AF54" s="91"/>
      <c r="AG54" s="91"/>
      <c r="AH54" s="91"/>
      <c r="AI54" s="91"/>
      <c r="AJ54" s="78"/>
      <c r="AK54" s="61"/>
      <c r="AL54" s="116"/>
      <c r="AM54" s="116"/>
      <c r="AN54" s="116"/>
      <c r="AO54" s="146"/>
      <c r="AP54" s="66"/>
      <c r="AQ54" s="66"/>
    </row>
    <row r="55" spans="1:43" ht="13.5" hidden="1" customHeight="1" x14ac:dyDescent="0.2">
      <c r="A55" s="45"/>
      <c r="B55" s="150"/>
      <c r="C55" s="56"/>
      <c r="D55" s="56"/>
      <c r="E55" s="59"/>
      <c r="F55" s="57"/>
      <c r="G55" s="58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6"/>
      <c r="S55" s="56"/>
      <c r="T55" s="56"/>
      <c r="U55" s="56"/>
      <c r="V55" s="56"/>
      <c r="W55" s="56"/>
      <c r="X55" s="56"/>
      <c r="Y55" s="56"/>
      <c r="Z55" s="60"/>
      <c r="AA55" s="32"/>
      <c r="AB55" s="61"/>
      <c r="AC55" s="62"/>
      <c r="AD55" s="63"/>
      <c r="AE55" s="91"/>
      <c r="AF55" s="91"/>
      <c r="AG55" s="91"/>
      <c r="AH55" s="91"/>
      <c r="AI55" s="91"/>
      <c r="AJ55" s="78"/>
      <c r="AK55" s="61"/>
      <c r="AL55" s="116"/>
      <c r="AM55" s="116"/>
      <c r="AN55" s="116"/>
      <c r="AO55" s="146"/>
      <c r="AP55" s="66"/>
      <c r="AQ55" s="66"/>
    </row>
    <row r="56" spans="1:43" ht="13.5" hidden="1" customHeight="1" x14ac:dyDescent="0.2">
      <c r="A56" s="45"/>
      <c r="B56" s="150"/>
      <c r="C56" s="74"/>
      <c r="D56" s="75"/>
      <c r="E56" s="59"/>
      <c r="F56" s="57"/>
      <c r="G56" s="58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6"/>
      <c r="S56" s="56"/>
      <c r="T56" s="56"/>
      <c r="U56" s="56"/>
      <c r="V56" s="56"/>
      <c r="W56" s="56"/>
      <c r="X56" s="56"/>
      <c r="Y56" s="56"/>
      <c r="Z56" s="60"/>
      <c r="AA56" s="32"/>
      <c r="AB56" s="61"/>
      <c r="AC56" s="62"/>
      <c r="AD56" s="63"/>
      <c r="AE56" s="87"/>
      <c r="AF56" s="87"/>
      <c r="AG56" s="87"/>
      <c r="AH56" s="87"/>
      <c r="AI56" s="87"/>
      <c r="AJ56" s="78"/>
      <c r="AK56" s="61"/>
      <c r="AL56" s="116"/>
      <c r="AM56" s="116"/>
      <c r="AN56" s="116"/>
      <c r="AO56" s="146"/>
      <c r="AP56" s="66"/>
      <c r="AQ56" s="66"/>
    </row>
    <row r="57" spans="1:43" ht="13.5" hidden="1" customHeight="1" x14ac:dyDescent="0.2">
      <c r="A57" s="45"/>
      <c r="B57" s="150"/>
      <c r="C57" s="74"/>
      <c r="D57" s="75"/>
      <c r="E57" s="59"/>
      <c r="F57" s="57"/>
      <c r="G57" s="58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6"/>
      <c r="S57" s="56"/>
      <c r="T57" s="56"/>
      <c r="U57" s="56"/>
      <c r="V57" s="56"/>
      <c r="W57" s="56"/>
      <c r="X57" s="56"/>
      <c r="Y57" s="56"/>
      <c r="Z57" s="60"/>
      <c r="AA57" s="32"/>
      <c r="AB57" s="61"/>
      <c r="AC57" s="62"/>
      <c r="AD57" s="75"/>
      <c r="AE57" s="87"/>
      <c r="AF57" s="87"/>
      <c r="AG57" s="87"/>
      <c r="AH57" s="87"/>
      <c r="AI57" s="87"/>
      <c r="AJ57" s="78"/>
      <c r="AK57" s="61"/>
      <c r="AL57" s="116"/>
      <c r="AM57" s="116"/>
      <c r="AN57" s="116"/>
      <c r="AO57" s="146"/>
      <c r="AP57" s="66"/>
      <c r="AQ57" s="66"/>
    </row>
    <row r="58" spans="1:43" ht="13.5" hidden="1" customHeight="1" x14ac:dyDescent="0.2">
      <c r="A58" s="45"/>
      <c r="B58" s="150"/>
      <c r="C58" s="56"/>
      <c r="D58" s="56"/>
      <c r="E58" s="59"/>
      <c r="F58" s="57"/>
      <c r="G58" s="58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6"/>
      <c r="S58" s="56"/>
      <c r="T58" s="56"/>
      <c r="U58" s="56"/>
      <c r="V58" s="56"/>
      <c r="W58" s="56"/>
      <c r="X58" s="56"/>
      <c r="Y58" s="56"/>
      <c r="Z58" s="60"/>
      <c r="AA58" s="32"/>
      <c r="AB58" s="61"/>
      <c r="AC58" s="62"/>
      <c r="AD58" s="75"/>
      <c r="AE58" s="91"/>
      <c r="AF58" s="91"/>
      <c r="AG58" s="91"/>
      <c r="AH58" s="91"/>
      <c r="AI58" s="91"/>
      <c r="AJ58" s="78"/>
      <c r="AK58" s="61"/>
      <c r="AL58" s="116"/>
      <c r="AM58" s="116"/>
      <c r="AN58" s="116"/>
      <c r="AO58" s="146"/>
      <c r="AP58" s="66"/>
      <c r="AQ58" s="66"/>
    </row>
    <row r="59" spans="1:43" ht="13.5" hidden="1" customHeight="1" x14ac:dyDescent="0.2">
      <c r="A59" s="45"/>
      <c r="B59" s="150"/>
      <c r="C59" s="56"/>
      <c r="D59" s="56"/>
      <c r="E59" s="59"/>
      <c r="F59" s="57"/>
      <c r="G59" s="58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6"/>
      <c r="S59" s="56"/>
      <c r="T59" s="56"/>
      <c r="U59" s="56"/>
      <c r="V59" s="56"/>
      <c r="W59" s="56"/>
      <c r="X59" s="56"/>
      <c r="Y59" s="56"/>
      <c r="Z59" s="60"/>
      <c r="AA59" s="32"/>
      <c r="AB59" s="61"/>
      <c r="AC59" s="62"/>
      <c r="AD59" s="75"/>
      <c r="AE59" s="91"/>
      <c r="AF59" s="91"/>
      <c r="AG59" s="91"/>
      <c r="AH59" s="91"/>
      <c r="AI59" s="91"/>
      <c r="AJ59" s="78"/>
      <c r="AK59" s="61"/>
      <c r="AL59" s="116"/>
      <c r="AM59" s="116"/>
      <c r="AN59" s="116"/>
      <c r="AO59" s="146"/>
      <c r="AP59" s="66"/>
      <c r="AQ59" s="66"/>
    </row>
    <row r="60" spans="1:43" ht="13.5" hidden="1" customHeight="1" x14ac:dyDescent="0.2">
      <c r="A60" s="45"/>
      <c r="B60" s="150"/>
      <c r="C60" s="56"/>
      <c r="D60" s="151"/>
      <c r="E60" s="59"/>
      <c r="F60" s="57"/>
      <c r="G60" s="58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6"/>
      <c r="S60" s="56"/>
      <c r="T60" s="56"/>
      <c r="U60" s="56"/>
      <c r="V60" s="56"/>
      <c r="W60" s="56"/>
      <c r="X60" s="56"/>
      <c r="Y60" s="56"/>
      <c r="Z60" s="60"/>
      <c r="AA60" s="32"/>
      <c r="AB60" s="61"/>
      <c r="AC60" s="62"/>
      <c r="AD60" s="75"/>
      <c r="AE60" s="91"/>
      <c r="AF60" s="91"/>
      <c r="AG60" s="91"/>
      <c r="AH60" s="91"/>
      <c r="AI60" s="91"/>
      <c r="AJ60" s="78"/>
      <c r="AK60" s="61"/>
      <c r="AL60" s="116"/>
      <c r="AM60" s="116"/>
      <c r="AN60" s="116"/>
      <c r="AO60" s="146"/>
      <c r="AP60" s="66"/>
      <c r="AQ60" s="66"/>
    </row>
    <row r="61" spans="1:43" ht="13.5" hidden="1" customHeight="1" x14ac:dyDescent="0.2">
      <c r="A61" s="45"/>
      <c r="B61" s="150"/>
      <c r="C61" s="56"/>
      <c r="D61" s="56"/>
      <c r="E61" s="59"/>
      <c r="F61" s="57"/>
      <c r="G61" s="58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6"/>
      <c r="S61" s="56"/>
      <c r="T61" s="56"/>
      <c r="U61" s="56"/>
      <c r="V61" s="56"/>
      <c r="W61" s="56"/>
      <c r="X61" s="56"/>
      <c r="Y61" s="56"/>
      <c r="Z61" s="60"/>
      <c r="AA61" s="32"/>
      <c r="AB61" s="61"/>
      <c r="AC61" s="62"/>
      <c r="AD61" s="63"/>
      <c r="AE61" s="91"/>
      <c r="AF61" s="91"/>
      <c r="AG61" s="91"/>
      <c r="AH61" s="91"/>
      <c r="AI61" s="91"/>
      <c r="AJ61" s="78"/>
      <c r="AK61" s="61"/>
      <c r="AL61" s="116"/>
      <c r="AM61" s="116"/>
      <c r="AN61" s="116"/>
      <c r="AO61" s="146"/>
      <c r="AP61" s="66"/>
      <c r="AQ61" s="66"/>
    </row>
    <row r="62" spans="1:43" ht="13.5" hidden="1" customHeight="1" x14ac:dyDescent="0.2">
      <c r="A62" s="45"/>
      <c r="B62" s="150"/>
      <c r="C62" s="74"/>
      <c r="D62" s="75"/>
      <c r="E62" s="59"/>
      <c r="F62" s="57"/>
      <c r="G62" s="58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6"/>
      <c r="S62" s="56"/>
      <c r="T62" s="56"/>
      <c r="U62" s="56"/>
      <c r="V62" s="56"/>
      <c r="W62" s="56"/>
      <c r="X62" s="56"/>
      <c r="Y62" s="56"/>
      <c r="Z62" s="60"/>
      <c r="AA62" s="32"/>
      <c r="AB62" s="61"/>
      <c r="AC62" s="62"/>
      <c r="AD62" s="75"/>
      <c r="AE62" s="87"/>
      <c r="AF62" s="87"/>
      <c r="AG62" s="87"/>
      <c r="AH62" s="87"/>
      <c r="AI62" s="87"/>
      <c r="AJ62" s="78"/>
      <c r="AK62" s="61"/>
      <c r="AL62" s="116"/>
      <c r="AM62" s="116"/>
      <c r="AN62" s="116"/>
      <c r="AO62" s="146"/>
      <c r="AP62" s="66"/>
      <c r="AQ62" s="66"/>
    </row>
    <row r="63" spans="1:43" ht="13.5" hidden="1" customHeight="1" x14ac:dyDescent="0.2">
      <c r="A63" s="45"/>
      <c r="B63" s="150"/>
      <c r="C63" s="56"/>
      <c r="D63" s="56"/>
      <c r="E63" s="59"/>
      <c r="F63" s="57"/>
      <c r="G63" s="58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6"/>
      <c r="S63" s="56"/>
      <c r="T63" s="56"/>
      <c r="U63" s="56"/>
      <c r="V63" s="56"/>
      <c r="W63" s="56"/>
      <c r="X63" s="56"/>
      <c r="Y63" s="56"/>
      <c r="Z63" s="60"/>
      <c r="AA63" s="32"/>
      <c r="AB63" s="61"/>
      <c r="AC63" s="62"/>
      <c r="AD63" s="63"/>
      <c r="AE63" s="91"/>
      <c r="AF63" s="91"/>
      <c r="AG63" s="91"/>
      <c r="AH63" s="91"/>
      <c r="AI63" s="91"/>
      <c r="AJ63" s="78"/>
      <c r="AK63" s="61"/>
      <c r="AL63" s="116"/>
      <c r="AM63" s="116"/>
      <c r="AN63" s="116"/>
      <c r="AO63" s="146"/>
      <c r="AP63" s="66"/>
      <c r="AQ63" s="66"/>
    </row>
    <row r="64" spans="1:43" ht="13.5" hidden="1" customHeight="1" x14ac:dyDescent="0.2">
      <c r="A64" s="45"/>
      <c r="B64" s="150"/>
      <c r="C64" s="74"/>
      <c r="D64" s="75"/>
      <c r="E64" s="59"/>
      <c r="F64" s="79"/>
      <c r="G64" s="58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6"/>
      <c r="S64" s="56"/>
      <c r="T64" s="56"/>
      <c r="U64" s="56"/>
      <c r="V64" s="56"/>
      <c r="W64" s="56"/>
      <c r="X64" s="56"/>
      <c r="Y64" s="56"/>
      <c r="Z64" s="60"/>
      <c r="AA64" s="32"/>
      <c r="AB64" s="61"/>
      <c r="AC64" s="62"/>
      <c r="AD64" s="75"/>
      <c r="AE64" s="87"/>
      <c r="AF64" s="87"/>
      <c r="AG64" s="87"/>
      <c r="AH64" s="87"/>
      <c r="AI64" s="87"/>
      <c r="AJ64" s="76"/>
      <c r="AK64" s="77"/>
      <c r="AL64" s="116"/>
      <c r="AM64" s="116"/>
      <c r="AN64" s="116"/>
      <c r="AO64" s="146"/>
      <c r="AP64" s="66"/>
      <c r="AQ64" s="66"/>
    </row>
    <row r="65" spans="1:43" ht="13.5" hidden="1" customHeight="1" x14ac:dyDescent="0.2">
      <c r="A65" s="45"/>
      <c r="B65" s="150"/>
      <c r="C65" s="74"/>
      <c r="D65" s="75"/>
      <c r="E65" s="59"/>
      <c r="F65" s="57"/>
      <c r="G65" s="58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6"/>
      <c r="S65" s="56"/>
      <c r="T65" s="56"/>
      <c r="U65" s="56"/>
      <c r="V65" s="56"/>
      <c r="W65" s="56"/>
      <c r="X65" s="56"/>
      <c r="Y65" s="56"/>
      <c r="Z65" s="60"/>
      <c r="AA65" s="32"/>
      <c r="AB65" s="77"/>
      <c r="AC65" s="62"/>
      <c r="AD65" s="75"/>
      <c r="AE65" s="87"/>
      <c r="AF65" s="87"/>
      <c r="AG65" s="87"/>
      <c r="AH65" s="87"/>
      <c r="AI65" s="87"/>
      <c r="AJ65" s="76"/>
      <c r="AK65" s="77"/>
      <c r="AL65" s="116"/>
      <c r="AM65" s="116"/>
      <c r="AN65" s="116"/>
      <c r="AO65" s="146"/>
      <c r="AP65" s="66"/>
      <c r="AQ65" s="66"/>
    </row>
    <row r="66" spans="1:43" ht="13.5" hidden="1" customHeight="1" x14ac:dyDescent="0.2">
      <c r="A66" s="45"/>
      <c r="B66" s="150"/>
      <c r="C66" s="74"/>
      <c r="D66" s="75"/>
      <c r="E66" s="59"/>
      <c r="F66" s="57"/>
      <c r="G66" s="58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6"/>
      <c r="S66" s="56"/>
      <c r="T66" s="56"/>
      <c r="U66" s="56"/>
      <c r="V66" s="56"/>
      <c r="W66" s="56"/>
      <c r="X66" s="56"/>
      <c r="Y66" s="56"/>
      <c r="Z66" s="60"/>
      <c r="AA66" s="32"/>
      <c r="AB66" s="61"/>
      <c r="AC66" s="62"/>
      <c r="AD66" s="75"/>
      <c r="AE66" s="87"/>
      <c r="AF66" s="87"/>
      <c r="AG66" s="87"/>
      <c r="AH66" s="87"/>
      <c r="AI66" s="87"/>
      <c r="AJ66" s="78"/>
      <c r="AK66" s="61"/>
      <c r="AL66" s="116"/>
      <c r="AM66" s="116"/>
      <c r="AN66" s="116"/>
      <c r="AO66" s="146"/>
      <c r="AP66" s="66"/>
      <c r="AQ66" s="66"/>
    </row>
    <row r="67" spans="1:43" ht="13.5" hidden="1" customHeight="1" x14ac:dyDescent="0.2">
      <c r="A67" s="45"/>
      <c r="B67" s="150"/>
      <c r="C67" s="93"/>
      <c r="D67" s="63"/>
      <c r="E67" s="63"/>
      <c r="F67" s="94"/>
      <c r="G67" s="58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6"/>
      <c r="S67" s="56"/>
      <c r="T67" s="56"/>
      <c r="U67" s="56"/>
      <c r="V67" s="56"/>
      <c r="W67" s="56"/>
      <c r="X67" s="56"/>
      <c r="Y67" s="56"/>
      <c r="Z67" s="60"/>
      <c r="AA67" s="32"/>
      <c r="AB67" s="61"/>
      <c r="AC67" s="62"/>
      <c r="AD67" s="75"/>
      <c r="AE67" s="87"/>
      <c r="AF67" s="87"/>
      <c r="AG67" s="87"/>
      <c r="AH67" s="87"/>
      <c r="AI67" s="87"/>
      <c r="AJ67" s="76"/>
      <c r="AK67" s="77"/>
      <c r="AL67" s="116"/>
      <c r="AM67" s="116"/>
      <c r="AN67" s="116"/>
      <c r="AO67" s="146"/>
      <c r="AP67" s="66"/>
      <c r="AQ67" s="66"/>
    </row>
    <row r="68" spans="1:43" ht="13.5" hidden="1" customHeight="1" x14ac:dyDescent="0.2">
      <c r="A68" s="45"/>
      <c r="B68" s="150"/>
      <c r="C68" s="74"/>
      <c r="D68" s="75"/>
      <c r="E68" s="59"/>
      <c r="F68" s="57"/>
      <c r="G68" s="58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6"/>
      <c r="S68" s="56"/>
      <c r="T68" s="56"/>
      <c r="U68" s="56"/>
      <c r="V68" s="56"/>
      <c r="W68" s="56"/>
      <c r="X68" s="56"/>
      <c r="Y68" s="56"/>
      <c r="Z68" s="60"/>
      <c r="AA68" s="32"/>
      <c r="AB68" s="61"/>
      <c r="AC68" s="62"/>
      <c r="AD68" s="75"/>
      <c r="AE68" s="87"/>
      <c r="AF68" s="87"/>
      <c r="AG68" s="87"/>
      <c r="AH68" s="87"/>
      <c r="AI68" s="87"/>
      <c r="AJ68" s="78"/>
      <c r="AK68" s="61"/>
      <c r="AL68" s="116"/>
      <c r="AM68" s="116"/>
      <c r="AN68" s="116"/>
      <c r="AO68" s="146"/>
      <c r="AP68" s="66"/>
      <c r="AQ68" s="66"/>
    </row>
    <row r="69" spans="1:43" ht="13.5" hidden="1" customHeight="1" x14ac:dyDescent="0.2">
      <c r="A69" s="45">
        <v>42</v>
      </c>
      <c r="B69" s="150"/>
      <c r="C69" s="74"/>
      <c r="D69" s="75"/>
      <c r="E69" s="59"/>
      <c r="F69" s="57"/>
      <c r="G69" s="58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6"/>
      <c r="S69" s="56"/>
      <c r="T69" s="56"/>
      <c r="U69" s="56"/>
      <c r="V69" s="56"/>
      <c r="W69" s="56"/>
      <c r="X69" s="56"/>
      <c r="Y69" s="56"/>
      <c r="Z69" s="60"/>
      <c r="AA69" s="32"/>
      <c r="AB69" s="61"/>
      <c r="AC69" s="62"/>
      <c r="AD69" s="75"/>
      <c r="AE69" s="87"/>
      <c r="AF69" s="87"/>
      <c r="AG69" s="87"/>
      <c r="AH69" s="87"/>
      <c r="AI69" s="87"/>
      <c r="AJ69" s="78"/>
      <c r="AK69" s="61"/>
      <c r="AL69" s="116"/>
      <c r="AM69" s="116"/>
      <c r="AN69" s="116"/>
      <c r="AO69" s="146"/>
      <c r="AP69" s="66"/>
      <c r="AQ69" s="66"/>
    </row>
    <row r="70" spans="1:43" ht="13.5" hidden="1" customHeight="1" x14ac:dyDescent="0.2">
      <c r="A70" s="45"/>
      <c r="B70" s="150"/>
      <c r="C70" s="56"/>
      <c r="D70" s="56"/>
      <c r="E70" s="56"/>
      <c r="F70" s="57"/>
      <c r="G70" s="58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6"/>
      <c r="S70" s="56"/>
      <c r="T70" s="56"/>
      <c r="U70" s="56"/>
      <c r="V70" s="56"/>
      <c r="W70" s="56"/>
      <c r="X70" s="56"/>
      <c r="Y70" s="56"/>
      <c r="Z70" s="60"/>
      <c r="AA70" s="32"/>
      <c r="AB70" s="77"/>
      <c r="AC70" s="62"/>
      <c r="AD70" s="75"/>
      <c r="AE70" s="87"/>
      <c r="AF70" s="87"/>
      <c r="AG70" s="87"/>
      <c r="AH70" s="87"/>
      <c r="AI70" s="87"/>
      <c r="AJ70" s="76"/>
      <c r="AK70" s="77"/>
      <c r="AL70" s="116"/>
      <c r="AM70" s="116"/>
      <c r="AN70" s="116"/>
      <c r="AO70" s="146"/>
      <c r="AP70" s="66"/>
      <c r="AQ70" s="66"/>
    </row>
    <row r="71" spans="1:43" hidden="1" x14ac:dyDescent="0.2">
      <c r="A71" s="45"/>
      <c r="B71" s="150"/>
      <c r="C71" s="74"/>
      <c r="D71" s="75"/>
      <c r="E71" s="59"/>
      <c r="F71" s="57"/>
      <c r="G71" s="58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6"/>
      <c r="S71" s="56"/>
      <c r="T71" s="56"/>
      <c r="U71" s="56"/>
      <c r="V71" s="56"/>
      <c r="W71" s="56"/>
      <c r="X71" s="56"/>
      <c r="Y71" s="56"/>
      <c r="Z71" s="60"/>
      <c r="AA71" s="32"/>
      <c r="AB71" s="61"/>
      <c r="AC71" s="62"/>
      <c r="AD71" s="75"/>
      <c r="AE71" s="87"/>
      <c r="AF71" s="87"/>
      <c r="AG71" s="87"/>
      <c r="AH71" s="87"/>
      <c r="AI71" s="87"/>
      <c r="AJ71" s="78"/>
      <c r="AK71" s="61"/>
      <c r="AL71" s="116"/>
      <c r="AM71" s="116"/>
      <c r="AN71" s="116"/>
      <c r="AO71" s="146"/>
      <c r="AP71" s="66"/>
      <c r="AQ71" s="66"/>
    </row>
    <row r="72" spans="1:43" ht="9" hidden="1" customHeight="1" x14ac:dyDescent="0.2">
      <c r="A72" s="45">
        <v>39</v>
      </c>
      <c r="B72" s="150"/>
      <c r="C72" s="72"/>
      <c r="D72" s="68"/>
      <c r="E72" s="33"/>
      <c r="F72" s="148"/>
      <c r="G72" s="32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4"/>
      <c r="S72" s="34"/>
      <c r="T72" s="34"/>
      <c r="U72" s="34"/>
      <c r="V72" s="34"/>
      <c r="W72" s="34"/>
      <c r="X72" s="34"/>
      <c r="Y72" s="34"/>
      <c r="Z72" s="35"/>
      <c r="AA72" s="32"/>
      <c r="AB72" s="36"/>
      <c r="AC72" s="37"/>
      <c r="AD72" s="68"/>
      <c r="AE72" s="87"/>
      <c r="AF72" s="87"/>
      <c r="AG72" s="87"/>
      <c r="AH72" s="87"/>
      <c r="AI72" s="87"/>
      <c r="AJ72" s="78"/>
      <c r="AK72" s="61"/>
      <c r="AL72" s="116"/>
      <c r="AM72" s="116"/>
      <c r="AN72" s="116"/>
      <c r="AO72" s="34"/>
      <c r="AP72" s="66"/>
      <c r="AQ72" s="66"/>
    </row>
    <row r="73" spans="1:43" ht="12.75" hidden="1" customHeight="1" x14ac:dyDescent="0.2">
      <c r="A73" s="125">
        <v>40</v>
      </c>
      <c r="B73" s="150"/>
      <c r="C73" s="112"/>
      <c r="D73" s="102"/>
      <c r="E73" s="30"/>
      <c r="F73" s="99"/>
      <c r="G73" s="10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55"/>
      <c r="S73" s="55"/>
      <c r="T73" s="55"/>
      <c r="U73" s="55"/>
      <c r="V73" s="55"/>
      <c r="W73" s="55"/>
      <c r="X73" s="55"/>
      <c r="Y73" s="55"/>
      <c r="Z73" s="29"/>
      <c r="AA73" s="100"/>
      <c r="AB73" s="43"/>
      <c r="AC73" s="101"/>
      <c r="AD73" s="102"/>
      <c r="AE73" s="113"/>
      <c r="AF73" s="113"/>
      <c r="AG73" s="113"/>
      <c r="AH73" s="113"/>
      <c r="AI73" s="113"/>
      <c r="AJ73" s="64"/>
      <c r="AK73" s="36"/>
      <c r="AL73" s="116"/>
      <c r="AM73" s="116"/>
      <c r="AN73" s="116"/>
      <c r="AO73" s="34"/>
      <c r="AP73" s="66"/>
      <c r="AQ73" s="66"/>
    </row>
    <row r="74" spans="1:43" ht="12.75" hidden="1" customHeight="1" x14ac:dyDescent="0.2">
      <c r="A74" s="125">
        <v>41</v>
      </c>
      <c r="B74" s="150"/>
      <c r="C74" s="48"/>
      <c r="D74" s="103"/>
      <c r="E74" s="30"/>
      <c r="F74" s="31"/>
      <c r="G74" s="32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4"/>
      <c r="S74" s="34"/>
      <c r="T74" s="34"/>
      <c r="U74" s="34"/>
      <c r="V74" s="34"/>
      <c r="W74" s="34"/>
      <c r="X74" s="34"/>
      <c r="Y74" s="34"/>
      <c r="Z74" s="35"/>
      <c r="AA74" s="32"/>
      <c r="AB74" s="36"/>
      <c r="AC74" s="37"/>
      <c r="AD74" s="68"/>
      <c r="AE74" s="68"/>
      <c r="AF74" s="68"/>
      <c r="AG74" s="68"/>
      <c r="AH74" s="68"/>
      <c r="AI74" s="50"/>
      <c r="AJ74" s="64"/>
      <c r="AK74" s="36"/>
      <c r="AL74" s="116"/>
      <c r="AM74" s="116"/>
      <c r="AN74" s="116"/>
      <c r="AO74" s="34"/>
      <c r="AP74" s="66"/>
      <c r="AQ74" s="66"/>
    </row>
    <row r="75" spans="1:43" ht="12" hidden="1" customHeight="1" x14ac:dyDescent="0.2">
      <c r="A75" s="115">
        <v>43</v>
      </c>
      <c r="B75" s="150"/>
      <c r="C75" s="118"/>
      <c r="D75" s="120"/>
      <c r="E75" s="106"/>
      <c r="F75" s="119"/>
      <c r="G75" s="105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7"/>
      <c r="S75" s="107"/>
      <c r="T75" s="107"/>
      <c r="U75" s="107"/>
      <c r="V75" s="107"/>
      <c r="W75" s="107"/>
      <c r="X75" s="107"/>
      <c r="Y75" s="107"/>
      <c r="Z75" s="108"/>
      <c r="AA75" s="100"/>
      <c r="AB75" s="109"/>
      <c r="AC75" s="110"/>
      <c r="AD75" s="120"/>
      <c r="AE75" s="87"/>
      <c r="AF75" s="87"/>
      <c r="AG75" s="87"/>
      <c r="AH75" s="87"/>
      <c r="AI75" s="87"/>
      <c r="AJ75" s="111"/>
      <c r="AK75" s="109"/>
      <c r="AL75" s="121"/>
      <c r="AM75" s="121"/>
      <c r="AN75" s="121"/>
      <c r="AO75" s="31"/>
      <c r="AP75" s="66"/>
      <c r="AQ75" s="66"/>
    </row>
    <row r="76" spans="1:43" ht="13.5" hidden="1" customHeight="1" x14ac:dyDescent="0.2">
      <c r="A76" s="45">
        <v>44</v>
      </c>
      <c r="B76" s="150"/>
      <c r="C76" s="74"/>
      <c r="D76" s="75"/>
      <c r="E76" s="59"/>
      <c r="F76" s="57"/>
      <c r="G76" s="58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6"/>
      <c r="S76" s="56"/>
      <c r="T76" s="56"/>
      <c r="U76" s="56"/>
      <c r="V76" s="56"/>
      <c r="W76" s="56"/>
      <c r="X76" s="56"/>
      <c r="Y76" s="56"/>
      <c r="Z76" s="60"/>
      <c r="AA76" s="32"/>
      <c r="AB76" s="61"/>
      <c r="AC76" s="62"/>
      <c r="AD76" s="75"/>
      <c r="AE76" s="87"/>
      <c r="AF76" s="87"/>
      <c r="AG76" s="87"/>
      <c r="AH76" s="87"/>
      <c r="AI76" s="87"/>
      <c r="AJ76" s="78"/>
      <c r="AK76" s="61"/>
      <c r="AL76" s="116"/>
      <c r="AM76" s="116"/>
      <c r="AN76" s="116"/>
      <c r="AO76" s="31"/>
      <c r="AP76" s="66"/>
      <c r="AQ76" s="66"/>
    </row>
    <row r="77" spans="1:43" ht="13.5" hidden="1" customHeight="1" x14ac:dyDescent="0.2">
      <c r="A77" s="45"/>
      <c r="B77" s="150"/>
      <c r="C77" s="74"/>
      <c r="D77" s="75"/>
      <c r="E77" s="59"/>
      <c r="F77" s="57"/>
      <c r="G77" s="58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6"/>
      <c r="S77" s="56"/>
      <c r="T77" s="56"/>
      <c r="U77" s="56"/>
      <c r="V77" s="56"/>
      <c r="W77" s="56"/>
      <c r="X77" s="56"/>
      <c r="Y77" s="56"/>
      <c r="Z77" s="60"/>
      <c r="AA77" s="32"/>
      <c r="AB77" s="61"/>
      <c r="AC77" s="62"/>
      <c r="AD77" s="75"/>
      <c r="AE77" s="87"/>
      <c r="AF77" s="87"/>
      <c r="AG77" s="87"/>
      <c r="AH77" s="87"/>
      <c r="AI77" s="87"/>
      <c r="AJ77" s="78"/>
      <c r="AK77" s="61"/>
      <c r="AL77" s="116"/>
      <c r="AM77" s="116"/>
      <c r="AN77" s="116"/>
      <c r="AO77" s="31"/>
      <c r="AP77" s="66"/>
      <c r="AQ77" s="66"/>
    </row>
    <row r="78" spans="1:43" ht="13.5" hidden="1" customHeight="1" x14ac:dyDescent="0.2">
      <c r="A78" s="45"/>
      <c r="B78" s="150"/>
      <c r="C78" s="56"/>
      <c r="D78" s="56"/>
      <c r="E78" s="59"/>
      <c r="F78" s="57"/>
      <c r="G78" s="58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6"/>
      <c r="S78" s="56"/>
      <c r="T78" s="56"/>
      <c r="U78" s="56"/>
      <c r="V78" s="56"/>
      <c r="W78" s="56"/>
      <c r="X78" s="56"/>
      <c r="Y78" s="56"/>
      <c r="Z78" s="60"/>
      <c r="AA78" s="32"/>
      <c r="AB78" s="61"/>
      <c r="AC78" s="62"/>
      <c r="AD78" s="63"/>
      <c r="AE78" s="91"/>
      <c r="AF78" s="91"/>
      <c r="AG78" s="91"/>
      <c r="AH78" s="91"/>
      <c r="AI78" s="91"/>
      <c r="AJ78" s="78"/>
      <c r="AK78" s="61"/>
      <c r="AL78" s="116"/>
      <c r="AM78" s="116"/>
      <c r="AN78" s="116"/>
      <c r="AO78" s="31"/>
      <c r="AP78" s="66"/>
      <c r="AQ78" s="66"/>
    </row>
    <row r="79" spans="1:43" ht="13.5" hidden="1" customHeight="1" x14ac:dyDescent="0.2">
      <c r="A79" s="45"/>
      <c r="B79" s="150"/>
      <c r="C79" s="74"/>
      <c r="D79" s="75"/>
      <c r="E79" s="59"/>
      <c r="F79" s="57"/>
      <c r="G79" s="58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6"/>
      <c r="S79" s="56"/>
      <c r="T79" s="56"/>
      <c r="U79" s="56"/>
      <c r="V79" s="56"/>
      <c r="W79" s="56"/>
      <c r="X79" s="56"/>
      <c r="Y79" s="56"/>
      <c r="Z79" s="60"/>
      <c r="AA79" s="32"/>
      <c r="AB79" s="61"/>
      <c r="AC79" s="62"/>
      <c r="AD79" s="75"/>
      <c r="AE79" s="87"/>
      <c r="AF79" s="87"/>
      <c r="AG79" s="87"/>
      <c r="AH79" s="87"/>
      <c r="AI79" s="87"/>
      <c r="AJ79" s="78"/>
      <c r="AK79" s="61"/>
      <c r="AL79" s="116"/>
      <c r="AM79" s="116"/>
      <c r="AN79" s="116"/>
      <c r="AO79" s="31"/>
      <c r="AP79" s="66"/>
      <c r="AQ79" s="66"/>
    </row>
    <row r="80" spans="1:43" ht="12.75" hidden="1" customHeight="1" x14ac:dyDescent="0.2">
      <c r="A80" s="45"/>
      <c r="B80" s="150"/>
      <c r="C80" s="74"/>
      <c r="D80" s="75"/>
      <c r="E80" s="59"/>
      <c r="F80" s="57"/>
      <c r="G80" s="58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6"/>
      <c r="S80" s="56"/>
      <c r="T80" s="56"/>
      <c r="U80" s="56"/>
      <c r="V80" s="56"/>
      <c r="W80" s="56"/>
      <c r="X80" s="56"/>
      <c r="Y80" s="56"/>
      <c r="Z80" s="60"/>
      <c r="AA80" s="32"/>
      <c r="AB80" s="77"/>
      <c r="AC80" s="62"/>
      <c r="AD80" s="75"/>
      <c r="AE80" s="87"/>
      <c r="AF80" s="87"/>
      <c r="AG80" s="87"/>
      <c r="AH80" s="87"/>
      <c r="AI80" s="87"/>
      <c r="AJ80" s="76"/>
      <c r="AK80" s="77"/>
      <c r="AL80" s="116"/>
      <c r="AM80" s="116"/>
      <c r="AN80" s="116"/>
      <c r="AO80" s="31"/>
      <c r="AP80" s="66"/>
      <c r="AQ80" s="66"/>
    </row>
    <row r="81" spans="1:43" ht="15" hidden="1" customHeight="1" x14ac:dyDescent="0.2">
      <c r="A81" s="45">
        <v>45</v>
      </c>
      <c r="B81" s="150"/>
      <c r="C81" s="56"/>
      <c r="D81" s="56"/>
      <c r="E81" s="59"/>
      <c r="F81" s="57"/>
      <c r="G81" s="80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2"/>
      <c r="AA81" s="32"/>
      <c r="AB81" s="61"/>
      <c r="AC81" s="62"/>
      <c r="AD81" s="75"/>
      <c r="AE81" s="92"/>
      <c r="AF81" s="92"/>
      <c r="AG81" s="92"/>
      <c r="AH81" s="92"/>
      <c r="AI81" s="92"/>
      <c r="AJ81" s="78"/>
      <c r="AK81" s="61"/>
      <c r="AL81" s="116"/>
      <c r="AM81" s="116"/>
      <c r="AN81" s="116"/>
      <c r="AO81" s="31"/>
      <c r="AP81" s="66"/>
      <c r="AQ81" s="66"/>
    </row>
    <row r="82" spans="1:43" ht="13.5" hidden="1" customHeight="1" x14ac:dyDescent="0.2">
      <c r="A82" s="45">
        <v>46</v>
      </c>
      <c r="B82" s="150"/>
      <c r="C82" s="74"/>
      <c r="D82" s="75"/>
      <c r="E82" s="56"/>
      <c r="F82" s="57"/>
      <c r="G82" s="58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6"/>
      <c r="S82" s="56"/>
      <c r="T82" s="56"/>
      <c r="U82" s="56"/>
      <c r="V82" s="56"/>
      <c r="W82" s="56"/>
      <c r="X82" s="56"/>
      <c r="Y82" s="56"/>
      <c r="Z82" s="60"/>
      <c r="AA82" s="32"/>
      <c r="AB82" s="77"/>
      <c r="AC82" s="62"/>
      <c r="AD82" s="75"/>
      <c r="AE82" s="87"/>
      <c r="AF82" s="87"/>
      <c r="AG82" s="87"/>
      <c r="AH82" s="87"/>
      <c r="AI82" s="87"/>
      <c r="AJ82" s="76"/>
      <c r="AK82" s="77"/>
      <c r="AL82" s="116"/>
      <c r="AM82" s="116"/>
      <c r="AN82" s="116"/>
      <c r="AO82" s="68"/>
      <c r="AP82" s="66"/>
      <c r="AQ82" s="66"/>
    </row>
    <row r="83" spans="1:43" ht="12.75" hidden="1" customHeight="1" thickBot="1" x14ac:dyDescent="0.25">
      <c r="A83" s="124">
        <v>47</v>
      </c>
      <c r="B83" s="150"/>
      <c r="C83" s="74"/>
      <c r="D83" s="75"/>
      <c r="E83" s="59"/>
      <c r="F83" s="57"/>
      <c r="G83" s="58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6"/>
      <c r="S83" s="56"/>
      <c r="T83" s="56"/>
      <c r="U83" s="56"/>
      <c r="V83" s="56"/>
      <c r="W83" s="56"/>
      <c r="X83" s="56"/>
      <c r="Y83" s="56"/>
      <c r="Z83" s="60"/>
      <c r="AA83" s="32"/>
      <c r="AB83" s="61"/>
      <c r="AC83" s="62"/>
      <c r="AD83" s="75"/>
      <c r="AE83" s="87"/>
      <c r="AF83" s="87"/>
      <c r="AG83" s="87"/>
      <c r="AH83" s="87"/>
      <c r="AI83" s="87"/>
      <c r="AJ83" s="78"/>
      <c r="AK83" s="61"/>
      <c r="AL83" s="116"/>
      <c r="AM83" s="116"/>
      <c r="AN83" s="116"/>
      <c r="AO83" s="68"/>
      <c r="AP83" s="66"/>
      <c r="AQ83" s="66"/>
    </row>
    <row r="84" spans="1:43" ht="12.75" hidden="1" customHeight="1" x14ac:dyDescent="0.2">
      <c r="A84" s="45">
        <v>48</v>
      </c>
      <c r="B84" s="150"/>
      <c r="C84" s="72"/>
      <c r="D84" s="68"/>
      <c r="E84" s="33"/>
      <c r="F84" s="148"/>
      <c r="G84" s="58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6"/>
      <c r="S84" s="56"/>
      <c r="T84" s="56"/>
      <c r="U84" s="56"/>
      <c r="V84" s="56"/>
      <c r="W84" s="56"/>
      <c r="X84" s="56"/>
      <c r="Y84" s="56"/>
      <c r="Z84" s="60"/>
      <c r="AA84" s="58"/>
      <c r="AB84" s="61"/>
      <c r="AC84" s="62"/>
      <c r="AD84" s="75"/>
      <c r="AE84" s="87"/>
      <c r="AF84" s="87"/>
      <c r="AG84" s="87"/>
      <c r="AH84" s="87"/>
      <c r="AI84" s="87"/>
      <c r="AJ84" s="78"/>
      <c r="AK84" s="61"/>
      <c r="AL84" s="66"/>
      <c r="AM84" s="66"/>
      <c r="AN84" s="141"/>
      <c r="AO84" s="31"/>
      <c r="AP84" s="66"/>
      <c r="AQ84" s="66"/>
    </row>
    <row r="85" spans="1:43" ht="13.5" hidden="1" customHeight="1" x14ac:dyDescent="0.2">
      <c r="A85" s="45">
        <v>49</v>
      </c>
      <c r="B85" s="150"/>
      <c r="C85" s="107"/>
      <c r="D85" s="107"/>
      <c r="E85" s="106"/>
      <c r="F85" s="137"/>
      <c r="G85" s="58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  <c r="S85" s="34"/>
      <c r="T85" s="34"/>
      <c r="U85" s="34"/>
      <c r="V85" s="34"/>
      <c r="W85" s="34"/>
      <c r="X85" s="34"/>
      <c r="Y85" s="34"/>
      <c r="Z85" s="34"/>
      <c r="AA85" s="33"/>
      <c r="AB85" s="34"/>
      <c r="AC85" s="68"/>
      <c r="AD85" s="67"/>
      <c r="AE85" s="67"/>
      <c r="AF85" s="67"/>
      <c r="AG85" s="67"/>
      <c r="AH85" s="67"/>
      <c r="AI85" s="67"/>
      <c r="AJ85" s="78"/>
      <c r="AK85" s="61"/>
      <c r="AL85" s="66"/>
      <c r="AM85" s="66"/>
      <c r="AN85" s="141"/>
      <c r="AO85" s="31"/>
      <c r="AP85" s="66"/>
      <c r="AQ85" s="66"/>
    </row>
    <row r="86" spans="1:43" ht="12.75" hidden="1" customHeight="1" x14ac:dyDescent="0.2">
      <c r="A86" s="45">
        <v>50</v>
      </c>
      <c r="B86" s="150"/>
      <c r="C86" s="74"/>
      <c r="D86" s="75"/>
      <c r="E86" s="59"/>
      <c r="F86" s="138"/>
      <c r="G86" s="58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  <c r="S86" s="34"/>
      <c r="T86" s="34"/>
      <c r="U86" s="34"/>
      <c r="V86" s="34"/>
      <c r="W86" s="34"/>
      <c r="X86" s="34"/>
      <c r="Y86" s="34"/>
      <c r="Z86" s="34"/>
      <c r="AA86" s="33"/>
      <c r="AB86" s="34"/>
      <c r="AC86" s="68"/>
      <c r="AD86" s="68"/>
      <c r="AE86" s="68"/>
      <c r="AF86" s="68"/>
      <c r="AG86" s="68"/>
      <c r="AH86" s="68"/>
      <c r="AI86" s="68"/>
      <c r="AJ86" s="78"/>
      <c r="AK86" s="61"/>
      <c r="AL86" s="66"/>
      <c r="AM86" s="66"/>
      <c r="AN86" s="141"/>
      <c r="AO86" s="31"/>
      <c r="AP86" s="66"/>
      <c r="AQ86" s="66"/>
    </row>
    <row r="87" spans="1:43" hidden="1" x14ac:dyDescent="0.2">
      <c r="A87" s="125">
        <v>51</v>
      </c>
      <c r="B87" s="150"/>
      <c r="C87" s="74"/>
      <c r="D87" s="75"/>
      <c r="E87" s="59"/>
      <c r="F87" s="138"/>
      <c r="G87" s="58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  <c r="S87" s="34"/>
      <c r="T87" s="34"/>
      <c r="U87" s="34"/>
      <c r="V87" s="34"/>
      <c r="W87" s="34"/>
      <c r="X87" s="34"/>
      <c r="Y87" s="34"/>
      <c r="Z87" s="34"/>
      <c r="AA87" s="33"/>
      <c r="AB87" s="34"/>
      <c r="AC87" s="68"/>
      <c r="AD87" s="68"/>
      <c r="AE87" s="68"/>
      <c r="AF87" s="68"/>
      <c r="AG87" s="68"/>
      <c r="AH87" s="68"/>
      <c r="AI87" s="68"/>
      <c r="AJ87" s="78"/>
      <c r="AK87" s="61"/>
      <c r="AL87" s="66"/>
      <c r="AM87" s="66"/>
      <c r="AN87" s="141"/>
      <c r="AO87" s="31"/>
      <c r="AP87" s="66"/>
      <c r="AQ87" s="66"/>
    </row>
    <row r="88" spans="1:43" hidden="1" x14ac:dyDescent="0.2">
      <c r="A88" s="125"/>
      <c r="B88" s="150"/>
      <c r="C88" s="74"/>
      <c r="D88" s="75"/>
      <c r="E88" s="59"/>
      <c r="F88" s="57"/>
      <c r="G88" s="58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6"/>
      <c r="S88" s="56"/>
      <c r="T88" s="56"/>
      <c r="U88" s="56"/>
      <c r="V88" s="56"/>
      <c r="W88" s="56"/>
      <c r="X88" s="56"/>
      <c r="Y88" s="56"/>
      <c r="Z88" s="60"/>
      <c r="AA88" s="32"/>
      <c r="AB88" s="61"/>
      <c r="AC88" s="62"/>
      <c r="AD88" s="75"/>
      <c r="AE88" s="87"/>
      <c r="AF88" s="87"/>
      <c r="AG88" s="87"/>
      <c r="AH88" s="87"/>
      <c r="AI88" s="87"/>
      <c r="AJ88" s="78"/>
      <c r="AK88" s="61"/>
      <c r="AL88" s="66"/>
      <c r="AM88" s="66"/>
      <c r="AN88" s="141"/>
      <c r="AO88" s="68"/>
      <c r="AP88" s="66"/>
      <c r="AQ88" s="66"/>
    </row>
    <row r="89" spans="1:43" hidden="1" x14ac:dyDescent="0.2">
      <c r="A89" s="125"/>
      <c r="B89" s="150"/>
      <c r="C89" s="56"/>
      <c r="D89" s="56"/>
      <c r="E89" s="59"/>
      <c r="F89" s="57"/>
      <c r="G89" s="58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6"/>
      <c r="S89" s="56"/>
      <c r="T89" s="56"/>
      <c r="U89" s="56"/>
      <c r="V89" s="56"/>
      <c r="W89" s="56"/>
      <c r="X89" s="56"/>
      <c r="Y89" s="56"/>
      <c r="Z89" s="60"/>
      <c r="AA89" s="32"/>
      <c r="AB89" s="61"/>
      <c r="AC89" s="62"/>
      <c r="AD89" s="63"/>
      <c r="AE89" s="91"/>
      <c r="AF89" s="91"/>
      <c r="AG89" s="91"/>
      <c r="AH89" s="91"/>
      <c r="AI89" s="91"/>
      <c r="AJ89" s="78"/>
      <c r="AK89" s="61"/>
      <c r="AL89" s="140"/>
      <c r="AM89" s="66"/>
      <c r="AN89" s="141"/>
      <c r="AO89" s="68"/>
      <c r="AP89" s="66"/>
      <c r="AQ89" s="66"/>
    </row>
    <row r="90" spans="1:43" hidden="1" x14ac:dyDescent="0.2">
      <c r="A90" s="125"/>
      <c r="B90" s="150"/>
      <c r="C90" s="34"/>
      <c r="D90" s="34"/>
      <c r="E90" s="33"/>
      <c r="F90" s="139"/>
      <c r="G90" s="58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4"/>
      <c r="S90" s="34"/>
      <c r="T90" s="34"/>
      <c r="U90" s="34"/>
      <c r="V90" s="34"/>
      <c r="W90" s="34"/>
      <c r="X90" s="34"/>
      <c r="Y90" s="34"/>
      <c r="Z90" s="34"/>
      <c r="AA90" s="33"/>
      <c r="AB90" s="34"/>
      <c r="AC90" s="68"/>
      <c r="AD90" s="67"/>
      <c r="AE90" s="67"/>
      <c r="AF90" s="67"/>
      <c r="AG90" s="67"/>
      <c r="AH90" s="67"/>
      <c r="AI90" s="67"/>
      <c r="AJ90" s="78"/>
      <c r="AK90" s="61"/>
      <c r="AL90" s="116"/>
      <c r="AM90" s="116"/>
      <c r="AN90" s="116"/>
      <c r="AO90" s="68"/>
      <c r="AP90" s="66"/>
      <c r="AQ90" s="66"/>
    </row>
    <row r="91" spans="1:43" hidden="1" x14ac:dyDescent="0.2">
      <c r="A91" s="125"/>
      <c r="B91" s="150"/>
      <c r="C91" s="48"/>
      <c r="D91" s="103"/>
      <c r="E91" s="30"/>
      <c r="F91" s="31"/>
      <c r="G91" s="32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4"/>
      <c r="S91" s="34"/>
      <c r="T91" s="34"/>
      <c r="U91" s="34"/>
      <c r="V91" s="34"/>
      <c r="W91" s="34"/>
      <c r="X91" s="34"/>
      <c r="Y91" s="34"/>
      <c r="Z91" s="35"/>
      <c r="AA91" s="32"/>
      <c r="AB91" s="36"/>
      <c r="AC91" s="37"/>
      <c r="AD91" s="68"/>
      <c r="AE91" s="68"/>
      <c r="AF91" s="68"/>
      <c r="AG91" s="68"/>
      <c r="AH91" s="68"/>
      <c r="AI91" s="50"/>
      <c r="AJ91" s="64"/>
      <c r="AK91" s="36"/>
      <c r="AL91" s="116"/>
      <c r="AM91" s="116"/>
      <c r="AN91" s="116"/>
      <c r="AO91" s="68"/>
      <c r="AP91" s="66"/>
      <c r="AQ91" s="66"/>
    </row>
    <row r="92" spans="1:43" hidden="1" x14ac:dyDescent="0.2">
      <c r="A92" s="125"/>
      <c r="B92" s="150"/>
      <c r="C92" s="72"/>
      <c r="D92" s="68"/>
      <c r="E92" s="33"/>
      <c r="F92" s="31"/>
      <c r="G92" s="32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4"/>
      <c r="S92" s="34"/>
      <c r="T92" s="34"/>
      <c r="U92" s="34"/>
      <c r="V92" s="34"/>
      <c r="W92" s="34"/>
      <c r="X92" s="34"/>
      <c r="Y92" s="34"/>
      <c r="Z92" s="34"/>
      <c r="AA92" s="33"/>
      <c r="AB92" s="34"/>
      <c r="AC92" s="68"/>
      <c r="AD92" s="68"/>
      <c r="AE92" s="68"/>
      <c r="AF92" s="68"/>
      <c r="AG92" s="68"/>
      <c r="AH92" s="68"/>
      <c r="AI92" s="50"/>
      <c r="AJ92" s="78"/>
      <c r="AK92" s="61"/>
      <c r="AL92" s="116"/>
      <c r="AM92" s="116"/>
      <c r="AN92" s="116"/>
      <c r="AO92" s="68"/>
      <c r="AP92" s="66"/>
      <c r="AQ92" s="66"/>
    </row>
    <row r="93" spans="1:43" hidden="1" x14ac:dyDescent="0.2">
      <c r="A93" s="125"/>
      <c r="B93" s="150"/>
      <c r="C93" s="74"/>
      <c r="D93" s="75"/>
      <c r="E93" s="59"/>
      <c r="F93" s="57"/>
      <c r="G93" s="58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6"/>
      <c r="S93" s="56"/>
      <c r="T93" s="56"/>
      <c r="U93" s="56"/>
      <c r="V93" s="56"/>
      <c r="W93" s="56"/>
      <c r="X93" s="56"/>
      <c r="Y93" s="56"/>
      <c r="Z93" s="60"/>
      <c r="AA93" s="157"/>
      <c r="AB93" s="60"/>
      <c r="AC93" s="62"/>
      <c r="AD93" s="75"/>
      <c r="AE93" s="87"/>
      <c r="AF93" s="87"/>
      <c r="AG93" s="87"/>
      <c r="AH93" s="87"/>
      <c r="AI93" s="87"/>
      <c r="AJ93" s="78"/>
      <c r="AK93" s="61"/>
      <c r="AL93" s="116"/>
      <c r="AM93" s="116"/>
      <c r="AN93" s="116"/>
      <c r="AO93" s="68"/>
      <c r="AP93" s="66"/>
      <c r="AQ93" s="66"/>
    </row>
    <row r="94" spans="1:43" hidden="1" x14ac:dyDescent="0.2">
      <c r="A94" s="125"/>
      <c r="B94" s="150"/>
      <c r="C94" s="74"/>
      <c r="D94" s="75"/>
      <c r="E94" s="59"/>
      <c r="F94" s="57"/>
      <c r="G94" s="58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6"/>
      <c r="S94" s="56"/>
      <c r="T94" s="56"/>
      <c r="U94" s="56"/>
      <c r="V94" s="56"/>
      <c r="W94" s="56"/>
      <c r="X94" s="56"/>
      <c r="Y94" s="56"/>
      <c r="Z94" s="60"/>
      <c r="AA94" s="157"/>
      <c r="AB94" s="60"/>
      <c r="AC94" s="62"/>
      <c r="AD94" s="75"/>
      <c r="AE94" s="87"/>
      <c r="AF94" s="87"/>
      <c r="AG94" s="87"/>
      <c r="AH94" s="87"/>
      <c r="AI94" s="87"/>
      <c r="AJ94" s="78"/>
      <c r="AK94" s="61"/>
      <c r="AL94" s="116"/>
      <c r="AM94" s="116"/>
      <c r="AN94" s="116"/>
      <c r="AO94" s="68"/>
      <c r="AP94" s="66"/>
      <c r="AQ94" s="66"/>
    </row>
    <row r="95" spans="1:43" hidden="1" x14ac:dyDescent="0.2">
      <c r="A95" s="45">
        <v>67</v>
      </c>
      <c r="B95" s="150"/>
      <c r="C95" s="74"/>
      <c r="D95" s="75"/>
      <c r="E95" s="59"/>
      <c r="F95" s="57"/>
      <c r="G95" s="58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6"/>
      <c r="S95" s="56"/>
      <c r="T95" s="56"/>
      <c r="U95" s="56"/>
      <c r="V95" s="56"/>
      <c r="W95" s="56"/>
      <c r="X95" s="56"/>
      <c r="Y95" s="56"/>
      <c r="Z95" s="60"/>
      <c r="AA95" s="157"/>
      <c r="AB95" s="60"/>
      <c r="AC95" s="62"/>
      <c r="AD95" s="75"/>
      <c r="AE95" s="87"/>
      <c r="AF95" s="87"/>
      <c r="AG95" s="87"/>
      <c r="AH95" s="87"/>
      <c r="AI95" s="87"/>
      <c r="AJ95" s="78"/>
      <c r="AK95" s="61"/>
      <c r="AL95" s="116"/>
      <c r="AM95" s="116"/>
      <c r="AN95" s="116"/>
      <c r="AO95" s="31"/>
      <c r="AP95" s="66"/>
      <c r="AQ95" s="66"/>
    </row>
    <row r="96" spans="1:43" hidden="1" x14ac:dyDescent="0.2">
      <c r="A96" s="45">
        <v>53</v>
      </c>
      <c r="B96" s="150"/>
      <c r="C96" s="56"/>
      <c r="D96" s="56"/>
      <c r="E96" s="59"/>
      <c r="F96" s="57"/>
      <c r="G96" s="58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6"/>
      <c r="S96" s="56"/>
      <c r="T96" s="56"/>
      <c r="U96" s="56"/>
      <c r="V96" s="56"/>
      <c r="W96" s="56"/>
      <c r="X96" s="56"/>
      <c r="Y96" s="56"/>
      <c r="Z96" s="60"/>
      <c r="AA96" s="157"/>
      <c r="AB96" s="60"/>
      <c r="AC96" s="62"/>
      <c r="AD96" s="63"/>
      <c r="AE96" s="91"/>
      <c r="AF96" s="91"/>
      <c r="AG96" s="91"/>
      <c r="AH96" s="91"/>
      <c r="AI96" s="91"/>
      <c r="AJ96" s="78"/>
      <c r="AK96" s="61"/>
      <c r="AL96" s="116"/>
      <c r="AM96" s="116"/>
      <c r="AN96" s="116"/>
      <c r="AO96" s="31"/>
      <c r="AP96" s="66"/>
      <c r="AQ96" s="66"/>
    </row>
    <row r="97" spans="1:43" ht="10.5" hidden="1" customHeight="1" thickBot="1" x14ac:dyDescent="0.25">
      <c r="A97" s="124">
        <v>54</v>
      </c>
      <c r="B97" s="150"/>
      <c r="C97" s="56"/>
      <c r="D97" s="56"/>
      <c r="E97" s="59"/>
      <c r="F97" s="57"/>
      <c r="G97" s="58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6"/>
      <c r="S97" s="56"/>
      <c r="T97" s="56"/>
      <c r="U97" s="56"/>
      <c r="V97" s="56"/>
      <c r="W97" s="56"/>
      <c r="X97" s="56"/>
      <c r="Y97" s="56"/>
      <c r="Z97" s="60"/>
      <c r="AA97" s="157"/>
      <c r="AB97" s="60"/>
      <c r="AC97" s="62"/>
      <c r="AD97" s="63"/>
      <c r="AE97" s="91"/>
      <c r="AF97" s="91"/>
      <c r="AG97" s="91"/>
      <c r="AH97" s="91"/>
      <c r="AI97" s="91"/>
      <c r="AJ97" s="78"/>
      <c r="AK97" s="61"/>
      <c r="AL97" s="117"/>
      <c r="AM97" s="117"/>
      <c r="AN97" s="117"/>
      <c r="AO97" s="68"/>
      <c r="AP97" s="66"/>
      <c r="AQ97" s="66"/>
    </row>
    <row r="98" spans="1:43" hidden="1" x14ac:dyDescent="0.2">
      <c r="A98" s="45">
        <v>56</v>
      </c>
      <c r="B98" s="150"/>
      <c r="C98" s="56"/>
      <c r="D98" s="56"/>
      <c r="E98" s="59"/>
      <c r="F98" s="57"/>
      <c r="G98" s="58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6"/>
      <c r="S98" s="56"/>
      <c r="T98" s="56"/>
      <c r="U98" s="56"/>
      <c r="V98" s="56"/>
      <c r="W98" s="56"/>
      <c r="X98" s="56"/>
      <c r="Y98" s="56"/>
      <c r="Z98" s="60"/>
      <c r="AA98" s="32"/>
      <c r="AB98" s="61"/>
      <c r="AC98" s="62"/>
      <c r="AD98" s="63"/>
      <c r="AE98" s="91"/>
      <c r="AF98" s="91"/>
      <c r="AG98" s="91"/>
      <c r="AH98" s="91"/>
      <c r="AI98" s="91"/>
      <c r="AJ98" s="78"/>
      <c r="AK98" s="61"/>
      <c r="AL98" s="116"/>
      <c r="AM98" s="116"/>
      <c r="AN98" s="116"/>
      <c r="AO98" s="31"/>
      <c r="AP98" s="31"/>
      <c r="AQ98" s="66"/>
    </row>
    <row r="99" spans="1:43" ht="14.25" hidden="1" customHeight="1" x14ac:dyDescent="0.2">
      <c r="A99" s="45">
        <v>57</v>
      </c>
      <c r="B99" s="150"/>
      <c r="C99" s="34"/>
      <c r="D99" s="34"/>
      <c r="E99" s="33"/>
      <c r="F99" s="31"/>
      <c r="G99" s="32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  <c r="S99" s="34"/>
      <c r="T99" s="34"/>
      <c r="U99" s="34"/>
      <c r="V99" s="34"/>
      <c r="W99" s="34"/>
      <c r="X99" s="34"/>
      <c r="Y99" s="34"/>
      <c r="Z99" s="35"/>
      <c r="AA99" s="32"/>
      <c r="AB99" s="36"/>
      <c r="AC99" s="37"/>
      <c r="AD99" s="68"/>
      <c r="AE99" s="133"/>
      <c r="AF99" s="133"/>
      <c r="AG99" s="133"/>
      <c r="AH99" s="133"/>
      <c r="AI99" s="133"/>
      <c r="AJ99" s="64"/>
      <c r="AK99" s="36"/>
      <c r="AL99" s="116"/>
      <c r="AM99" s="116"/>
      <c r="AN99" s="116"/>
      <c r="AO99" s="31"/>
      <c r="AP99" s="31"/>
      <c r="AQ99" s="66"/>
    </row>
    <row r="100" spans="1:43" hidden="1" x14ac:dyDescent="0.2">
      <c r="A100" s="45">
        <v>59</v>
      </c>
      <c r="B100" s="150"/>
      <c r="C100" s="118"/>
      <c r="D100" s="120"/>
      <c r="E100" s="107"/>
      <c r="F100" s="119"/>
      <c r="G100" s="105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7"/>
      <c r="S100" s="107"/>
      <c r="T100" s="107"/>
      <c r="U100" s="107"/>
      <c r="V100" s="107"/>
      <c r="W100" s="107"/>
      <c r="X100" s="107"/>
      <c r="Y100" s="107"/>
      <c r="Z100" s="108"/>
      <c r="AA100" s="100"/>
      <c r="AB100" s="109"/>
      <c r="AC100" s="110"/>
      <c r="AD100" s="159"/>
      <c r="AE100" s="91"/>
      <c r="AF100" s="91"/>
      <c r="AG100" s="91"/>
      <c r="AH100" s="91"/>
      <c r="AI100" s="91"/>
      <c r="AJ100" s="111"/>
      <c r="AK100" s="109"/>
      <c r="AL100" s="116"/>
      <c r="AM100" s="116"/>
      <c r="AN100" s="116"/>
      <c r="AO100" s="31"/>
      <c r="AP100" s="31"/>
      <c r="AQ100" s="66"/>
    </row>
    <row r="101" spans="1:43" hidden="1" x14ac:dyDescent="0.2">
      <c r="A101" s="45">
        <v>60</v>
      </c>
      <c r="B101" s="150"/>
      <c r="C101" s="74"/>
      <c r="D101" s="75"/>
      <c r="E101" s="59"/>
      <c r="F101" s="57"/>
      <c r="G101" s="58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6"/>
      <c r="S101" s="56"/>
      <c r="T101" s="56"/>
      <c r="U101" s="56"/>
      <c r="V101" s="56"/>
      <c r="W101" s="56"/>
      <c r="X101" s="56"/>
      <c r="Y101" s="56"/>
      <c r="Z101" s="60"/>
      <c r="AA101" s="32"/>
      <c r="AB101" s="61"/>
      <c r="AC101" s="62"/>
      <c r="AD101" s="75"/>
      <c r="AE101" s="87"/>
      <c r="AF101" s="87"/>
      <c r="AG101" s="87"/>
      <c r="AH101" s="87"/>
      <c r="AI101" s="87"/>
      <c r="AJ101" s="78"/>
      <c r="AK101" s="61"/>
      <c r="AL101" s="116"/>
      <c r="AM101" s="116"/>
      <c r="AN101" s="116"/>
      <c r="AO101" s="31"/>
      <c r="AP101" s="31"/>
      <c r="AQ101" s="66"/>
    </row>
    <row r="102" spans="1:43" hidden="1" x14ac:dyDescent="0.2">
      <c r="A102" s="45">
        <v>73</v>
      </c>
      <c r="B102" s="150"/>
      <c r="C102" s="74"/>
      <c r="D102" s="75"/>
      <c r="E102" s="33"/>
      <c r="F102" s="57"/>
      <c r="G102" s="58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6"/>
      <c r="S102" s="56"/>
      <c r="T102" s="56"/>
      <c r="U102" s="56"/>
      <c r="V102" s="56"/>
      <c r="W102" s="56"/>
      <c r="X102" s="56"/>
      <c r="Y102" s="56"/>
      <c r="Z102" s="60"/>
      <c r="AA102" s="32"/>
      <c r="AB102" s="61"/>
      <c r="AC102" s="62"/>
      <c r="AD102" s="75"/>
      <c r="AE102" s="87"/>
      <c r="AF102" s="87"/>
      <c r="AG102" s="87"/>
      <c r="AH102" s="87"/>
      <c r="AI102" s="87"/>
      <c r="AJ102" s="78"/>
      <c r="AK102" s="61"/>
      <c r="AL102" s="116"/>
      <c r="AM102" s="116"/>
      <c r="AN102" s="116"/>
      <c r="AO102" s="68"/>
      <c r="AP102" s="68"/>
      <c r="AQ102" s="66"/>
    </row>
    <row r="103" spans="1:43" hidden="1" x14ac:dyDescent="0.2">
      <c r="A103" s="45"/>
      <c r="B103" s="150"/>
      <c r="C103" s="72"/>
      <c r="D103" s="75"/>
      <c r="E103" s="56"/>
      <c r="F103" s="139"/>
      <c r="G103" s="58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4"/>
      <c r="S103" s="34"/>
      <c r="T103" s="34"/>
      <c r="U103" s="34"/>
      <c r="V103" s="34"/>
      <c r="W103" s="34"/>
      <c r="X103" s="34"/>
      <c r="Y103" s="34"/>
      <c r="Z103" s="34"/>
      <c r="AA103" s="33"/>
      <c r="AB103" s="34"/>
      <c r="AC103" s="68"/>
      <c r="AD103" s="68"/>
      <c r="AE103" s="67"/>
      <c r="AF103" s="67"/>
      <c r="AG103" s="67"/>
      <c r="AH103" s="67"/>
      <c r="AI103" s="67"/>
      <c r="AJ103" s="78"/>
      <c r="AK103" s="61"/>
      <c r="AL103" s="65"/>
      <c r="AM103" s="31"/>
      <c r="AN103" s="143"/>
      <c r="AO103" s="146"/>
      <c r="AP103" s="66"/>
      <c r="AQ103" s="66"/>
    </row>
    <row r="104" spans="1:43" ht="15" hidden="1" customHeight="1" thickBot="1" x14ac:dyDescent="0.25">
      <c r="A104" s="124">
        <v>77</v>
      </c>
      <c r="B104" s="150"/>
      <c r="C104" s="147"/>
      <c r="D104" s="50"/>
      <c r="E104" s="33"/>
      <c r="F104" s="148"/>
      <c r="G104" s="32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  <c r="S104" s="34"/>
      <c r="T104" s="34"/>
      <c r="U104" s="34"/>
      <c r="V104" s="34"/>
      <c r="W104" s="34"/>
      <c r="X104" s="34"/>
      <c r="Y104" s="34"/>
      <c r="Z104" s="35"/>
      <c r="AA104" s="32"/>
      <c r="AB104" s="36"/>
      <c r="AC104" s="37"/>
      <c r="AD104" s="68"/>
      <c r="AE104" s="68"/>
      <c r="AF104" s="68"/>
      <c r="AG104" s="68"/>
      <c r="AH104" s="68"/>
      <c r="AI104" s="50"/>
      <c r="AJ104" s="64"/>
      <c r="AK104" s="36"/>
      <c r="AL104" s="123"/>
      <c r="AM104" s="71"/>
      <c r="AN104" s="144"/>
      <c r="AO104" s="34"/>
      <c r="AP104" s="66"/>
      <c r="AQ104" s="66"/>
    </row>
    <row r="105" spans="1:43" ht="15" hidden="1" customHeight="1" x14ac:dyDescent="0.2">
      <c r="A105" s="125">
        <v>61</v>
      </c>
      <c r="B105" s="150"/>
      <c r="C105" s="112"/>
      <c r="D105" s="102"/>
      <c r="E105" s="30"/>
      <c r="F105" s="99"/>
      <c r="G105" s="32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  <c r="S105" s="34"/>
      <c r="T105" s="34"/>
      <c r="U105" s="34"/>
      <c r="V105" s="34"/>
      <c r="W105" s="34"/>
      <c r="X105" s="34"/>
      <c r="Y105" s="34"/>
      <c r="Z105" s="35"/>
      <c r="AA105" s="32"/>
      <c r="AB105" s="36"/>
      <c r="AC105" s="37"/>
      <c r="AD105" s="68"/>
      <c r="AE105" s="68"/>
      <c r="AF105" s="68"/>
      <c r="AG105" s="68"/>
      <c r="AH105" s="68"/>
      <c r="AI105" s="50"/>
      <c r="AJ105" s="64"/>
      <c r="AK105" s="36"/>
      <c r="AL105" s="134"/>
      <c r="AM105" s="134"/>
      <c r="AN105" s="135"/>
      <c r="AO105" s="34"/>
      <c r="AP105" s="66"/>
      <c r="AQ105" s="66"/>
    </row>
    <row r="106" spans="1:43" ht="12.75" hidden="1" customHeight="1" x14ac:dyDescent="0.2">
      <c r="A106" s="45">
        <v>66</v>
      </c>
      <c r="B106" s="150"/>
      <c r="C106" s="72"/>
      <c r="D106" s="68"/>
      <c r="E106" s="33"/>
      <c r="F106" s="31"/>
      <c r="G106" s="32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4"/>
      <c r="S106" s="34"/>
      <c r="T106" s="34"/>
      <c r="U106" s="34"/>
      <c r="V106" s="34"/>
      <c r="W106" s="34"/>
      <c r="X106" s="34"/>
      <c r="Y106" s="34"/>
      <c r="Z106" s="35"/>
      <c r="AA106" s="32"/>
      <c r="AB106" s="36"/>
      <c r="AC106" s="37"/>
      <c r="AD106" s="68"/>
      <c r="AE106" s="68"/>
      <c r="AF106" s="68"/>
      <c r="AG106" s="68"/>
      <c r="AH106" s="68"/>
      <c r="AI106" s="50"/>
      <c r="AJ106" s="64"/>
      <c r="AK106" s="36"/>
      <c r="AL106" s="116"/>
      <c r="AM106" s="116"/>
      <c r="AN106" s="116"/>
      <c r="AO106" s="31"/>
      <c r="AP106" s="31"/>
      <c r="AQ106" s="66"/>
    </row>
    <row r="107" spans="1:43" hidden="1" x14ac:dyDescent="0.2">
      <c r="A107" s="45"/>
      <c r="B107" s="150"/>
      <c r="C107" s="74"/>
      <c r="D107" s="75"/>
      <c r="E107" s="59"/>
      <c r="F107" s="57"/>
      <c r="G107" s="58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6"/>
      <c r="S107" s="56"/>
      <c r="T107" s="56"/>
      <c r="U107" s="56"/>
      <c r="V107" s="56"/>
      <c r="W107" s="56"/>
      <c r="X107" s="56"/>
      <c r="Y107" s="56"/>
      <c r="Z107" s="60"/>
      <c r="AA107" s="32"/>
      <c r="AB107" s="61"/>
      <c r="AC107" s="62"/>
      <c r="AD107" s="75"/>
      <c r="AE107" s="87"/>
      <c r="AF107" s="87"/>
      <c r="AG107" s="87"/>
      <c r="AH107" s="87"/>
      <c r="AI107" s="87"/>
      <c r="AJ107" s="78"/>
      <c r="AK107" s="61"/>
      <c r="AL107" s="116"/>
      <c r="AM107" s="116"/>
      <c r="AN107" s="116"/>
      <c r="AO107" s="31"/>
      <c r="AP107" s="31"/>
      <c r="AQ107" s="66"/>
    </row>
    <row r="108" spans="1:43" ht="13.5" hidden="1" customHeight="1" x14ac:dyDescent="0.2">
      <c r="A108" s="45">
        <v>68</v>
      </c>
      <c r="B108" s="150"/>
      <c r="C108" s="74"/>
      <c r="D108" s="75"/>
      <c r="E108" s="59"/>
      <c r="F108" s="57"/>
      <c r="G108" s="58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6"/>
      <c r="S108" s="56"/>
      <c r="T108" s="56"/>
      <c r="U108" s="56"/>
      <c r="V108" s="56"/>
      <c r="W108" s="56"/>
      <c r="X108" s="56"/>
      <c r="Y108" s="56"/>
      <c r="Z108" s="60"/>
      <c r="AA108" s="32"/>
      <c r="AB108" s="61"/>
      <c r="AC108" s="62"/>
      <c r="AD108" s="75"/>
      <c r="AE108" s="87"/>
      <c r="AF108" s="87"/>
      <c r="AG108" s="87"/>
      <c r="AH108" s="87"/>
      <c r="AI108" s="87"/>
      <c r="AJ108" s="78"/>
      <c r="AK108" s="61"/>
      <c r="AL108" s="116"/>
      <c r="AM108" s="116"/>
      <c r="AN108" s="116"/>
      <c r="AO108" s="31"/>
      <c r="AP108" s="31"/>
      <c r="AQ108" s="66"/>
    </row>
    <row r="109" spans="1:43" ht="14.25" hidden="1" customHeight="1" x14ac:dyDescent="0.2">
      <c r="A109" s="45">
        <v>81</v>
      </c>
      <c r="B109" s="150"/>
      <c r="C109" s="74"/>
      <c r="D109" s="75"/>
      <c r="E109" s="59"/>
      <c r="F109" s="57"/>
      <c r="G109" s="58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6"/>
      <c r="S109" s="56"/>
      <c r="T109" s="56"/>
      <c r="U109" s="56"/>
      <c r="V109" s="56"/>
      <c r="W109" s="56"/>
      <c r="X109" s="56"/>
      <c r="Y109" s="56"/>
      <c r="Z109" s="60"/>
      <c r="AA109" s="32"/>
      <c r="AB109" s="61"/>
      <c r="AC109" s="62"/>
      <c r="AD109" s="75"/>
      <c r="AE109" s="87"/>
      <c r="AF109" s="87"/>
      <c r="AG109" s="87"/>
      <c r="AH109" s="87"/>
      <c r="AI109" s="87"/>
      <c r="AJ109" s="78"/>
      <c r="AK109" s="61"/>
      <c r="AL109" s="116"/>
      <c r="AM109" s="116"/>
      <c r="AN109" s="116"/>
      <c r="AO109" s="31"/>
      <c r="AP109" s="31"/>
      <c r="AQ109" s="66"/>
    </row>
    <row r="110" spans="1:43" ht="13.5" hidden="1" customHeight="1" x14ac:dyDescent="0.2">
      <c r="A110" s="45">
        <v>84</v>
      </c>
      <c r="B110" s="150"/>
      <c r="C110" s="74"/>
      <c r="D110" s="75"/>
      <c r="E110" s="59"/>
      <c r="F110" s="57"/>
      <c r="G110" s="58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6"/>
      <c r="S110" s="56"/>
      <c r="T110" s="56"/>
      <c r="U110" s="56"/>
      <c r="V110" s="56"/>
      <c r="W110" s="56"/>
      <c r="X110" s="56"/>
      <c r="Y110" s="56"/>
      <c r="Z110" s="60"/>
      <c r="AA110" s="32"/>
      <c r="AB110" s="77"/>
      <c r="AC110" s="62"/>
      <c r="AD110" s="75"/>
      <c r="AE110" s="87"/>
      <c r="AF110" s="87"/>
      <c r="AG110" s="87"/>
      <c r="AH110" s="87"/>
      <c r="AI110" s="87"/>
      <c r="AJ110" s="76"/>
      <c r="AK110" s="77"/>
      <c r="AL110" s="116"/>
      <c r="AM110" s="116"/>
      <c r="AN110" s="116"/>
      <c r="AO110" s="68"/>
      <c r="AP110" s="68"/>
      <c r="AQ110" s="66"/>
    </row>
    <row r="111" spans="1:43" ht="14.25" hidden="1" customHeight="1" x14ac:dyDescent="0.2">
      <c r="A111" s="125">
        <v>69</v>
      </c>
      <c r="B111" s="150"/>
      <c r="C111" s="72"/>
      <c r="D111" s="68"/>
      <c r="E111" s="33"/>
      <c r="F111" s="31"/>
      <c r="G111" s="32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4"/>
      <c r="S111" s="34"/>
      <c r="T111" s="34"/>
      <c r="U111" s="34"/>
      <c r="V111" s="34"/>
      <c r="W111" s="34"/>
      <c r="X111" s="34"/>
      <c r="Y111" s="34"/>
      <c r="Z111" s="35"/>
      <c r="AA111" s="32"/>
      <c r="AB111" s="36"/>
      <c r="AC111" s="37"/>
      <c r="AD111" s="68"/>
      <c r="AE111" s="113"/>
      <c r="AF111" s="113"/>
      <c r="AG111" s="113"/>
      <c r="AH111" s="113"/>
      <c r="AI111" s="113"/>
      <c r="AJ111" s="64"/>
      <c r="AK111" s="36"/>
      <c r="AL111" s="116"/>
      <c r="AM111" s="116"/>
      <c r="AN111" s="116"/>
      <c r="AO111" s="68"/>
      <c r="AP111" s="68"/>
      <c r="AQ111" s="66"/>
    </row>
    <row r="112" spans="1:43" ht="15" hidden="1" customHeight="1" x14ac:dyDescent="0.2">
      <c r="A112" s="115">
        <v>85</v>
      </c>
      <c r="B112" s="150"/>
      <c r="C112" s="118"/>
      <c r="D112" s="120"/>
      <c r="E112" s="106"/>
      <c r="F112" s="119"/>
      <c r="G112" s="105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7"/>
      <c r="S112" s="107"/>
      <c r="T112" s="107"/>
      <c r="U112" s="107"/>
      <c r="V112" s="107"/>
      <c r="W112" s="107"/>
      <c r="X112" s="107"/>
      <c r="Y112" s="107"/>
      <c r="Z112" s="108"/>
      <c r="AA112" s="100"/>
      <c r="AB112" s="109"/>
      <c r="AC112" s="110"/>
      <c r="AD112" s="120"/>
      <c r="AE112" s="87"/>
      <c r="AF112" s="87"/>
      <c r="AG112" s="87"/>
      <c r="AH112" s="87"/>
      <c r="AI112" s="87"/>
      <c r="AJ112" s="111"/>
      <c r="AK112" s="109"/>
      <c r="AL112" s="121"/>
      <c r="AM112" s="121"/>
      <c r="AN112" s="121"/>
      <c r="AO112" s="31"/>
      <c r="AP112" s="31"/>
      <c r="AQ112" s="66"/>
    </row>
    <row r="113" spans="1:43" ht="16.5" hidden="1" customHeight="1" x14ac:dyDescent="0.2">
      <c r="A113" s="45">
        <v>70</v>
      </c>
      <c r="B113" s="150"/>
      <c r="C113" s="74"/>
      <c r="D113" s="75"/>
      <c r="E113" s="59"/>
      <c r="F113" s="57"/>
      <c r="G113" s="58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6"/>
      <c r="S113" s="56"/>
      <c r="T113" s="56"/>
      <c r="U113" s="56"/>
      <c r="V113" s="56"/>
      <c r="W113" s="56"/>
      <c r="X113" s="56"/>
      <c r="Y113" s="56"/>
      <c r="Z113" s="60"/>
      <c r="AA113" s="32"/>
      <c r="AB113" s="61"/>
      <c r="AC113" s="62"/>
      <c r="AD113" s="75"/>
      <c r="AE113" s="87"/>
      <c r="AF113" s="87"/>
      <c r="AG113" s="87"/>
      <c r="AH113" s="87"/>
      <c r="AI113" s="87"/>
      <c r="AJ113" s="78"/>
      <c r="AK113" s="61"/>
      <c r="AL113" s="116"/>
      <c r="AM113" s="116"/>
      <c r="AN113" s="116"/>
      <c r="AO113" s="31"/>
      <c r="AP113" s="31"/>
      <c r="AQ113" s="66"/>
    </row>
    <row r="114" spans="1:43" ht="15.75" hidden="1" customHeight="1" x14ac:dyDescent="0.2">
      <c r="A114" s="45">
        <v>71</v>
      </c>
      <c r="B114" s="150"/>
      <c r="C114" s="74"/>
      <c r="D114" s="75"/>
      <c r="E114" s="59"/>
      <c r="F114" s="57"/>
      <c r="G114" s="58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6"/>
      <c r="S114" s="56"/>
      <c r="T114" s="56"/>
      <c r="U114" s="56"/>
      <c r="V114" s="56"/>
      <c r="W114" s="56"/>
      <c r="X114" s="56"/>
      <c r="Y114" s="56"/>
      <c r="Z114" s="60"/>
      <c r="AA114" s="32"/>
      <c r="AB114" s="61"/>
      <c r="AC114" s="62"/>
      <c r="AD114" s="75"/>
      <c r="AE114" s="87"/>
      <c r="AF114" s="87"/>
      <c r="AG114" s="87"/>
      <c r="AH114" s="87"/>
      <c r="AI114" s="87"/>
      <c r="AJ114" s="76"/>
      <c r="AK114" s="77"/>
      <c r="AL114" s="116"/>
      <c r="AM114" s="116"/>
      <c r="AN114" s="116"/>
      <c r="AO114" s="31"/>
      <c r="AP114" s="31"/>
      <c r="AQ114" s="66"/>
    </row>
    <row r="115" spans="1:43" ht="13.5" hidden="1" customHeight="1" x14ac:dyDescent="0.2">
      <c r="A115" s="45">
        <v>72</v>
      </c>
      <c r="B115" s="150"/>
      <c r="C115" s="74"/>
      <c r="D115" s="75"/>
      <c r="E115" s="59"/>
      <c r="F115" s="57"/>
      <c r="G115" s="58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6"/>
      <c r="S115" s="56"/>
      <c r="T115" s="56"/>
      <c r="U115" s="56"/>
      <c r="V115" s="56"/>
      <c r="W115" s="56"/>
      <c r="X115" s="56"/>
      <c r="Y115" s="56"/>
      <c r="Z115" s="60"/>
      <c r="AA115" s="32"/>
      <c r="AB115" s="61"/>
      <c r="AC115" s="62"/>
      <c r="AD115" s="75"/>
      <c r="AE115" s="87"/>
      <c r="AF115" s="87"/>
      <c r="AG115" s="87"/>
      <c r="AH115" s="87"/>
      <c r="AI115" s="87"/>
      <c r="AJ115" s="78"/>
      <c r="AK115" s="61"/>
      <c r="AL115" s="116"/>
      <c r="AM115" s="116"/>
      <c r="AN115" s="116"/>
      <c r="AO115" s="31"/>
      <c r="AP115" s="31"/>
      <c r="AQ115" s="66"/>
    </row>
    <row r="116" spans="1:43" ht="12.75" hidden="1" customHeight="1" x14ac:dyDescent="0.2">
      <c r="A116" s="45">
        <v>88</v>
      </c>
      <c r="B116" s="150"/>
      <c r="C116" s="74"/>
      <c r="D116" s="75"/>
      <c r="E116" s="59"/>
      <c r="F116" s="57"/>
      <c r="G116" s="58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6"/>
      <c r="S116" s="56"/>
      <c r="T116" s="56"/>
      <c r="U116" s="56"/>
      <c r="V116" s="56"/>
      <c r="W116" s="56"/>
      <c r="X116" s="56"/>
      <c r="Y116" s="56"/>
      <c r="Z116" s="60"/>
      <c r="AA116" s="32"/>
      <c r="AB116" s="61"/>
      <c r="AC116" s="62"/>
      <c r="AD116" s="75"/>
      <c r="AE116" s="87"/>
      <c r="AF116" s="87"/>
      <c r="AG116" s="87"/>
      <c r="AH116" s="87"/>
      <c r="AI116" s="87"/>
      <c r="AJ116" s="78"/>
      <c r="AK116" s="61"/>
      <c r="AL116" s="116"/>
      <c r="AM116" s="116"/>
      <c r="AN116" s="116"/>
      <c r="AO116" s="68"/>
      <c r="AP116" s="68"/>
      <c r="AQ116" s="66"/>
    </row>
    <row r="117" spans="1:43" ht="13.5" hidden="1" customHeight="1" thickBot="1" x14ac:dyDescent="0.25">
      <c r="A117" s="124">
        <v>89</v>
      </c>
      <c r="B117" s="150"/>
      <c r="C117" s="72"/>
      <c r="D117" s="68"/>
      <c r="E117" s="33"/>
      <c r="F117" s="31"/>
      <c r="G117" s="32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4"/>
      <c r="S117" s="34"/>
      <c r="T117" s="34"/>
      <c r="U117" s="34"/>
      <c r="V117" s="34"/>
      <c r="W117" s="34"/>
      <c r="X117" s="34"/>
      <c r="Y117" s="34"/>
      <c r="Z117" s="35"/>
      <c r="AA117" s="32"/>
      <c r="AB117" s="36"/>
      <c r="AC117" s="37"/>
      <c r="AD117" s="68"/>
      <c r="AE117" s="113"/>
      <c r="AF117" s="113"/>
      <c r="AG117" s="113"/>
      <c r="AH117" s="113"/>
      <c r="AI117" s="113"/>
      <c r="AJ117" s="64"/>
      <c r="AK117" s="36"/>
      <c r="AL117" s="117"/>
      <c r="AM117" s="117"/>
      <c r="AN117" s="117"/>
      <c r="AO117" s="68"/>
      <c r="AP117" s="68"/>
      <c r="AQ117" s="66"/>
    </row>
    <row r="118" spans="1:43" ht="13.5" hidden="1" customHeight="1" x14ac:dyDescent="0.2">
      <c r="A118" s="45">
        <v>74</v>
      </c>
      <c r="B118" s="150"/>
      <c r="C118" s="72"/>
      <c r="D118" s="68"/>
      <c r="E118" s="33"/>
      <c r="F118" s="31"/>
      <c r="G118" s="32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4"/>
      <c r="S118" s="34"/>
      <c r="T118" s="34"/>
      <c r="U118" s="34"/>
      <c r="V118" s="34"/>
      <c r="W118" s="34"/>
      <c r="X118" s="34"/>
      <c r="Y118" s="34"/>
      <c r="Z118" s="35"/>
      <c r="AA118" s="32"/>
      <c r="AB118" s="36"/>
      <c r="AC118" s="37"/>
      <c r="AD118" s="68"/>
      <c r="AE118" s="104"/>
      <c r="AF118" s="104"/>
      <c r="AG118" s="104"/>
      <c r="AH118" s="104"/>
      <c r="AI118" s="104"/>
      <c r="AJ118" s="64"/>
      <c r="AK118" s="36"/>
      <c r="AL118" s="65"/>
      <c r="AM118" s="31"/>
      <c r="AN118" s="143"/>
      <c r="AO118" s="146"/>
      <c r="AP118" s="31"/>
      <c r="AQ118" s="66"/>
    </row>
    <row r="119" spans="1:43" ht="13.5" hidden="1" customHeight="1" x14ac:dyDescent="0.2">
      <c r="A119" s="115">
        <v>75</v>
      </c>
      <c r="B119" s="150"/>
      <c r="C119" s="118"/>
      <c r="D119" s="120"/>
      <c r="E119" s="106"/>
      <c r="F119" s="119"/>
      <c r="G119" s="105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7"/>
      <c r="S119" s="107"/>
      <c r="T119" s="107"/>
      <c r="U119" s="107"/>
      <c r="V119" s="107"/>
      <c r="W119" s="107"/>
      <c r="X119" s="107"/>
      <c r="Y119" s="107"/>
      <c r="Z119" s="108"/>
      <c r="AA119" s="100"/>
      <c r="AB119" s="109"/>
      <c r="AC119" s="110"/>
      <c r="AD119" s="120"/>
      <c r="AE119" s="87"/>
      <c r="AF119" s="87"/>
      <c r="AG119" s="87"/>
      <c r="AH119" s="87"/>
      <c r="AI119" s="87"/>
      <c r="AJ119" s="111"/>
      <c r="AK119" s="109"/>
      <c r="AL119" s="116"/>
      <c r="AM119" s="116"/>
      <c r="AN119" s="116"/>
      <c r="AO119" s="31"/>
      <c r="AP119" s="66"/>
      <c r="AQ119" s="66"/>
    </row>
    <row r="120" spans="1:43" ht="14.25" hidden="1" customHeight="1" x14ac:dyDescent="0.2">
      <c r="A120" s="45">
        <v>76</v>
      </c>
      <c r="B120" s="150"/>
      <c r="C120" s="74"/>
      <c r="D120" s="75"/>
      <c r="E120" s="59"/>
      <c r="F120" s="57"/>
      <c r="G120" s="58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6"/>
      <c r="S120" s="56"/>
      <c r="T120" s="56"/>
      <c r="U120" s="56"/>
      <c r="V120" s="56"/>
      <c r="W120" s="56"/>
      <c r="X120" s="56"/>
      <c r="Y120" s="56"/>
      <c r="Z120" s="60"/>
      <c r="AA120" s="32"/>
      <c r="AB120" s="61"/>
      <c r="AC120" s="62"/>
      <c r="AD120" s="75"/>
      <c r="AE120" s="87"/>
      <c r="AF120" s="87"/>
      <c r="AG120" s="87"/>
      <c r="AH120" s="87"/>
      <c r="AI120" s="87"/>
      <c r="AJ120" s="78"/>
      <c r="AK120" s="61"/>
      <c r="AL120" s="116"/>
      <c r="AM120" s="116"/>
      <c r="AN120" s="116"/>
      <c r="AO120" s="31"/>
      <c r="AP120" s="66"/>
      <c r="AQ120" s="66"/>
    </row>
    <row r="121" spans="1:43" ht="14.25" hidden="1" customHeight="1" x14ac:dyDescent="0.2">
      <c r="A121" s="45">
        <v>78</v>
      </c>
      <c r="B121" s="150"/>
      <c r="C121" s="74"/>
      <c r="D121" s="75"/>
      <c r="E121" s="59"/>
      <c r="F121" s="57"/>
      <c r="G121" s="58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6"/>
      <c r="S121" s="56"/>
      <c r="T121" s="56"/>
      <c r="U121" s="56"/>
      <c r="V121" s="56"/>
      <c r="W121" s="56"/>
      <c r="X121" s="56"/>
      <c r="Y121" s="56"/>
      <c r="Z121" s="60"/>
      <c r="AA121" s="32"/>
      <c r="AB121" s="61"/>
      <c r="AC121" s="62"/>
      <c r="AD121" s="75"/>
      <c r="AE121" s="87"/>
      <c r="AF121" s="87"/>
      <c r="AG121" s="87"/>
      <c r="AH121" s="87"/>
      <c r="AI121" s="87"/>
      <c r="AJ121" s="78"/>
      <c r="AK121" s="61"/>
      <c r="AL121" s="116"/>
      <c r="AM121" s="116"/>
      <c r="AN121" s="116"/>
      <c r="AO121" s="31"/>
      <c r="AP121" s="66"/>
      <c r="AQ121" s="66"/>
    </row>
    <row r="122" spans="1:43" ht="14.25" hidden="1" customHeight="1" x14ac:dyDescent="0.2">
      <c r="A122" s="45">
        <v>79</v>
      </c>
      <c r="B122" s="150"/>
      <c r="C122" s="72"/>
      <c r="D122" s="68"/>
      <c r="E122" s="33"/>
      <c r="F122" s="31"/>
      <c r="G122" s="32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  <c r="S122" s="34"/>
      <c r="T122" s="34"/>
      <c r="U122" s="34"/>
      <c r="V122" s="34"/>
      <c r="W122" s="34"/>
      <c r="X122" s="34"/>
      <c r="Y122" s="34"/>
      <c r="Z122" s="35"/>
      <c r="AA122" s="32"/>
      <c r="AB122" s="49"/>
      <c r="AC122" s="37"/>
      <c r="AD122" s="68"/>
      <c r="AE122" s="113"/>
      <c r="AF122" s="113"/>
      <c r="AG122" s="113"/>
      <c r="AH122" s="113"/>
      <c r="AI122" s="113"/>
      <c r="AJ122" s="69"/>
      <c r="AK122" s="49"/>
      <c r="AL122" s="116"/>
      <c r="AM122" s="116"/>
      <c r="AN122" s="116"/>
      <c r="AO122" s="31"/>
      <c r="AP122" s="66"/>
      <c r="AQ122" s="66"/>
    </row>
    <row r="123" spans="1:43" ht="6" hidden="1" customHeight="1" thickBot="1" x14ac:dyDescent="0.25">
      <c r="A123" s="124"/>
      <c r="B123" s="150"/>
      <c r="C123" s="48"/>
      <c r="D123" s="103"/>
      <c r="E123" s="30"/>
      <c r="F123" s="99"/>
      <c r="G123" s="10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55"/>
      <c r="S123" s="55"/>
      <c r="T123" s="55"/>
      <c r="U123" s="55"/>
      <c r="V123" s="55"/>
      <c r="W123" s="55"/>
      <c r="X123" s="55"/>
      <c r="Y123" s="55"/>
      <c r="Z123" s="29"/>
      <c r="AA123" s="100"/>
      <c r="AB123" s="43"/>
      <c r="AC123" s="101"/>
      <c r="AD123" s="102"/>
      <c r="AE123" s="102"/>
      <c r="AF123" s="102"/>
      <c r="AG123" s="102"/>
      <c r="AH123" s="102"/>
      <c r="AI123" s="103"/>
      <c r="AJ123" s="42"/>
      <c r="AK123" s="43"/>
      <c r="AL123" s="122"/>
      <c r="AM123" s="114"/>
      <c r="AN123" s="142"/>
      <c r="AO123" s="146"/>
      <c r="AP123" s="66"/>
      <c r="AQ123" s="66"/>
    </row>
    <row r="124" spans="1:43" ht="14.25" hidden="1" customHeight="1" x14ac:dyDescent="0.2">
      <c r="A124" s="45">
        <v>86</v>
      </c>
      <c r="B124" s="150"/>
      <c r="C124" s="29"/>
      <c r="D124" s="29"/>
      <c r="E124" s="30"/>
      <c r="F124" s="31"/>
      <c r="G124" s="32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4"/>
      <c r="S124" s="34"/>
      <c r="T124" s="34"/>
      <c r="U124" s="34"/>
      <c r="V124" s="34"/>
      <c r="W124" s="34"/>
      <c r="X124" s="34"/>
      <c r="Y124" s="34"/>
      <c r="Z124" s="35"/>
      <c r="AA124" s="32"/>
      <c r="AB124" s="36"/>
      <c r="AC124" s="37"/>
      <c r="AD124" s="67"/>
      <c r="AE124" s="67"/>
      <c r="AF124" s="67"/>
      <c r="AG124" s="67"/>
      <c r="AH124" s="67"/>
      <c r="AI124" s="38"/>
      <c r="AJ124" s="64"/>
      <c r="AK124" s="36"/>
      <c r="AL124" s="65"/>
      <c r="AM124" s="31"/>
      <c r="AN124" s="143"/>
      <c r="AO124" s="146"/>
      <c r="AP124" s="66"/>
      <c r="AQ124" s="66"/>
    </row>
    <row r="125" spans="1:43" ht="14.25" hidden="1" customHeight="1" x14ac:dyDescent="0.2">
      <c r="A125" s="45">
        <v>87</v>
      </c>
      <c r="B125" s="150"/>
      <c r="C125" s="29"/>
      <c r="D125" s="29"/>
      <c r="E125" s="30"/>
      <c r="F125" s="31"/>
      <c r="G125" s="32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  <c r="S125" s="34"/>
      <c r="T125" s="34"/>
      <c r="U125" s="34"/>
      <c r="V125" s="34"/>
      <c r="W125" s="34"/>
      <c r="X125" s="34"/>
      <c r="Y125" s="34"/>
      <c r="Z125" s="35"/>
      <c r="AA125" s="32"/>
      <c r="AB125" s="36"/>
      <c r="AC125" s="37"/>
      <c r="AD125" s="68"/>
      <c r="AE125" s="67"/>
      <c r="AF125" s="67"/>
      <c r="AG125" s="67"/>
      <c r="AH125" s="67"/>
      <c r="AI125" s="38"/>
      <c r="AJ125" s="64"/>
      <c r="AK125" s="36"/>
      <c r="AL125" s="65"/>
      <c r="AM125" s="31"/>
      <c r="AN125" s="143"/>
      <c r="AO125" s="146"/>
      <c r="AP125" s="66"/>
      <c r="AQ125" s="66"/>
    </row>
    <row r="126" spans="1:43" ht="14.25" hidden="1" customHeight="1" x14ac:dyDescent="0.2">
      <c r="A126" s="45">
        <v>90</v>
      </c>
      <c r="B126" s="150"/>
      <c r="C126" s="48"/>
      <c r="D126" s="103"/>
      <c r="E126" s="30"/>
      <c r="F126" s="31"/>
      <c r="G126" s="32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4"/>
      <c r="S126" s="34"/>
      <c r="T126" s="34"/>
      <c r="U126" s="34"/>
      <c r="V126" s="34"/>
      <c r="W126" s="34"/>
      <c r="X126" s="34"/>
      <c r="Y126" s="34"/>
      <c r="Z126" s="35"/>
      <c r="AA126" s="32"/>
      <c r="AB126" s="36"/>
      <c r="AC126" s="37"/>
      <c r="AD126" s="68"/>
      <c r="AE126" s="68"/>
      <c r="AF126" s="68"/>
      <c r="AG126" s="68"/>
      <c r="AH126" s="68"/>
      <c r="AI126" s="50"/>
      <c r="AJ126" s="64"/>
      <c r="AK126" s="36"/>
      <c r="AL126" s="65"/>
      <c r="AM126" s="31"/>
      <c r="AN126" s="143"/>
      <c r="AO126" s="146"/>
      <c r="AP126" s="66"/>
      <c r="AQ126" s="66"/>
    </row>
    <row r="127" spans="1:43" ht="14.25" hidden="1" customHeight="1" x14ac:dyDescent="0.2">
      <c r="A127" s="125">
        <v>91</v>
      </c>
      <c r="B127" s="150"/>
      <c r="C127" s="34"/>
      <c r="D127" s="34"/>
      <c r="E127" s="33"/>
      <c r="F127" s="31"/>
      <c r="G127" s="32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  <c r="S127" s="34"/>
      <c r="T127" s="34"/>
      <c r="U127" s="34"/>
      <c r="V127" s="34"/>
      <c r="W127" s="34"/>
      <c r="X127" s="34"/>
      <c r="Y127" s="34"/>
      <c r="Z127" s="35"/>
      <c r="AA127" s="32"/>
      <c r="AB127" s="36"/>
      <c r="AC127" s="37"/>
      <c r="AD127" s="38"/>
      <c r="AE127" s="39"/>
      <c r="AF127" s="40"/>
      <c r="AG127" s="39"/>
      <c r="AH127" s="38"/>
      <c r="AI127" s="41"/>
      <c r="AJ127" s="42"/>
      <c r="AK127" s="43"/>
      <c r="AL127" s="44"/>
      <c r="AM127" s="44"/>
      <c r="AN127" s="145"/>
      <c r="AO127" s="34"/>
      <c r="AP127" s="68"/>
      <c r="AQ127" s="67"/>
    </row>
    <row r="128" spans="1:43" ht="14.25" hidden="1" customHeight="1" x14ac:dyDescent="0.2">
      <c r="A128" s="125"/>
      <c r="B128" s="150"/>
      <c r="C128" s="72"/>
      <c r="D128" s="68"/>
      <c r="E128" s="33"/>
      <c r="F128" s="31"/>
      <c r="G128" s="32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4"/>
      <c r="S128" s="34"/>
      <c r="T128" s="34"/>
      <c r="U128" s="34"/>
      <c r="V128" s="34"/>
      <c r="W128" s="34"/>
      <c r="X128" s="34"/>
      <c r="Y128" s="34"/>
      <c r="Z128" s="35"/>
      <c r="AA128" s="32"/>
      <c r="AB128" s="49"/>
      <c r="AC128" s="37"/>
      <c r="AD128" s="50"/>
      <c r="AE128" s="51"/>
      <c r="AF128" s="49"/>
      <c r="AG128" s="51"/>
      <c r="AH128" s="50"/>
      <c r="AI128" s="52"/>
      <c r="AJ128" s="53"/>
      <c r="AK128" s="54"/>
      <c r="AL128" s="44"/>
      <c r="AM128" s="44"/>
      <c r="AN128" s="145"/>
      <c r="AO128" s="34"/>
      <c r="AP128" s="68"/>
      <c r="AQ128" s="67"/>
    </row>
    <row r="129" spans="1:43" ht="14.25" hidden="1" customHeight="1" x14ac:dyDescent="0.2">
      <c r="A129" s="125"/>
      <c r="B129" s="150"/>
      <c r="C129" s="34"/>
      <c r="D129" s="34"/>
      <c r="E129" s="33"/>
      <c r="F129" s="31"/>
      <c r="G129" s="32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4"/>
      <c r="S129" s="34"/>
      <c r="T129" s="34"/>
      <c r="U129" s="34"/>
      <c r="V129" s="34"/>
      <c r="W129" s="34"/>
      <c r="X129" s="34"/>
      <c r="Y129" s="34"/>
      <c r="Z129" s="35"/>
      <c r="AA129" s="32"/>
      <c r="AB129" s="36"/>
      <c r="AC129" s="37"/>
      <c r="AD129" s="38"/>
      <c r="AE129" s="39"/>
      <c r="AF129" s="40"/>
      <c r="AG129" s="39"/>
      <c r="AH129" s="38"/>
      <c r="AI129" s="41"/>
      <c r="AJ129" s="42"/>
      <c r="AK129" s="43"/>
      <c r="AL129" s="44"/>
      <c r="AM129" s="44"/>
      <c r="AN129" s="145"/>
      <c r="AO129" s="34"/>
      <c r="AP129" s="68"/>
      <c r="AQ129" s="67"/>
    </row>
    <row r="130" spans="1:43" ht="14.25" hidden="1" customHeight="1" x14ac:dyDescent="0.2">
      <c r="A130" s="125"/>
      <c r="B130" s="150"/>
      <c r="C130" s="34"/>
      <c r="D130" s="34"/>
      <c r="E130" s="33"/>
      <c r="F130" s="31"/>
      <c r="G130" s="32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4"/>
      <c r="S130" s="34"/>
      <c r="T130" s="34"/>
      <c r="U130" s="34"/>
      <c r="V130" s="34"/>
      <c r="W130" s="34"/>
      <c r="X130" s="34"/>
      <c r="Y130" s="34"/>
      <c r="Z130" s="35"/>
      <c r="AA130" s="32"/>
      <c r="AB130" s="36"/>
      <c r="AC130" s="37"/>
      <c r="AD130" s="38"/>
      <c r="AE130" s="39"/>
      <c r="AF130" s="40"/>
      <c r="AG130" s="39"/>
      <c r="AH130" s="38"/>
      <c r="AI130" s="41"/>
      <c r="AJ130" s="42"/>
      <c r="AK130" s="43"/>
      <c r="AL130" s="44"/>
      <c r="AM130" s="44"/>
      <c r="AN130" s="145"/>
      <c r="AO130" s="34"/>
      <c r="AP130" s="68"/>
      <c r="AQ130" s="67"/>
    </row>
    <row r="131" spans="1:43" ht="14.25" hidden="1" customHeight="1" x14ac:dyDescent="0.2">
      <c r="A131" s="125"/>
      <c r="B131" s="150"/>
      <c r="C131" s="34"/>
      <c r="D131" s="34"/>
      <c r="E131" s="33"/>
      <c r="F131" s="31"/>
      <c r="G131" s="32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4"/>
      <c r="S131" s="34"/>
      <c r="T131" s="34"/>
      <c r="U131" s="34"/>
      <c r="V131" s="34"/>
      <c r="W131" s="34"/>
      <c r="X131" s="34"/>
      <c r="Y131" s="34"/>
      <c r="Z131" s="35"/>
      <c r="AA131" s="32"/>
      <c r="AB131" s="36"/>
      <c r="AC131" s="37"/>
      <c r="AD131" s="38"/>
      <c r="AE131" s="39"/>
      <c r="AF131" s="40"/>
      <c r="AG131" s="39"/>
      <c r="AH131" s="38"/>
      <c r="AI131" s="41"/>
      <c r="AJ131" s="42"/>
      <c r="AK131" s="43"/>
      <c r="AL131" s="44"/>
      <c r="AM131" s="44"/>
      <c r="AN131" s="145"/>
      <c r="AO131" s="34"/>
      <c r="AP131" s="68"/>
      <c r="AQ131" s="67"/>
    </row>
    <row r="132" spans="1:43" ht="14.25" hidden="1" customHeight="1" x14ac:dyDescent="0.2">
      <c r="A132" s="125"/>
      <c r="B132" s="150"/>
      <c r="C132" s="72"/>
      <c r="D132" s="68"/>
      <c r="E132" s="33"/>
      <c r="F132" s="31"/>
      <c r="G132" s="32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4"/>
      <c r="S132" s="34"/>
      <c r="T132" s="34"/>
      <c r="U132" s="34"/>
      <c r="V132" s="34"/>
      <c r="W132" s="34"/>
      <c r="X132" s="34"/>
      <c r="Y132" s="34"/>
      <c r="Z132" s="35"/>
      <c r="AA132" s="32"/>
      <c r="AB132" s="36"/>
      <c r="AC132" s="37"/>
      <c r="AD132" s="50"/>
      <c r="AE132" s="51"/>
      <c r="AF132" s="49"/>
      <c r="AG132" s="51"/>
      <c r="AH132" s="50"/>
      <c r="AI132" s="52"/>
      <c r="AJ132" s="42"/>
      <c r="AK132" s="43"/>
      <c r="AL132" s="44"/>
      <c r="AM132" s="44"/>
      <c r="AN132" s="136"/>
      <c r="AO132" s="34"/>
      <c r="AP132" s="75"/>
      <c r="AQ132" s="67"/>
    </row>
    <row r="133" spans="1:43" ht="14.25" hidden="1" customHeight="1" x14ac:dyDescent="0.2">
      <c r="A133" s="125"/>
      <c r="B133" s="150"/>
      <c r="C133" s="34"/>
      <c r="D133" s="34"/>
      <c r="E133" s="33"/>
      <c r="F133" s="31"/>
      <c r="G133" s="32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4"/>
      <c r="S133" s="34"/>
      <c r="T133" s="34"/>
      <c r="U133" s="34"/>
      <c r="V133" s="34"/>
      <c r="W133" s="34"/>
      <c r="X133" s="34"/>
      <c r="Y133" s="34"/>
      <c r="Z133" s="35"/>
      <c r="AA133" s="32"/>
      <c r="AB133" s="36"/>
      <c r="AC133" s="37"/>
      <c r="AD133" s="38"/>
      <c r="AE133" s="39"/>
      <c r="AF133" s="40"/>
      <c r="AG133" s="39"/>
      <c r="AH133" s="38"/>
      <c r="AI133" s="41"/>
      <c r="AJ133" s="42"/>
      <c r="AK133" s="43"/>
      <c r="AL133" s="44"/>
      <c r="AM133" s="44"/>
      <c r="AN133" s="136"/>
      <c r="AO133" s="34"/>
      <c r="AP133" s="75"/>
      <c r="AQ133" s="67"/>
    </row>
    <row r="134" spans="1:43" ht="14.25" hidden="1" customHeight="1" x14ac:dyDescent="0.2">
      <c r="A134" s="125"/>
      <c r="B134" s="150"/>
      <c r="C134" s="34"/>
      <c r="D134" s="34"/>
      <c r="E134" s="33"/>
      <c r="F134" s="31"/>
      <c r="G134" s="32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4"/>
      <c r="S134" s="34"/>
      <c r="T134" s="34"/>
      <c r="U134" s="34"/>
      <c r="V134" s="34"/>
      <c r="W134" s="34"/>
      <c r="X134" s="34"/>
      <c r="Y134" s="34"/>
      <c r="Z134" s="35"/>
      <c r="AA134" s="32"/>
      <c r="AB134" s="36"/>
      <c r="AC134" s="37"/>
      <c r="AD134" s="38"/>
      <c r="AE134" s="39"/>
      <c r="AF134" s="40"/>
      <c r="AG134" s="39"/>
      <c r="AH134" s="38"/>
      <c r="AI134" s="41"/>
      <c r="AJ134" s="42"/>
      <c r="AK134" s="43"/>
      <c r="AL134" s="44"/>
      <c r="AM134" s="44"/>
      <c r="AN134" s="136"/>
      <c r="AO134" s="34"/>
      <c r="AP134" s="75"/>
      <c r="AQ134" s="67"/>
    </row>
    <row r="135" spans="1:43" ht="14.25" hidden="1" customHeight="1" x14ac:dyDescent="0.2">
      <c r="A135" s="125"/>
      <c r="B135" s="150"/>
      <c r="C135" s="72"/>
      <c r="D135" s="68"/>
      <c r="E135" s="33"/>
      <c r="F135" s="95"/>
      <c r="G135" s="32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4"/>
      <c r="S135" s="34"/>
      <c r="T135" s="34"/>
      <c r="U135" s="34"/>
      <c r="V135" s="34"/>
      <c r="W135" s="34"/>
      <c r="X135" s="34"/>
      <c r="Y135" s="34"/>
      <c r="Z135" s="35"/>
      <c r="AA135" s="32"/>
      <c r="AB135" s="36"/>
      <c r="AC135" s="37"/>
      <c r="AD135" s="50"/>
      <c r="AE135" s="51"/>
      <c r="AF135" s="49"/>
      <c r="AG135" s="51"/>
      <c r="AH135" s="50"/>
      <c r="AI135" s="52"/>
      <c r="AJ135" s="42"/>
      <c r="AK135" s="43"/>
      <c r="AL135" s="44"/>
      <c r="AM135" s="44"/>
      <c r="AN135" s="136"/>
      <c r="AO135" s="34"/>
      <c r="AP135" s="75"/>
      <c r="AQ135" s="67"/>
    </row>
    <row r="136" spans="1:43" ht="14.25" hidden="1" customHeight="1" x14ac:dyDescent="0.2">
      <c r="A136" s="125"/>
      <c r="B136" s="150"/>
      <c r="C136" s="72"/>
      <c r="D136" s="68"/>
      <c r="E136" s="33"/>
      <c r="F136" s="31"/>
      <c r="G136" s="32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4"/>
      <c r="S136" s="34"/>
      <c r="T136" s="34"/>
      <c r="U136" s="34"/>
      <c r="V136" s="34"/>
      <c r="W136" s="34"/>
      <c r="X136" s="34"/>
      <c r="Y136" s="34"/>
      <c r="Z136" s="35"/>
      <c r="AA136" s="32"/>
      <c r="AB136" s="49"/>
      <c r="AC136" s="37"/>
      <c r="AD136" s="50"/>
      <c r="AE136" s="51"/>
      <c r="AF136" s="49"/>
      <c r="AG136" s="51"/>
      <c r="AH136" s="50"/>
      <c r="AI136" s="52"/>
      <c r="AJ136" s="53"/>
      <c r="AK136" s="54"/>
      <c r="AL136" s="44"/>
      <c r="AM136" s="44"/>
      <c r="AN136" s="136"/>
      <c r="AO136" s="34"/>
      <c r="AP136" s="75"/>
      <c r="AQ136" s="67"/>
    </row>
    <row r="137" spans="1:43" ht="14.25" hidden="1" customHeight="1" x14ac:dyDescent="0.2">
      <c r="A137" s="125"/>
      <c r="B137" s="150"/>
      <c r="C137" s="72"/>
      <c r="D137" s="68"/>
      <c r="E137" s="33"/>
      <c r="F137" s="31"/>
      <c r="G137" s="32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4"/>
      <c r="S137" s="34"/>
      <c r="T137" s="34"/>
      <c r="U137" s="34"/>
      <c r="V137" s="34"/>
      <c r="W137" s="34"/>
      <c r="X137" s="34"/>
      <c r="Y137" s="34"/>
      <c r="Z137" s="35"/>
      <c r="AA137" s="32"/>
      <c r="AB137" s="36"/>
      <c r="AC137" s="37"/>
      <c r="AD137" s="50"/>
      <c r="AE137" s="51"/>
      <c r="AF137" s="49"/>
      <c r="AG137" s="51"/>
      <c r="AH137" s="50"/>
      <c r="AI137" s="52"/>
      <c r="AJ137" s="42"/>
      <c r="AK137" s="43"/>
      <c r="AL137" s="44"/>
      <c r="AM137" s="44"/>
      <c r="AN137" s="136"/>
      <c r="AO137" s="34"/>
      <c r="AP137" s="75"/>
      <c r="AQ137" s="67"/>
    </row>
    <row r="138" spans="1:43" ht="14.25" hidden="1" customHeight="1" x14ac:dyDescent="0.2">
      <c r="A138" s="125"/>
      <c r="B138" s="150"/>
      <c r="C138" s="72"/>
      <c r="D138" s="68"/>
      <c r="E138" s="33"/>
      <c r="F138" s="31"/>
      <c r="G138" s="32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4"/>
      <c r="S138" s="34"/>
      <c r="T138" s="34"/>
      <c r="U138" s="34"/>
      <c r="V138" s="34"/>
      <c r="W138" s="34"/>
      <c r="X138" s="34"/>
      <c r="Y138" s="34"/>
      <c r="Z138" s="35"/>
      <c r="AA138" s="32"/>
      <c r="AB138" s="36"/>
      <c r="AC138" s="37"/>
      <c r="AD138" s="50"/>
      <c r="AE138" s="51"/>
      <c r="AF138" s="49"/>
      <c r="AG138" s="51"/>
      <c r="AH138" s="50"/>
      <c r="AI138" s="52"/>
      <c r="AJ138" s="42"/>
      <c r="AK138" s="43"/>
      <c r="AL138" s="44"/>
      <c r="AM138" s="44"/>
      <c r="AN138" s="136"/>
      <c r="AO138" s="34"/>
      <c r="AP138" s="75"/>
      <c r="AQ138" s="67"/>
    </row>
    <row r="139" spans="1:43" ht="14.25" hidden="1" customHeight="1" x14ac:dyDescent="0.2">
      <c r="A139" s="125"/>
      <c r="B139" s="150"/>
      <c r="C139" s="72"/>
      <c r="D139" s="68"/>
      <c r="E139" s="33"/>
      <c r="F139" s="31"/>
      <c r="G139" s="32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4"/>
      <c r="S139" s="34"/>
      <c r="T139" s="34"/>
      <c r="U139" s="34"/>
      <c r="V139" s="34"/>
      <c r="W139" s="34"/>
      <c r="X139" s="34"/>
      <c r="Y139" s="34"/>
      <c r="Z139" s="35"/>
      <c r="AA139" s="32"/>
      <c r="AB139" s="36"/>
      <c r="AC139" s="37"/>
      <c r="AD139" s="50"/>
      <c r="AE139" s="51"/>
      <c r="AF139" s="49"/>
      <c r="AG139" s="51"/>
      <c r="AH139" s="50"/>
      <c r="AI139" s="52"/>
      <c r="AJ139" s="42"/>
      <c r="AK139" s="43"/>
      <c r="AL139" s="44"/>
      <c r="AM139" s="44"/>
      <c r="AN139" s="136"/>
      <c r="AO139" s="34"/>
      <c r="AP139" s="75"/>
      <c r="AQ139" s="67"/>
    </row>
    <row r="140" spans="1:43" ht="21" hidden="1" customHeight="1" x14ac:dyDescent="0.2">
      <c r="B140" s="462" t="s">
        <v>48</v>
      </c>
      <c r="C140" s="462"/>
      <c r="D140" s="462"/>
      <c r="E140" s="462"/>
      <c r="F140" s="462"/>
      <c r="G140" s="83" t="e">
        <f>IF(G11=" ","",COUNTIF(#REF!,G11))</f>
        <v>#REF!</v>
      </c>
      <c r="H140" s="30" t="e">
        <f>IF(H11=" ","",COUNTIF(#REF!,H11))</f>
        <v>#REF!</v>
      </c>
      <c r="I140" s="30" t="e">
        <f>IF(I11=" ","",COUNTIF(#REF!,I11))</f>
        <v>#REF!</v>
      </c>
      <c r="J140" s="30" t="e">
        <f>IF(J11=" ","",COUNTIF(#REF!,J11))</f>
        <v>#REF!</v>
      </c>
      <c r="K140" s="30" t="e">
        <f>IF(K11=" ","",COUNTIF(#REF!,K11))</f>
        <v>#REF!</v>
      </c>
      <c r="L140" s="84" t="e">
        <f>IF(L11=" ","",COUNTIF(#REF!,L11))</f>
        <v>#REF!</v>
      </c>
      <c r="M140" s="30" t="e">
        <f>IF(M11=" ","",COUNTIF(#REF!,M11))</f>
        <v>#REF!</v>
      </c>
      <c r="N140" s="30" t="e">
        <f>IF(N11=" ","",COUNTIF(#REF!,N11))</f>
        <v>#REF!</v>
      </c>
      <c r="O140" s="30" t="e">
        <f>IF(O11=" ","",COUNTIF(#REF!,O11))</f>
        <v>#REF!</v>
      </c>
      <c r="P140" s="30" t="e">
        <f>IF(P11=" ","",COUNTIF(#REF!,P11))</f>
        <v>#REF!</v>
      </c>
      <c r="Q140" s="30" t="e">
        <f>IF(Q11=" ","",COUNTIF(#REF!,Q11))</f>
        <v>#REF!</v>
      </c>
      <c r="R140" s="30" t="e">
        <f>IF(R11=" ","",COUNTIF(#REF!,R11))</f>
        <v>#REF!</v>
      </c>
      <c r="S140" s="30" t="e">
        <f>IF(S11=" ","",COUNTIF(#REF!,S11))</f>
        <v>#REF!</v>
      </c>
      <c r="T140" s="30" t="e">
        <f>IF(T11=" ","",COUNTIF(#REF!,T11))</f>
        <v>#REF!</v>
      </c>
      <c r="U140" s="30" t="e">
        <f>IF(U11=" ","",COUNTIF(#REF!,U11))</f>
        <v>#REF!</v>
      </c>
      <c r="V140" s="30" t="e">
        <f>IF(V11=" ","",COUNTIF(#REF!,V11))</f>
        <v>#REF!</v>
      </c>
      <c r="W140" s="30" t="e">
        <f>IF(W11=" ","",COUNTIF(#REF!,W11))</f>
        <v>#REF!</v>
      </c>
      <c r="X140" s="30" t="e">
        <f>IF(X11=" ","",COUNTIF(#REF!,X11))</f>
        <v>#REF!</v>
      </c>
      <c r="Y140" s="30" t="e">
        <f>IF(Y11=" ","",COUNTIF(#REF!,Y11))</f>
        <v>#REF!</v>
      </c>
      <c r="Z140" s="84" t="e">
        <f>IF(Z11=" ","",COUNTIF(#REF!,Z11))</f>
        <v>#REF!</v>
      </c>
      <c r="AA140" s="85" t="e">
        <f>IF(AA11=" ","",COUNTIF(#REF!,AA11))</f>
        <v>#REF!</v>
      </c>
      <c r="AB140" s="86"/>
      <c r="AC140" s="85" t="e">
        <f>IF(AC11=" ","",COUNTIF(#REF!,AC11))</f>
        <v>#REF!</v>
      </c>
      <c r="AD140" s="87"/>
    </row>
    <row r="141" spans="1:43" ht="17.25" hidden="1" customHeight="1" thickBot="1" x14ac:dyDescent="0.25">
      <c r="B141" s="460" t="s">
        <v>49</v>
      </c>
      <c r="C141" s="460"/>
      <c r="D141" s="460"/>
      <c r="E141" s="460"/>
      <c r="F141" s="460"/>
      <c r="G141" s="88" t="e">
        <f>IF(G11=" ","",G140/COUNTA(#REF!)*100)</f>
        <v>#REF!</v>
      </c>
      <c r="H141" s="70" t="e">
        <f>IF(H11=" ","",H140/COUNTA(#REF!)*100)</f>
        <v>#REF!</v>
      </c>
      <c r="I141" s="70" t="e">
        <f>IF(I11=" ","",I140/COUNTA(#REF!)*100)</f>
        <v>#REF!</v>
      </c>
      <c r="J141" s="70" t="e">
        <f>IF(J11=" ","",J140/COUNTA(#REF!)*100)</f>
        <v>#REF!</v>
      </c>
      <c r="K141" s="70" t="e">
        <f>IF(K11=" ","",K140/COUNTA(#REF!)*100)</f>
        <v>#REF!</v>
      </c>
      <c r="L141" s="89" t="e">
        <f>IF(L11=" ","",L140/COUNTA(#REF!)*100)</f>
        <v>#REF!</v>
      </c>
      <c r="M141" s="70" t="e">
        <f>IF(M11=" ","",M140/COUNTA(#REF!)*100)</f>
        <v>#REF!</v>
      </c>
      <c r="N141" s="70" t="e">
        <f>IF(N11=" ","",N140/COUNTA(#REF!)*100)</f>
        <v>#REF!</v>
      </c>
      <c r="O141" s="70" t="e">
        <f>IF(O11=" ","",O140/COUNTA(#REF!)*100)</f>
        <v>#REF!</v>
      </c>
      <c r="P141" s="70" t="e">
        <f>IF(P11=" ","",P140/COUNTA(#REF!)*100)</f>
        <v>#REF!</v>
      </c>
      <c r="Q141" s="70" t="e">
        <f>IF(Q11=" ","",Q140/COUNTA(#REF!)*100)</f>
        <v>#REF!</v>
      </c>
      <c r="R141" s="70" t="e">
        <f>IF(R11=" ","",R140/COUNTA(#REF!)*100)</f>
        <v>#REF!</v>
      </c>
      <c r="S141" s="70" t="e">
        <f>IF(S11=" ","",S140/COUNTA(#REF!)*100)</f>
        <v>#REF!</v>
      </c>
      <c r="T141" s="70" t="e">
        <f>IF(T11=" ","",T140/COUNTA(#REF!)*100)</f>
        <v>#REF!</v>
      </c>
      <c r="U141" s="70" t="e">
        <f>IF(U11=" ","",U140/COUNTA(#REF!)*100)</f>
        <v>#REF!</v>
      </c>
      <c r="V141" s="70" t="e">
        <f>IF(V11=" ","",V140/COUNTA(#REF!)*100)</f>
        <v>#REF!</v>
      </c>
      <c r="W141" s="70" t="e">
        <f>IF(W11=" ","",W140/COUNTA(#REF!)*100)</f>
        <v>#REF!</v>
      </c>
      <c r="X141" s="70" t="e">
        <f>IF(X11=" ","",X140/COUNTA(#REF!)*100)</f>
        <v>#REF!</v>
      </c>
      <c r="Y141" s="70" t="e">
        <f>IF(Y11=" ","",Y140/COUNTA(#REF!)*100)</f>
        <v>#REF!</v>
      </c>
      <c r="Z141" s="89" t="e">
        <f>IF(Z11=" ","",Z140/COUNTA(#REF!)*100)</f>
        <v>#REF!</v>
      </c>
      <c r="AA141" s="90" t="e">
        <f>IF(AA11=" ","",AA140/COUNTA(#REF!)*100)</f>
        <v>#REF!</v>
      </c>
      <c r="AB141" s="86"/>
      <c r="AC141" s="90" t="e">
        <f>IF(AC11=" ","",AC140/COUNTA(#REF!)*100)</f>
        <v>#REF!</v>
      </c>
      <c r="AD141" s="73"/>
    </row>
    <row r="143" spans="1:43" x14ac:dyDescent="0.2">
      <c r="B143" s="2" t="s">
        <v>64</v>
      </c>
      <c r="E143" s="461" t="s">
        <v>65</v>
      </c>
      <c r="F143" s="461"/>
    </row>
    <row r="144" spans="1:43" x14ac:dyDescent="0.2">
      <c r="B144" s="3" t="s">
        <v>66</v>
      </c>
      <c r="E144" s="461" t="s">
        <v>67</v>
      </c>
      <c r="F144" s="46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</sheetData>
  <autoFilter ref="C11:C126"/>
  <mergeCells count="21">
    <mergeCell ref="AR9:AR11"/>
    <mergeCell ref="AP10:AP11"/>
    <mergeCell ref="AG9:AH9"/>
    <mergeCell ref="B3:AQ3"/>
    <mergeCell ref="E144:F144"/>
    <mergeCell ref="B140:F140"/>
    <mergeCell ref="AA9:AB9"/>
    <mergeCell ref="AC9:AD9"/>
    <mergeCell ref="AE9:AF9"/>
    <mergeCell ref="AQ9:AQ11"/>
    <mergeCell ref="AJ9:AK10"/>
    <mergeCell ref="AO9:AP9"/>
    <mergeCell ref="G10:AD10"/>
    <mergeCell ref="AO10:AO11"/>
    <mergeCell ref="E143:F143"/>
    <mergeCell ref="B141:F141"/>
    <mergeCell ref="F2:P2"/>
    <mergeCell ref="A5:AO5"/>
    <mergeCell ref="A6:F6"/>
    <mergeCell ref="A7:AO7"/>
    <mergeCell ref="A8:AO8"/>
  </mergeCells>
  <phoneticPr fontId="16" type="noConversion"/>
  <conditionalFormatting sqref="AE74 AE21 AE24 AE26 AE104:AE106 AE91 AE123:AE139 AE28">
    <cfRule type="cellIs" dxfId="141" priority="126" stopIfTrue="1" operator="equal">
      <formula>$AE$11</formula>
    </cfRule>
    <cfRule type="cellIs" dxfId="140" priority="127" stopIfTrue="1" operator="notEqual">
      <formula>$AE$11</formula>
    </cfRule>
  </conditionalFormatting>
  <conditionalFormatting sqref="AG74 AG21 AG24 AG26 AG104:AG106 AG91 AG123:AG139 AG28">
    <cfRule type="cellIs" dxfId="139" priority="124" stopIfTrue="1" operator="equal">
      <formula>$AG$11</formula>
    </cfRule>
    <cfRule type="cellIs" dxfId="138" priority="125" stopIfTrue="1" operator="notEqual">
      <formula>$AG$11</formula>
    </cfRule>
  </conditionalFormatting>
  <conditionalFormatting sqref="AN22:AN28 AN103:AN105 AN118 AN123:AN139">
    <cfRule type="cellIs" dxfId="137" priority="89" stopIfTrue="1" operator="greaterThan">
      <formula>0.0659722222222222</formula>
    </cfRule>
  </conditionalFormatting>
  <conditionalFormatting sqref="Q50:Q139 Q12:Q19 Q21:Q26 Q28:Q42">
    <cfRule type="cellIs" dxfId="136" priority="136" stopIfTrue="1" operator="equal">
      <formula>$Q$11</formula>
    </cfRule>
    <cfRule type="cellIs" dxfId="135" priority="137" stopIfTrue="1" operator="notEqual">
      <formula>$Q$11</formula>
    </cfRule>
  </conditionalFormatting>
  <conditionalFormatting sqref="W50:W139 W12:W19 W21:W26 W28:W42">
    <cfRule type="cellIs" dxfId="134" priority="134" stopIfTrue="1" operator="equal">
      <formula>$W$11</formula>
    </cfRule>
    <cfRule type="cellIs" dxfId="133" priority="135" stopIfTrue="1" operator="notEqual">
      <formula>$W$11</formula>
    </cfRule>
  </conditionalFormatting>
  <conditionalFormatting sqref="X50:X139 X12:X19 X21:X26 X28:X42">
    <cfRule type="cellIs" dxfId="132" priority="132" stopIfTrue="1" operator="equal">
      <formula>$X$11</formula>
    </cfRule>
    <cfRule type="cellIs" dxfId="131" priority="133" stopIfTrue="1" operator="notEqual">
      <formula>$X$11</formula>
    </cfRule>
  </conditionalFormatting>
  <conditionalFormatting sqref="Y50:Y139 Y12:Y19 Y21:Y26 Y28:Y42">
    <cfRule type="cellIs" dxfId="130" priority="130" stopIfTrue="1" operator="equal">
      <formula>$Y$11</formula>
    </cfRule>
    <cfRule type="cellIs" dxfId="129" priority="131" stopIfTrue="1" operator="notEqual">
      <formula>$Y$11</formula>
    </cfRule>
  </conditionalFormatting>
  <conditionalFormatting sqref="Z50:Z139 Z12:Z19 Z21:Z26 Z28:Z42">
    <cfRule type="cellIs" dxfId="128" priority="128" stopIfTrue="1" operator="equal">
      <formula>$Z$11</formula>
    </cfRule>
    <cfRule type="cellIs" dxfId="127" priority="129" stopIfTrue="1" operator="notEqual">
      <formula>$Z$11</formula>
    </cfRule>
  </conditionalFormatting>
  <conditionalFormatting sqref="U50:U139 U12:U19 U21:U26 U28:U42">
    <cfRule type="cellIs" dxfId="126" priority="122" stopIfTrue="1" operator="equal">
      <formula>$U$11</formula>
    </cfRule>
    <cfRule type="cellIs" dxfId="125" priority="123" stopIfTrue="1" operator="notEqual">
      <formula>$U$11</formula>
    </cfRule>
  </conditionalFormatting>
  <conditionalFormatting sqref="O50:O139 O12:O19 O21:O26 O28:O42">
    <cfRule type="cellIs" dxfId="124" priority="120" stopIfTrue="1" operator="equal">
      <formula>$O$11</formula>
    </cfRule>
    <cfRule type="cellIs" dxfId="123" priority="121" stopIfTrue="1" operator="notEqual">
      <formula>$O$11</formula>
    </cfRule>
  </conditionalFormatting>
  <conditionalFormatting sqref="P50:P139 P12:P19 P21:P26 P28:P42">
    <cfRule type="cellIs" dxfId="122" priority="118" stopIfTrue="1" operator="equal">
      <formula>$P$11</formula>
    </cfRule>
    <cfRule type="cellIs" dxfId="121" priority="119" stopIfTrue="1" operator="notEqual">
      <formula>$P$11</formula>
    </cfRule>
  </conditionalFormatting>
  <conditionalFormatting sqref="R50:R139 R12:R19 R21:R26 R28:R42">
    <cfRule type="cellIs" dxfId="120" priority="116" stopIfTrue="1" operator="equal">
      <formula>$R$11</formula>
    </cfRule>
    <cfRule type="cellIs" dxfId="119" priority="117" stopIfTrue="1" operator="notEqual">
      <formula>$R$11</formula>
    </cfRule>
  </conditionalFormatting>
  <conditionalFormatting sqref="M50:M139 M12:M19 M21:M26 M28:M42">
    <cfRule type="cellIs" dxfId="118" priority="114" stopIfTrue="1" operator="equal">
      <formula>$M$11</formula>
    </cfRule>
    <cfRule type="cellIs" dxfId="117" priority="115" stopIfTrue="1" operator="notEqual">
      <formula>$M$11</formula>
    </cfRule>
  </conditionalFormatting>
  <conditionalFormatting sqref="V50:V139 V12:V19 V21:V26 V28:V42">
    <cfRule type="cellIs" dxfId="116" priority="112" stopIfTrue="1" operator="equal">
      <formula>$V$11</formula>
    </cfRule>
    <cfRule type="cellIs" dxfId="115" priority="113" stopIfTrue="1" operator="notEqual">
      <formula>$V$11</formula>
    </cfRule>
  </conditionalFormatting>
  <conditionalFormatting sqref="S50:S139 S12:S19 S21:S26 S28:S42">
    <cfRule type="cellIs" dxfId="114" priority="110" stopIfTrue="1" operator="notEqual">
      <formula>$S$11</formula>
    </cfRule>
    <cfRule type="cellIs" dxfId="113" priority="111" stopIfTrue="1" operator="equal">
      <formula>$S$11</formula>
    </cfRule>
  </conditionalFormatting>
  <conditionalFormatting sqref="T50:T139 T12:T19 T21:T26 T28:T42">
    <cfRule type="cellIs" dxfId="112" priority="108" stopIfTrue="1" operator="notEqual">
      <formula>$T$11</formula>
    </cfRule>
    <cfRule type="cellIs" dxfId="111" priority="109" stopIfTrue="1" operator="equal">
      <formula>$T$11</formula>
    </cfRule>
  </conditionalFormatting>
  <conditionalFormatting sqref="G50:G139 G12:G19 G21:G26 G28:G42">
    <cfRule type="cellIs" dxfId="110" priority="106" stopIfTrue="1" operator="equal">
      <formula>$G$11</formula>
    </cfRule>
    <cfRule type="cellIs" dxfId="109" priority="107" stopIfTrue="1" operator="notEqual">
      <formula>$G$11</formula>
    </cfRule>
  </conditionalFormatting>
  <conditionalFormatting sqref="H50:H139 H12:H19 H21:H26 H28:H42">
    <cfRule type="cellIs" dxfId="108" priority="104" stopIfTrue="1" operator="equal">
      <formula>$H$11</formula>
    </cfRule>
    <cfRule type="cellIs" dxfId="107" priority="105" stopIfTrue="1" operator="notEqual">
      <formula>$H$11</formula>
    </cfRule>
  </conditionalFormatting>
  <conditionalFormatting sqref="I50:I139 I12:I19 I21:I26 I28:I42">
    <cfRule type="cellIs" dxfId="106" priority="102" stopIfTrue="1" operator="equal">
      <formula>$I$11</formula>
    </cfRule>
    <cfRule type="cellIs" dxfId="105" priority="103" stopIfTrue="1" operator="notEqual">
      <formula>$I$11</formula>
    </cfRule>
  </conditionalFormatting>
  <conditionalFormatting sqref="J50:J139 J12:J19 J21:J26 J28:J42">
    <cfRule type="cellIs" dxfId="104" priority="100" stopIfTrue="1" operator="equal">
      <formula>$J$11</formula>
    </cfRule>
    <cfRule type="cellIs" dxfId="103" priority="101" stopIfTrue="1" operator="notEqual">
      <formula>$J$11</formula>
    </cfRule>
  </conditionalFormatting>
  <conditionalFormatting sqref="K50:K139 K12:K19 K21:K26 K28:K42">
    <cfRule type="cellIs" dxfId="102" priority="98" stopIfTrue="1" operator="equal">
      <formula>$K$11</formula>
    </cfRule>
    <cfRule type="cellIs" dxfId="101" priority="99" stopIfTrue="1" operator="notEqual">
      <formula>$K$11</formula>
    </cfRule>
  </conditionalFormatting>
  <conditionalFormatting sqref="L50:L139 L12:L19 L21:L26 L28:L42">
    <cfRule type="cellIs" dxfId="100" priority="96" stopIfTrue="1" operator="equal">
      <formula>$L$11</formula>
    </cfRule>
    <cfRule type="cellIs" dxfId="99" priority="97" stopIfTrue="1" operator="notEqual">
      <formula>$L$11</formula>
    </cfRule>
  </conditionalFormatting>
  <conditionalFormatting sqref="N50:N139 N12:N19 N21:N26 N28:N42">
    <cfRule type="cellIs" dxfId="98" priority="94" stopIfTrue="1" operator="equal">
      <formula>$N$11</formula>
    </cfRule>
    <cfRule type="cellIs" dxfId="97" priority="95" stopIfTrue="1" operator="notEqual">
      <formula>$N$11</formula>
    </cfRule>
  </conditionalFormatting>
  <conditionalFormatting sqref="AA50:AA139 AA12:AA19 AA21:AA26 AA28:AA42">
    <cfRule type="cellIs" dxfId="96" priority="92" stopIfTrue="1" operator="equal">
      <formula>$AA$11</formula>
    </cfRule>
    <cfRule type="cellIs" dxfId="95" priority="93" stopIfTrue="1" operator="notEqual">
      <formula>$AA$11</formula>
    </cfRule>
  </conditionalFormatting>
  <conditionalFormatting sqref="AC50:AC139 AC12:AC19 AC21:AC26 AC28:AC42">
    <cfRule type="cellIs" dxfId="94" priority="90" stopIfTrue="1" operator="equal">
      <formula>$AC$11</formula>
    </cfRule>
    <cfRule type="cellIs" dxfId="93" priority="91" stopIfTrue="1" operator="notEqual">
      <formula>$AC$11</formula>
    </cfRule>
  </conditionalFormatting>
  <conditionalFormatting sqref="Q20">
    <cfRule type="cellIs" dxfId="92" priority="87" stopIfTrue="1" operator="equal">
      <formula>$Q$11</formula>
    </cfRule>
    <cfRule type="cellIs" dxfId="91" priority="88" stopIfTrue="1" operator="notEqual">
      <formula>$Q$11</formula>
    </cfRule>
  </conditionalFormatting>
  <conditionalFormatting sqref="W20">
    <cfRule type="cellIs" dxfId="90" priority="85" stopIfTrue="1" operator="equal">
      <formula>$W$11</formula>
    </cfRule>
    <cfRule type="cellIs" dxfId="89" priority="86" stopIfTrue="1" operator="notEqual">
      <formula>$W$11</formula>
    </cfRule>
  </conditionalFormatting>
  <conditionalFormatting sqref="X20">
    <cfRule type="cellIs" dxfId="88" priority="83" stopIfTrue="1" operator="equal">
      <formula>$X$11</formula>
    </cfRule>
    <cfRule type="cellIs" dxfId="87" priority="84" stopIfTrue="1" operator="notEqual">
      <formula>$X$11</formula>
    </cfRule>
  </conditionalFormatting>
  <conditionalFormatting sqref="Y20">
    <cfRule type="cellIs" dxfId="86" priority="81" stopIfTrue="1" operator="equal">
      <formula>$Y$11</formula>
    </cfRule>
    <cfRule type="cellIs" dxfId="85" priority="82" stopIfTrue="1" operator="notEqual">
      <formula>$Y$11</formula>
    </cfRule>
  </conditionalFormatting>
  <conditionalFormatting sqref="Z20">
    <cfRule type="cellIs" dxfId="84" priority="79" stopIfTrue="1" operator="equal">
      <formula>$Z$11</formula>
    </cfRule>
    <cfRule type="cellIs" dxfId="83" priority="80" stopIfTrue="1" operator="notEqual">
      <formula>$Z$11</formula>
    </cfRule>
  </conditionalFormatting>
  <conditionalFormatting sqref="U20">
    <cfRule type="cellIs" dxfId="82" priority="77" stopIfTrue="1" operator="equal">
      <formula>$U$11</formula>
    </cfRule>
    <cfRule type="cellIs" dxfId="81" priority="78" stopIfTrue="1" operator="notEqual">
      <formula>$U$11</formula>
    </cfRule>
  </conditionalFormatting>
  <conditionalFormatting sqref="O20">
    <cfRule type="cellIs" dxfId="80" priority="75" stopIfTrue="1" operator="equal">
      <formula>$O$11</formula>
    </cfRule>
    <cfRule type="cellIs" dxfId="79" priority="76" stopIfTrue="1" operator="notEqual">
      <formula>$O$11</formula>
    </cfRule>
  </conditionalFormatting>
  <conditionalFormatting sqref="P20">
    <cfRule type="cellIs" dxfId="78" priority="73" stopIfTrue="1" operator="equal">
      <formula>$P$11</formula>
    </cfRule>
    <cfRule type="cellIs" dxfId="77" priority="74" stopIfTrue="1" operator="notEqual">
      <formula>$P$11</formula>
    </cfRule>
  </conditionalFormatting>
  <conditionalFormatting sqref="R20">
    <cfRule type="cellIs" dxfId="76" priority="71" stopIfTrue="1" operator="equal">
      <formula>$R$11</formula>
    </cfRule>
    <cfRule type="cellIs" dxfId="75" priority="72" stopIfTrue="1" operator="notEqual">
      <formula>$R$11</formula>
    </cfRule>
  </conditionalFormatting>
  <conditionalFormatting sqref="M20">
    <cfRule type="cellIs" dxfId="74" priority="69" stopIfTrue="1" operator="equal">
      <formula>$M$11</formula>
    </cfRule>
    <cfRule type="cellIs" dxfId="73" priority="70" stopIfTrue="1" operator="notEqual">
      <formula>$M$11</formula>
    </cfRule>
  </conditionalFormatting>
  <conditionalFormatting sqref="V20">
    <cfRule type="cellIs" dxfId="72" priority="67" stopIfTrue="1" operator="equal">
      <formula>$V$11</formula>
    </cfRule>
    <cfRule type="cellIs" dxfId="71" priority="68" stopIfTrue="1" operator="notEqual">
      <formula>$V$11</formula>
    </cfRule>
  </conditionalFormatting>
  <conditionalFormatting sqref="S20">
    <cfRule type="cellIs" dxfId="70" priority="65" stopIfTrue="1" operator="notEqual">
      <formula>$S$11</formula>
    </cfRule>
    <cfRule type="cellIs" dxfId="69" priority="66" stopIfTrue="1" operator="equal">
      <formula>$S$11</formula>
    </cfRule>
  </conditionalFormatting>
  <conditionalFormatting sqref="T20">
    <cfRule type="cellIs" dxfId="68" priority="63" stopIfTrue="1" operator="notEqual">
      <formula>$T$11</formula>
    </cfRule>
    <cfRule type="cellIs" dxfId="67" priority="64" stopIfTrue="1" operator="equal">
      <formula>$T$11</formula>
    </cfRule>
  </conditionalFormatting>
  <conditionalFormatting sqref="G20">
    <cfRule type="cellIs" dxfId="66" priority="61" stopIfTrue="1" operator="equal">
      <formula>$G$11</formula>
    </cfRule>
    <cfRule type="cellIs" dxfId="65" priority="62" stopIfTrue="1" operator="notEqual">
      <formula>$G$11</formula>
    </cfRule>
  </conditionalFormatting>
  <conditionalFormatting sqref="H20">
    <cfRule type="cellIs" dxfId="64" priority="59" stopIfTrue="1" operator="equal">
      <formula>$H$11</formula>
    </cfRule>
    <cfRule type="cellIs" dxfId="63" priority="60" stopIfTrue="1" operator="notEqual">
      <formula>$H$11</formula>
    </cfRule>
  </conditionalFormatting>
  <conditionalFormatting sqref="I20">
    <cfRule type="cellIs" dxfId="62" priority="57" stopIfTrue="1" operator="equal">
      <formula>$I$11</formula>
    </cfRule>
    <cfRule type="cellIs" dxfId="61" priority="58" stopIfTrue="1" operator="notEqual">
      <formula>$I$11</formula>
    </cfRule>
  </conditionalFormatting>
  <conditionalFormatting sqref="J20">
    <cfRule type="cellIs" dxfId="60" priority="55" stopIfTrue="1" operator="equal">
      <formula>$J$11</formula>
    </cfRule>
    <cfRule type="cellIs" dxfId="59" priority="56" stopIfTrue="1" operator="notEqual">
      <formula>$J$11</formula>
    </cfRule>
  </conditionalFormatting>
  <conditionalFormatting sqref="K20">
    <cfRule type="cellIs" dxfId="58" priority="53" stopIfTrue="1" operator="equal">
      <formula>$K$11</formula>
    </cfRule>
    <cfRule type="cellIs" dxfId="57" priority="54" stopIfTrue="1" operator="notEqual">
      <formula>$K$11</formula>
    </cfRule>
  </conditionalFormatting>
  <conditionalFormatting sqref="L20">
    <cfRule type="cellIs" dxfId="56" priority="51" stopIfTrue="1" operator="equal">
      <formula>$L$11</formula>
    </cfRule>
    <cfRule type="cellIs" dxfId="55" priority="52" stopIfTrue="1" operator="notEqual">
      <formula>$L$11</formula>
    </cfRule>
  </conditionalFormatting>
  <conditionalFormatting sqref="N20">
    <cfRule type="cellIs" dxfId="54" priority="49" stopIfTrue="1" operator="equal">
      <formula>$N$11</formula>
    </cfRule>
    <cfRule type="cellIs" dxfId="53" priority="50" stopIfTrue="1" operator="notEqual">
      <formula>$N$11</formula>
    </cfRule>
  </conditionalFormatting>
  <conditionalFormatting sqref="AA20">
    <cfRule type="cellIs" dxfId="52" priority="47" stopIfTrue="1" operator="equal">
      <formula>$AA$11</formula>
    </cfRule>
    <cfRule type="cellIs" dxfId="51" priority="48" stopIfTrue="1" operator="notEqual">
      <formula>$AA$11</formula>
    </cfRule>
  </conditionalFormatting>
  <conditionalFormatting sqref="AC20">
    <cfRule type="cellIs" dxfId="50" priority="45" stopIfTrue="1" operator="equal">
      <formula>$AC$11</formula>
    </cfRule>
    <cfRule type="cellIs" dxfId="49" priority="46" stopIfTrue="1" operator="notEqual">
      <formula>$AC$11</formula>
    </cfRule>
  </conditionalFormatting>
  <conditionalFormatting sqref="Q27">
    <cfRule type="cellIs" dxfId="48" priority="43" stopIfTrue="1" operator="equal">
      <formula>$Q$11</formula>
    </cfRule>
    <cfRule type="cellIs" dxfId="47" priority="44" stopIfTrue="1" operator="notEqual">
      <formula>$Q$11</formula>
    </cfRule>
  </conditionalFormatting>
  <conditionalFormatting sqref="W27">
    <cfRule type="cellIs" dxfId="46" priority="41" stopIfTrue="1" operator="equal">
      <formula>$W$11</formula>
    </cfRule>
    <cfRule type="cellIs" dxfId="45" priority="42" stopIfTrue="1" operator="notEqual">
      <formula>$W$11</formula>
    </cfRule>
  </conditionalFormatting>
  <conditionalFormatting sqref="X27">
    <cfRule type="cellIs" dxfId="44" priority="39" stopIfTrue="1" operator="equal">
      <formula>$X$11</formula>
    </cfRule>
    <cfRule type="cellIs" dxfId="43" priority="40" stopIfTrue="1" operator="notEqual">
      <formula>$X$11</formula>
    </cfRule>
  </conditionalFormatting>
  <conditionalFormatting sqref="Y27">
    <cfRule type="cellIs" dxfId="42" priority="37" stopIfTrue="1" operator="equal">
      <formula>$Y$11</formula>
    </cfRule>
    <cfRule type="cellIs" dxfId="41" priority="38" stopIfTrue="1" operator="notEqual">
      <formula>$Y$11</formula>
    </cfRule>
  </conditionalFormatting>
  <conditionalFormatting sqref="Z27">
    <cfRule type="cellIs" dxfId="40" priority="35" stopIfTrue="1" operator="equal">
      <formula>$Z$11</formula>
    </cfRule>
    <cfRule type="cellIs" dxfId="39" priority="36" stopIfTrue="1" operator="notEqual">
      <formula>$Z$11</formula>
    </cfRule>
  </conditionalFormatting>
  <conditionalFormatting sqref="U27">
    <cfRule type="cellIs" dxfId="38" priority="33" stopIfTrue="1" operator="equal">
      <formula>$U$11</formula>
    </cfRule>
    <cfRule type="cellIs" dxfId="37" priority="34" stopIfTrue="1" operator="notEqual">
      <formula>$U$11</formula>
    </cfRule>
  </conditionalFormatting>
  <conditionalFormatting sqref="O27">
    <cfRule type="cellIs" dxfId="36" priority="31" stopIfTrue="1" operator="equal">
      <formula>$O$11</formula>
    </cfRule>
    <cfRule type="cellIs" dxfId="35" priority="32" stopIfTrue="1" operator="notEqual">
      <formula>$O$11</formula>
    </cfRule>
  </conditionalFormatting>
  <conditionalFormatting sqref="P27">
    <cfRule type="cellIs" dxfId="34" priority="29" stopIfTrue="1" operator="equal">
      <formula>$P$11</formula>
    </cfRule>
    <cfRule type="cellIs" dxfId="33" priority="30" stopIfTrue="1" operator="notEqual">
      <formula>$P$11</formula>
    </cfRule>
  </conditionalFormatting>
  <conditionalFormatting sqref="R27">
    <cfRule type="cellIs" dxfId="32" priority="27" stopIfTrue="1" operator="equal">
      <formula>$R$11</formula>
    </cfRule>
    <cfRule type="cellIs" dxfId="31" priority="28" stopIfTrue="1" operator="notEqual">
      <formula>$R$11</formula>
    </cfRule>
  </conditionalFormatting>
  <conditionalFormatting sqref="M27">
    <cfRule type="cellIs" dxfId="30" priority="25" stopIfTrue="1" operator="equal">
      <formula>$M$11</formula>
    </cfRule>
    <cfRule type="cellIs" dxfId="29" priority="26" stopIfTrue="1" operator="notEqual">
      <formula>$M$11</formula>
    </cfRule>
  </conditionalFormatting>
  <conditionalFormatting sqref="V27">
    <cfRule type="cellIs" dxfId="28" priority="23" stopIfTrue="1" operator="equal">
      <formula>$V$11</formula>
    </cfRule>
    <cfRule type="cellIs" dxfId="27" priority="24" stopIfTrue="1" operator="notEqual">
      <formula>$V$11</formula>
    </cfRule>
  </conditionalFormatting>
  <conditionalFormatting sqref="S27">
    <cfRule type="cellIs" dxfId="26" priority="21" stopIfTrue="1" operator="notEqual">
      <formula>$S$11</formula>
    </cfRule>
    <cfRule type="cellIs" dxfId="25" priority="22" stopIfTrue="1" operator="equal">
      <formula>$S$11</formula>
    </cfRule>
  </conditionalFormatting>
  <conditionalFormatting sqref="T27">
    <cfRule type="cellIs" dxfId="24" priority="19" stopIfTrue="1" operator="notEqual">
      <formula>$T$11</formula>
    </cfRule>
    <cfRule type="cellIs" dxfId="23" priority="20" stopIfTrue="1" operator="equal">
      <formula>$T$11</formula>
    </cfRule>
  </conditionalFormatting>
  <conditionalFormatting sqref="G27">
    <cfRule type="cellIs" dxfId="22" priority="17" stopIfTrue="1" operator="equal">
      <formula>$G$11</formula>
    </cfRule>
    <cfRule type="cellIs" dxfId="21" priority="18" stopIfTrue="1" operator="notEqual">
      <formula>$G$11</formula>
    </cfRule>
  </conditionalFormatting>
  <conditionalFormatting sqref="H27">
    <cfRule type="cellIs" dxfId="20" priority="15" stopIfTrue="1" operator="equal">
      <formula>$H$11</formula>
    </cfRule>
    <cfRule type="cellIs" dxfId="19" priority="16" stopIfTrue="1" operator="notEqual">
      <formula>$H$11</formula>
    </cfRule>
  </conditionalFormatting>
  <conditionalFormatting sqref="I27">
    <cfRule type="cellIs" dxfId="18" priority="13" stopIfTrue="1" operator="equal">
      <formula>$I$11</formula>
    </cfRule>
    <cfRule type="cellIs" dxfId="17" priority="14" stopIfTrue="1" operator="notEqual">
      <formula>$I$11</formula>
    </cfRule>
  </conditionalFormatting>
  <conditionalFormatting sqref="J27">
    <cfRule type="cellIs" dxfId="16" priority="11" stopIfTrue="1" operator="equal">
      <formula>$J$11</formula>
    </cfRule>
    <cfRule type="cellIs" dxfId="15" priority="12" stopIfTrue="1" operator="notEqual">
      <formula>$J$11</formula>
    </cfRule>
  </conditionalFormatting>
  <conditionalFormatting sqref="K27">
    <cfRule type="cellIs" dxfId="14" priority="9" stopIfTrue="1" operator="equal">
      <formula>$K$11</formula>
    </cfRule>
    <cfRule type="cellIs" dxfId="13" priority="10" stopIfTrue="1" operator="notEqual">
      <formula>$K$11</formula>
    </cfRule>
  </conditionalFormatting>
  <conditionalFormatting sqref="L27">
    <cfRule type="cellIs" dxfId="12" priority="7" stopIfTrue="1" operator="equal">
      <formula>$L$11</formula>
    </cfRule>
    <cfRule type="cellIs" dxfId="11" priority="8" stopIfTrue="1" operator="notEqual">
      <formula>$L$11</formula>
    </cfRule>
  </conditionalFormatting>
  <conditionalFormatting sqref="N27">
    <cfRule type="cellIs" dxfId="10" priority="5" stopIfTrue="1" operator="equal">
      <formula>$N$11</formula>
    </cfRule>
    <cfRule type="cellIs" dxfId="9" priority="6" stopIfTrue="1" operator="notEqual">
      <formula>$N$11</formula>
    </cfRule>
  </conditionalFormatting>
  <conditionalFormatting sqref="AA27">
    <cfRule type="cellIs" dxfId="8" priority="3" stopIfTrue="1" operator="equal">
      <formula>$AA$11</formula>
    </cfRule>
    <cfRule type="cellIs" dxfId="7" priority="4" stopIfTrue="1" operator="notEqual">
      <formula>$AA$11</formula>
    </cfRule>
  </conditionalFormatting>
  <conditionalFormatting sqref="AC27">
    <cfRule type="cellIs" dxfId="6" priority="1" stopIfTrue="1" operator="equal">
      <formula>$AC$11</formula>
    </cfRule>
    <cfRule type="cellIs" dxfId="5" priority="2" stopIfTrue="1" operator="notEqual">
      <formula>$AC$11</formula>
    </cfRule>
  </conditionalFormatting>
  <printOptions horizontalCentered="1"/>
  <pageMargins left="0.15748031496062992" right="0.15748031496062992" top="0.23622047244094491" bottom="0.31496062992125984" header="0" footer="0"/>
  <pageSetup paperSize="9" scale="58" fitToHeight="3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2]!Макрос1">
                <anchor>
                  <from>
                    <xdr:col>52</xdr:col>
                    <xdr:colOff>495300</xdr:colOff>
                    <xdr:row>10</xdr:row>
                    <xdr:rowOff>19050</xdr:rowOff>
                  </from>
                  <to>
                    <xdr:col>56</xdr:col>
                    <xdr:colOff>581025</xdr:colOff>
                    <xdr:row>14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IL145"/>
  <sheetViews>
    <sheetView tabSelected="1" topLeftCell="B3" zoomScaleNormal="100" zoomScaleSheetLayoutView="74" workbookViewId="0">
      <selection activeCell="B4" sqref="B4:BS4"/>
    </sheetView>
  </sheetViews>
  <sheetFormatPr defaultRowHeight="15" x14ac:dyDescent="0.25"/>
  <cols>
    <col min="1" max="1" width="4" style="258" hidden="1" customWidth="1"/>
    <col min="2" max="2" width="4" style="346" customWidth="1"/>
    <col min="3" max="3" width="29.5703125" style="344" customWidth="1"/>
    <col min="4" max="4" width="21.7109375" style="258" customWidth="1"/>
    <col min="5" max="5" width="6.7109375" style="258" hidden="1" customWidth="1"/>
    <col min="6" max="6" width="6.85546875" style="343" customWidth="1"/>
    <col min="7" max="7" width="8" style="343" customWidth="1"/>
    <col min="8" max="8" width="6.42578125" style="343" hidden="1" customWidth="1"/>
    <col min="9" max="12" width="4.85546875" style="343" hidden="1" customWidth="1"/>
    <col min="13" max="13" width="12" style="343" hidden="1" customWidth="1"/>
    <col min="14" max="16" width="3.28515625" style="343" customWidth="1"/>
    <col min="17" max="17" width="3.28515625" style="343" hidden="1" customWidth="1"/>
    <col min="18" max="18" width="4.7109375" style="343" customWidth="1"/>
    <col min="19" max="21" width="3.28515625" style="343" customWidth="1"/>
    <col min="22" max="22" width="3.28515625" style="343" hidden="1" customWidth="1"/>
    <col min="23" max="23" width="4.7109375" style="343" customWidth="1"/>
    <col min="24" max="26" width="3.28515625" style="343" customWidth="1"/>
    <col min="27" max="27" width="3.28515625" style="343" hidden="1" customWidth="1"/>
    <col min="28" max="28" width="4.7109375" style="343" customWidth="1"/>
    <col min="29" max="32" width="3.28515625" style="343" hidden="1" customWidth="1"/>
    <col min="33" max="33" width="4.7109375" style="343" hidden="1" customWidth="1"/>
    <col min="34" max="37" width="3.28515625" style="343" hidden="1" customWidth="1"/>
    <col min="38" max="38" width="4.7109375" style="343" hidden="1" customWidth="1"/>
    <col min="39" max="63" width="9" style="343" hidden="1" customWidth="1"/>
    <col min="64" max="64" width="5.28515625" style="347" customWidth="1"/>
    <col min="65" max="65" width="6" style="347" customWidth="1"/>
    <col min="66" max="66" width="5.140625" style="347" customWidth="1"/>
    <col min="67" max="67" width="6.42578125" style="347" customWidth="1"/>
    <col min="68" max="69" width="5.7109375" style="285" hidden="1" customWidth="1"/>
    <col min="70" max="70" width="6.42578125" style="386" hidden="1" customWidth="1"/>
    <col min="71" max="71" width="6.85546875" style="343" hidden="1" customWidth="1"/>
    <col min="72" max="72" width="6" style="343" customWidth="1"/>
    <col min="73" max="99" width="8.28515625" style="258" customWidth="1"/>
    <col min="100" max="16384" width="9.140625" style="258"/>
  </cols>
  <sheetData>
    <row r="1" spans="1:246" ht="15.75" hidden="1" customHeight="1" x14ac:dyDescent="0.25">
      <c r="A1" s="253"/>
      <c r="B1" s="477" t="s">
        <v>191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  <c r="AO1" s="477"/>
      <c r="AP1" s="477"/>
      <c r="AQ1" s="477"/>
      <c r="AR1" s="477"/>
      <c r="AS1" s="477"/>
      <c r="AT1" s="477"/>
      <c r="AU1" s="477"/>
      <c r="AV1" s="477"/>
      <c r="AW1" s="477"/>
      <c r="AX1" s="477"/>
      <c r="AY1" s="477"/>
      <c r="AZ1" s="477"/>
      <c r="BA1" s="477"/>
      <c r="BB1" s="477"/>
      <c r="BC1" s="477"/>
      <c r="BD1" s="477"/>
      <c r="BE1" s="477"/>
      <c r="BF1" s="477"/>
      <c r="BG1" s="477"/>
      <c r="BH1" s="477"/>
      <c r="BI1" s="477"/>
      <c r="BJ1" s="477"/>
      <c r="BK1" s="477"/>
      <c r="BL1" s="477"/>
      <c r="BM1" s="477"/>
      <c r="BN1" s="477"/>
      <c r="BO1" s="477"/>
      <c r="BP1" s="477"/>
      <c r="BQ1" s="477"/>
      <c r="BR1" s="477"/>
      <c r="BS1" s="477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6"/>
      <c r="CY1" s="256"/>
      <c r="CZ1" s="256"/>
      <c r="DA1" s="256"/>
      <c r="DB1" s="256"/>
      <c r="DC1" s="256"/>
      <c r="DD1" s="256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  <c r="IL1" s="257"/>
    </row>
    <row r="2" spans="1:246" ht="15.75" hidden="1" customHeight="1" x14ac:dyDescent="0.25">
      <c r="A2" s="253"/>
      <c r="B2" s="477" t="s">
        <v>192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6"/>
      <c r="CY2" s="256"/>
      <c r="CZ2" s="256"/>
      <c r="DA2" s="256"/>
      <c r="DB2" s="256"/>
      <c r="DC2" s="256"/>
      <c r="DD2" s="256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  <c r="IL2" s="257"/>
    </row>
    <row r="3" spans="1:246" ht="33" customHeight="1" x14ac:dyDescent="0.25">
      <c r="A3" s="259"/>
      <c r="B3" s="478" t="s">
        <v>246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  <c r="AM3" s="479"/>
      <c r="AN3" s="479"/>
      <c r="AO3" s="479"/>
      <c r="AP3" s="479"/>
      <c r="AQ3" s="479"/>
      <c r="AR3" s="479"/>
      <c r="AS3" s="479"/>
      <c r="AT3" s="479"/>
      <c r="AU3" s="479"/>
      <c r="AV3" s="479"/>
      <c r="AW3" s="479"/>
      <c r="AX3" s="479"/>
      <c r="AY3" s="479"/>
      <c r="AZ3" s="479"/>
      <c r="BA3" s="479"/>
      <c r="BB3" s="479"/>
      <c r="BC3" s="479"/>
      <c r="BD3" s="479"/>
      <c r="BE3" s="479"/>
      <c r="BF3" s="479"/>
      <c r="BG3" s="479"/>
      <c r="BH3" s="479"/>
      <c r="BI3" s="479"/>
      <c r="BJ3" s="479"/>
      <c r="BK3" s="479"/>
      <c r="BL3" s="479"/>
      <c r="BM3" s="479"/>
      <c r="BN3" s="479"/>
      <c r="BO3" s="479"/>
      <c r="BP3" s="479"/>
      <c r="BQ3" s="479"/>
      <c r="BR3" s="479"/>
      <c r="BS3" s="479"/>
      <c r="BT3" s="260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61"/>
      <c r="CY3" s="261"/>
      <c r="CZ3" s="261"/>
      <c r="DA3" s="261"/>
      <c r="DB3" s="261"/>
      <c r="DC3" s="261"/>
      <c r="DD3" s="261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  <c r="ES3" s="262"/>
      <c r="ET3" s="262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  <c r="GX3" s="262"/>
      <c r="GY3" s="262"/>
      <c r="GZ3" s="262"/>
      <c r="HA3" s="262"/>
      <c r="HB3" s="262"/>
      <c r="HC3" s="262"/>
      <c r="HD3" s="262"/>
      <c r="HE3" s="262"/>
      <c r="HF3" s="262"/>
      <c r="HG3" s="262"/>
      <c r="HH3" s="262"/>
      <c r="HI3" s="262"/>
      <c r="HJ3" s="262"/>
      <c r="HK3" s="262"/>
      <c r="HL3" s="262"/>
      <c r="HM3" s="262"/>
      <c r="HN3" s="262"/>
      <c r="HO3" s="262"/>
      <c r="HP3" s="262"/>
      <c r="HQ3" s="262"/>
      <c r="HR3" s="262"/>
      <c r="HS3" s="262"/>
      <c r="HT3" s="262"/>
      <c r="HU3" s="262"/>
      <c r="HV3" s="262"/>
      <c r="HW3" s="262"/>
      <c r="HX3" s="262"/>
      <c r="HY3" s="262"/>
      <c r="HZ3" s="262"/>
      <c r="IA3" s="262"/>
      <c r="IB3" s="262"/>
      <c r="IC3" s="262"/>
      <c r="ID3" s="262"/>
      <c r="IE3" s="262"/>
      <c r="IF3" s="262"/>
      <c r="IG3" s="262"/>
      <c r="IH3" s="262"/>
      <c r="II3" s="262"/>
      <c r="IJ3" s="262"/>
      <c r="IK3" s="262"/>
      <c r="IL3" s="262"/>
    </row>
    <row r="4" spans="1:246" ht="39" customHeight="1" x14ac:dyDescent="0.35">
      <c r="A4" s="263"/>
      <c r="B4" s="474" t="s">
        <v>247</v>
      </c>
      <c r="C4" s="475"/>
      <c r="D4" s="475"/>
      <c r="E4" s="476"/>
      <c r="F4" s="475"/>
      <c r="G4" s="475"/>
      <c r="H4" s="476"/>
      <c r="I4" s="476"/>
      <c r="J4" s="476"/>
      <c r="K4" s="476"/>
      <c r="L4" s="476"/>
      <c r="M4" s="476"/>
      <c r="N4" s="475"/>
      <c r="O4" s="475"/>
      <c r="P4" s="475"/>
      <c r="Q4" s="476"/>
      <c r="R4" s="475"/>
      <c r="S4" s="475"/>
      <c r="T4" s="475"/>
      <c r="U4" s="475"/>
      <c r="V4" s="476"/>
      <c r="W4" s="475"/>
      <c r="X4" s="475"/>
      <c r="Y4" s="475"/>
      <c r="Z4" s="475"/>
      <c r="AA4" s="476"/>
      <c r="AB4" s="475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5"/>
      <c r="BM4" s="475"/>
      <c r="BN4" s="475"/>
      <c r="BO4" s="475"/>
      <c r="BP4" s="476"/>
      <c r="BQ4" s="476"/>
      <c r="BR4" s="476"/>
      <c r="BS4" s="476"/>
      <c r="BT4" s="264"/>
      <c r="BU4" s="263"/>
      <c r="BV4" s="263"/>
      <c r="BW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5"/>
      <c r="CZ4" s="265"/>
      <c r="DA4" s="265"/>
      <c r="DB4" s="265"/>
      <c r="DC4" s="265"/>
      <c r="DD4" s="265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  <c r="IL4" s="266"/>
    </row>
    <row r="5" spans="1:246" s="267" customFormat="1" ht="21.75" hidden="1" customHeight="1" x14ac:dyDescent="0.25">
      <c r="A5" s="259"/>
      <c r="B5" s="479" t="s">
        <v>245</v>
      </c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79"/>
      <c r="AO5" s="479"/>
      <c r="AP5" s="479"/>
      <c r="AQ5" s="479"/>
      <c r="AR5" s="479"/>
      <c r="AS5" s="479"/>
      <c r="AT5" s="479"/>
      <c r="AU5" s="479"/>
      <c r="AV5" s="479"/>
      <c r="AW5" s="479"/>
      <c r="AX5" s="479"/>
      <c r="AY5" s="479"/>
      <c r="AZ5" s="479"/>
      <c r="BA5" s="479"/>
      <c r="BB5" s="479"/>
      <c r="BC5" s="479"/>
      <c r="BD5" s="479"/>
      <c r="BE5" s="479"/>
      <c r="BF5" s="479"/>
      <c r="BG5" s="479"/>
      <c r="BH5" s="479"/>
      <c r="BI5" s="479"/>
      <c r="BJ5" s="479"/>
      <c r="BK5" s="479"/>
      <c r="BL5" s="479"/>
      <c r="BM5" s="479"/>
      <c r="BN5" s="479"/>
      <c r="BO5" s="479"/>
      <c r="BP5" s="479"/>
      <c r="BQ5" s="479"/>
      <c r="BR5" s="479"/>
      <c r="BS5" s="479"/>
      <c r="BT5" s="260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65"/>
      <c r="CY5" s="265"/>
      <c r="CZ5" s="265"/>
      <c r="DA5" s="265"/>
      <c r="DB5" s="265"/>
      <c r="DC5" s="265"/>
      <c r="DD5" s="265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</row>
    <row r="6" spans="1:246" s="267" customFormat="1" ht="23.25" customHeight="1" x14ac:dyDescent="0.25">
      <c r="A6" s="259"/>
      <c r="B6" s="485" t="s">
        <v>251</v>
      </c>
      <c r="C6" s="485"/>
      <c r="D6" s="485"/>
      <c r="E6" s="479"/>
      <c r="F6" s="485"/>
      <c r="G6" s="485"/>
      <c r="H6" s="479"/>
      <c r="I6" s="479"/>
      <c r="J6" s="479"/>
      <c r="K6" s="479"/>
      <c r="L6" s="479"/>
      <c r="M6" s="479"/>
      <c r="N6" s="485"/>
      <c r="O6" s="485"/>
      <c r="P6" s="485"/>
      <c r="Q6" s="479"/>
      <c r="R6" s="485"/>
      <c r="S6" s="485"/>
      <c r="T6" s="485"/>
      <c r="U6" s="485"/>
      <c r="V6" s="479"/>
      <c r="W6" s="485"/>
      <c r="X6" s="485"/>
      <c r="Y6" s="485"/>
      <c r="Z6" s="485"/>
      <c r="AA6" s="479"/>
      <c r="AB6" s="485"/>
      <c r="AC6" s="479"/>
      <c r="AD6" s="479"/>
      <c r="AE6" s="479"/>
      <c r="AF6" s="479"/>
      <c r="AG6" s="479"/>
      <c r="AH6" s="479"/>
      <c r="AI6" s="479"/>
      <c r="AJ6" s="479"/>
      <c r="AK6" s="479"/>
      <c r="AL6" s="479"/>
      <c r="AM6" s="479"/>
      <c r="AN6" s="479"/>
      <c r="AO6" s="479"/>
      <c r="AP6" s="479"/>
      <c r="AQ6" s="479"/>
      <c r="AR6" s="479"/>
      <c r="AS6" s="479"/>
      <c r="AT6" s="479"/>
      <c r="AU6" s="479"/>
      <c r="AV6" s="479"/>
      <c r="AW6" s="479"/>
      <c r="AX6" s="479"/>
      <c r="AY6" s="479"/>
      <c r="AZ6" s="479"/>
      <c r="BA6" s="479"/>
      <c r="BB6" s="479"/>
      <c r="BC6" s="479"/>
      <c r="BD6" s="479"/>
      <c r="BE6" s="479"/>
      <c r="BF6" s="479"/>
      <c r="BG6" s="479"/>
      <c r="BH6" s="479"/>
      <c r="BI6" s="479"/>
      <c r="BJ6" s="479"/>
      <c r="BK6" s="479"/>
      <c r="BL6" s="485"/>
      <c r="BM6" s="485"/>
      <c r="BN6" s="485"/>
      <c r="BO6" s="485"/>
      <c r="BP6" s="479"/>
      <c r="BQ6" s="479"/>
      <c r="BR6" s="479"/>
      <c r="BS6" s="479"/>
      <c r="BT6" s="260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65"/>
      <c r="CY6" s="265"/>
      <c r="CZ6" s="265"/>
      <c r="DA6" s="265"/>
      <c r="DB6" s="265"/>
      <c r="DC6" s="265"/>
      <c r="DD6" s="265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  <c r="IL6" s="266"/>
    </row>
    <row r="7" spans="1:246" s="274" customFormat="1" ht="13.5" customHeight="1" x14ac:dyDescent="0.25">
      <c r="A7" s="268"/>
      <c r="B7" s="268"/>
      <c r="C7" s="269"/>
      <c r="D7" s="269"/>
      <c r="E7" s="269"/>
      <c r="F7" s="270"/>
      <c r="G7" s="269"/>
      <c r="H7" s="269"/>
      <c r="I7" s="269"/>
      <c r="J7" s="269"/>
      <c r="K7" s="269"/>
      <c r="L7" s="269"/>
      <c r="M7" s="269"/>
      <c r="N7" s="271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70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72"/>
      <c r="BM7" s="272"/>
      <c r="BN7" s="272"/>
      <c r="BO7" s="272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70"/>
      <c r="CR7" s="269"/>
      <c r="CS7" s="269"/>
      <c r="CT7" s="269"/>
      <c r="CU7" s="273"/>
      <c r="CV7" s="273"/>
      <c r="CW7" s="269"/>
      <c r="CX7" s="265"/>
      <c r="CY7" s="265"/>
      <c r="CZ7" s="265"/>
      <c r="DA7" s="265"/>
      <c r="DB7" s="265"/>
      <c r="DC7" s="265"/>
      <c r="DD7" s="265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6"/>
      <c r="DR7" s="266"/>
      <c r="DS7" s="266"/>
      <c r="DT7" s="266"/>
      <c r="DU7" s="266"/>
      <c r="DV7" s="266"/>
      <c r="DW7" s="266"/>
      <c r="DX7" s="266"/>
      <c r="DY7" s="266"/>
      <c r="DZ7" s="266"/>
      <c r="EA7" s="266"/>
      <c r="EB7" s="266"/>
      <c r="EC7" s="266"/>
      <c r="ED7" s="266"/>
      <c r="EE7" s="266"/>
      <c r="EF7" s="266"/>
      <c r="EG7" s="266"/>
      <c r="EH7" s="266"/>
      <c r="EI7" s="266"/>
      <c r="EJ7" s="266"/>
      <c r="EK7" s="266"/>
      <c r="EL7" s="266"/>
      <c r="EM7" s="266"/>
      <c r="EN7" s="266"/>
      <c r="EO7" s="266"/>
      <c r="EP7" s="266"/>
      <c r="EQ7" s="266"/>
      <c r="ER7" s="266"/>
      <c r="ES7" s="266"/>
      <c r="ET7" s="266"/>
      <c r="EU7" s="266"/>
      <c r="EV7" s="266"/>
      <c r="EW7" s="266"/>
      <c r="EX7" s="266"/>
      <c r="EY7" s="266"/>
      <c r="EZ7" s="266"/>
      <c r="FA7" s="266"/>
      <c r="FB7" s="266"/>
      <c r="FC7" s="266"/>
      <c r="FD7" s="266"/>
      <c r="FE7" s="266"/>
      <c r="FF7" s="266"/>
      <c r="FG7" s="266"/>
      <c r="FH7" s="266"/>
      <c r="FI7" s="266"/>
      <c r="FJ7" s="266"/>
      <c r="FK7" s="266"/>
      <c r="FL7" s="266"/>
      <c r="FM7" s="266"/>
      <c r="FN7" s="266"/>
      <c r="FO7" s="266"/>
      <c r="FP7" s="266"/>
      <c r="FQ7" s="266"/>
      <c r="FR7" s="266"/>
      <c r="FS7" s="266"/>
      <c r="FT7" s="266"/>
      <c r="FU7" s="266"/>
      <c r="FV7" s="266"/>
      <c r="FW7" s="266"/>
      <c r="FX7" s="266"/>
      <c r="FY7" s="266"/>
      <c r="FZ7" s="266"/>
      <c r="GA7" s="266"/>
      <c r="GB7" s="266"/>
      <c r="GC7" s="266"/>
      <c r="GD7" s="266"/>
      <c r="GE7" s="266"/>
      <c r="GF7" s="266"/>
      <c r="GG7" s="266"/>
      <c r="GH7" s="266"/>
      <c r="GI7" s="266"/>
      <c r="GJ7" s="266"/>
      <c r="GK7" s="266"/>
      <c r="GL7" s="266"/>
      <c r="GM7" s="266"/>
      <c r="GN7" s="266"/>
      <c r="GO7" s="266"/>
      <c r="GP7" s="266"/>
      <c r="GQ7" s="266"/>
      <c r="GR7" s="266"/>
      <c r="GS7" s="266"/>
      <c r="GT7" s="266"/>
      <c r="GU7" s="266"/>
      <c r="GV7" s="266"/>
      <c r="GW7" s="266"/>
      <c r="GX7" s="266"/>
      <c r="GY7" s="266"/>
      <c r="GZ7" s="266"/>
      <c r="HA7" s="266"/>
      <c r="HB7" s="266"/>
      <c r="HC7" s="266"/>
      <c r="HD7" s="266"/>
      <c r="HE7" s="266"/>
      <c r="HF7" s="266"/>
      <c r="HG7" s="266"/>
      <c r="HH7" s="266"/>
      <c r="HI7" s="266"/>
      <c r="HJ7" s="266"/>
      <c r="HK7" s="266"/>
      <c r="HL7" s="266"/>
      <c r="HM7" s="266"/>
      <c r="HN7" s="266"/>
      <c r="HO7" s="266"/>
      <c r="HP7" s="266"/>
      <c r="HQ7" s="266"/>
      <c r="HR7" s="266"/>
      <c r="HS7" s="266"/>
      <c r="HT7" s="266"/>
      <c r="HU7" s="266"/>
      <c r="HV7" s="266"/>
      <c r="HW7" s="266"/>
      <c r="HX7" s="266"/>
      <c r="HY7" s="266"/>
      <c r="HZ7" s="266"/>
      <c r="IA7" s="266"/>
      <c r="IB7" s="266"/>
      <c r="IC7" s="266"/>
      <c r="ID7" s="266"/>
      <c r="IE7" s="266"/>
      <c r="IF7" s="266"/>
      <c r="IG7" s="266"/>
      <c r="IH7" s="266"/>
      <c r="II7" s="266"/>
      <c r="IJ7" s="266"/>
      <c r="IK7" s="266"/>
      <c r="IL7" s="266"/>
    </row>
    <row r="8" spans="1:246" s="286" customFormat="1" ht="27" customHeight="1" x14ac:dyDescent="0.2">
      <c r="A8" s="278"/>
      <c r="B8" s="279"/>
      <c r="C8" s="280"/>
      <c r="D8" s="280"/>
      <c r="E8" s="490" t="s">
        <v>2</v>
      </c>
      <c r="F8" s="490"/>
      <c r="G8" s="490"/>
      <c r="H8" s="490"/>
      <c r="I8" s="490"/>
      <c r="J8" s="281"/>
      <c r="K8" s="281"/>
      <c r="L8" s="281"/>
      <c r="M8" s="281"/>
      <c r="N8" s="282">
        <v>1</v>
      </c>
      <c r="O8" s="282">
        <v>2</v>
      </c>
      <c r="P8" s="282">
        <v>3</v>
      </c>
      <c r="Q8" s="282">
        <v>4</v>
      </c>
      <c r="R8" s="282" t="s">
        <v>193</v>
      </c>
      <c r="S8" s="282">
        <v>4</v>
      </c>
      <c r="T8" s="282">
        <v>5</v>
      </c>
      <c r="U8" s="282">
        <v>6</v>
      </c>
      <c r="V8" s="282">
        <v>8</v>
      </c>
      <c r="W8" s="282" t="s">
        <v>193</v>
      </c>
      <c r="X8" s="282">
        <v>7</v>
      </c>
      <c r="Y8" s="282">
        <v>8</v>
      </c>
      <c r="Z8" s="282">
        <v>9</v>
      </c>
      <c r="AA8" s="282">
        <v>12</v>
      </c>
      <c r="AB8" s="282" t="s">
        <v>193</v>
      </c>
      <c r="AC8" s="282">
        <v>13</v>
      </c>
      <c r="AD8" s="282">
        <v>14</v>
      </c>
      <c r="AE8" s="282">
        <v>15</v>
      </c>
      <c r="AF8" s="282">
        <v>16</v>
      </c>
      <c r="AG8" s="282" t="s">
        <v>193</v>
      </c>
      <c r="AH8" s="282">
        <v>17</v>
      </c>
      <c r="AI8" s="282">
        <v>18</v>
      </c>
      <c r="AJ8" s="282">
        <v>19</v>
      </c>
      <c r="AK8" s="282">
        <v>20</v>
      </c>
      <c r="AL8" s="282" t="s">
        <v>193</v>
      </c>
      <c r="AM8" s="283">
        <f>N8</f>
        <v>1</v>
      </c>
      <c r="AN8" s="283">
        <f>O8</f>
        <v>2</v>
      </c>
      <c r="AO8" s="283">
        <f>P8</f>
        <v>3</v>
      </c>
      <c r="AP8" s="283">
        <f>Q8</f>
        <v>4</v>
      </c>
      <c r="AQ8" s="283" t="s">
        <v>194</v>
      </c>
      <c r="AR8" s="283">
        <f>S8</f>
        <v>4</v>
      </c>
      <c r="AS8" s="283">
        <f>T8</f>
        <v>5</v>
      </c>
      <c r="AT8" s="283">
        <f>U8</f>
        <v>6</v>
      </c>
      <c r="AU8" s="283">
        <f>V8</f>
        <v>8</v>
      </c>
      <c r="AV8" s="283" t="s">
        <v>194</v>
      </c>
      <c r="AW8" s="283">
        <f>X8</f>
        <v>7</v>
      </c>
      <c r="AX8" s="283">
        <f>Y8</f>
        <v>8</v>
      </c>
      <c r="AY8" s="283">
        <f>Z8</f>
        <v>9</v>
      </c>
      <c r="AZ8" s="283">
        <f>AA8</f>
        <v>12</v>
      </c>
      <c r="BA8" s="283" t="s">
        <v>194</v>
      </c>
      <c r="BB8" s="283">
        <f>AC8</f>
        <v>13</v>
      </c>
      <c r="BC8" s="283">
        <f>AD8</f>
        <v>14</v>
      </c>
      <c r="BD8" s="283">
        <f>AE8</f>
        <v>15</v>
      </c>
      <c r="BE8" s="283">
        <f>AF8</f>
        <v>16</v>
      </c>
      <c r="BF8" s="283" t="s">
        <v>194</v>
      </c>
      <c r="BG8" s="283">
        <f>AH8</f>
        <v>17</v>
      </c>
      <c r="BH8" s="283">
        <f>AI8</f>
        <v>18</v>
      </c>
      <c r="BI8" s="283">
        <f>AJ8</f>
        <v>19</v>
      </c>
      <c r="BJ8" s="283">
        <f>AK8</f>
        <v>20</v>
      </c>
      <c r="BK8" s="284" t="s">
        <v>195</v>
      </c>
      <c r="BL8" s="491" t="s">
        <v>8</v>
      </c>
      <c r="BM8" s="492"/>
      <c r="BN8" s="492"/>
      <c r="BO8" s="493"/>
      <c r="BP8" s="494" t="s">
        <v>8</v>
      </c>
      <c r="BQ8" s="494"/>
      <c r="BR8" s="494"/>
      <c r="BS8" s="480" t="s">
        <v>217</v>
      </c>
      <c r="BT8" s="350"/>
    </row>
    <row r="9" spans="1:246" s="286" customFormat="1" ht="21" customHeight="1" x14ac:dyDescent="0.2">
      <c r="A9" s="287"/>
      <c r="B9" s="288"/>
      <c r="C9" s="289"/>
      <c r="D9" s="289"/>
      <c r="E9" s="281"/>
      <c r="F9" s="281"/>
      <c r="G9" s="281"/>
      <c r="H9" s="281"/>
      <c r="I9" s="281"/>
      <c r="J9" s="281"/>
      <c r="K9" s="281"/>
      <c r="L9" s="281"/>
      <c r="M9" s="281"/>
      <c r="N9" s="483" t="s">
        <v>10</v>
      </c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3"/>
      <c r="AM9" s="484" t="s">
        <v>196</v>
      </c>
      <c r="AN9" s="484"/>
      <c r="AO9" s="484"/>
      <c r="AP9" s="484"/>
      <c r="AQ9" s="484"/>
      <c r="AR9" s="484"/>
      <c r="AS9" s="484"/>
      <c r="AT9" s="484"/>
      <c r="AU9" s="484"/>
      <c r="AV9" s="484"/>
      <c r="AW9" s="484"/>
      <c r="AX9" s="484"/>
      <c r="AY9" s="484"/>
      <c r="AZ9" s="484"/>
      <c r="BA9" s="484"/>
      <c r="BB9" s="484"/>
      <c r="BC9" s="484"/>
      <c r="BD9" s="484"/>
      <c r="BE9" s="484"/>
      <c r="BF9" s="484"/>
      <c r="BG9" s="484"/>
      <c r="BH9" s="484"/>
      <c r="BI9" s="484"/>
      <c r="BJ9" s="484"/>
      <c r="BK9" s="291"/>
      <c r="BL9" s="281"/>
      <c r="BM9" s="281"/>
      <c r="BN9" s="281"/>
      <c r="BO9" s="292"/>
      <c r="BP9" s="351"/>
      <c r="BQ9" s="351"/>
      <c r="BR9" s="352"/>
      <c r="BS9" s="481"/>
      <c r="BT9" s="285"/>
    </row>
    <row r="10" spans="1:246" s="286" customFormat="1" ht="111.75" customHeight="1" x14ac:dyDescent="0.2">
      <c r="A10" s="293" t="s">
        <v>197</v>
      </c>
      <c r="B10" s="294" t="s">
        <v>12</v>
      </c>
      <c r="C10" s="295" t="s">
        <v>13</v>
      </c>
      <c r="D10" s="296" t="s">
        <v>16</v>
      </c>
      <c r="E10" s="297" t="s">
        <v>198</v>
      </c>
      <c r="F10" s="298" t="s">
        <v>80</v>
      </c>
      <c r="G10" s="298" t="s">
        <v>15</v>
      </c>
      <c r="H10" s="298" t="s">
        <v>199</v>
      </c>
      <c r="I10" s="298" t="s">
        <v>200</v>
      </c>
      <c r="J10" s="298" t="s">
        <v>201</v>
      </c>
      <c r="K10" s="298" t="s">
        <v>14</v>
      </c>
      <c r="L10" s="298" t="s">
        <v>202</v>
      </c>
      <c r="M10" s="298" t="s">
        <v>203</v>
      </c>
      <c r="N10" s="290" t="s">
        <v>204</v>
      </c>
      <c r="O10" s="290" t="s">
        <v>17</v>
      </c>
      <c r="P10" s="290" t="s">
        <v>17</v>
      </c>
      <c r="Q10" s="290" t="s">
        <v>17</v>
      </c>
      <c r="R10" s="290"/>
      <c r="S10" s="290" t="s">
        <v>20</v>
      </c>
      <c r="T10" s="290" t="s">
        <v>204</v>
      </c>
      <c r="U10" s="290" t="s">
        <v>17</v>
      </c>
      <c r="V10" s="290" t="s">
        <v>17</v>
      </c>
      <c r="W10" s="290"/>
      <c r="X10" s="290" t="s">
        <v>204</v>
      </c>
      <c r="Y10" s="290" t="s">
        <v>17</v>
      </c>
      <c r="Z10" s="290" t="s">
        <v>17</v>
      </c>
      <c r="AA10" s="290" t="s">
        <v>17</v>
      </c>
      <c r="AB10" s="290"/>
      <c r="AC10" s="290" t="s">
        <v>17</v>
      </c>
      <c r="AD10" s="290" t="s">
        <v>20</v>
      </c>
      <c r="AE10" s="290" t="s">
        <v>18</v>
      </c>
      <c r="AF10" s="290" t="s">
        <v>19</v>
      </c>
      <c r="AG10" s="299"/>
      <c r="AH10" s="290" t="s">
        <v>205</v>
      </c>
      <c r="AI10" s="290" t="s">
        <v>17</v>
      </c>
      <c r="AJ10" s="290" t="s">
        <v>20</v>
      </c>
      <c r="AK10" s="290" t="s">
        <v>17</v>
      </c>
      <c r="AL10" s="299"/>
      <c r="AM10" s="300"/>
      <c r="AN10" s="300"/>
      <c r="AO10" s="300"/>
      <c r="AP10" s="300"/>
      <c r="AQ10" s="301"/>
      <c r="AR10" s="300"/>
      <c r="AS10" s="300"/>
      <c r="AT10" s="300"/>
      <c r="AU10" s="300"/>
      <c r="AV10" s="300"/>
      <c r="AW10" s="300"/>
      <c r="AX10" s="300"/>
      <c r="AY10" s="300"/>
      <c r="AZ10" s="300"/>
      <c r="BA10" s="300"/>
      <c r="BB10" s="300"/>
      <c r="BC10" s="300"/>
      <c r="BD10" s="300"/>
      <c r="BE10" s="300"/>
      <c r="BF10" s="300"/>
      <c r="BG10" s="300"/>
      <c r="BH10" s="300"/>
      <c r="BI10" s="300"/>
      <c r="BJ10" s="300"/>
      <c r="BK10" s="302"/>
      <c r="BL10" s="303" t="s">
        <v>206</v>
      </c>
      <c r="BM10" s="303" t="s">
        <v>229</v>
      </c>
      <c r="BN10" s="303" t="s">
        <v>207</v>
      </c>
      <c r="BO10" s="303" t="s">
        <v>208</v>
      </c>
      <c r="BP10" s="353" t="s">
        <v>25</v>
      </c>
      <c r="BQ10" s="353" t="s">
        <v>22</v>
      </c>
      <c r="BR10" s="354" t="s">
        <v>218</v>
      </c>
      <c r="BS10" s="482"/>
      <c r="BT10" s="304" t="s">
        <v>235</v>
      </c>
    </row>
    <row r="11" spans="1:246" s="316" customFormat="1" ht="14.1" customHeight="1" x14ac:dyDescent="0.25">
      <c r="A11" s="305" t="e">
        <f>BR11</f>
        <v>#REF!</v>
      </c>
      <c r="B11" s="306">
        <f t="shared" ref="B11:B54" si="0">IF(ISNUMBER(B10),B10+1,1)</f>
        <v>1</v>
      </c>
      <c r="C11" s="318" t="s">
        <v>117</v>
      </c>
      <c r="D11" s="319" t="s">
        <v>52</v>
      </c>
      <c r="E11" s="320"/>
      <c r="F11" s="361" t="s">
        <v>100</v>
      </c>
      <c r="G11" s="321" t="s">
        <v>110</v>
      </c>
      <c r="H11" s="325"/>
      <c r="I11" s="308"/>
      <c r="J11" s="325"/>
      <c r="K11" s="308"/>
      <c r="L11" s="309"/>
      <c r="M11" s="329"/>
      <c r="N11" s="311" t="s">
        <v>204</v>
      </c>
      <c r="O11" s="311" t="s">
        <v>19</v>
      </c>
      <c r="P11" s="311" t="s">
        <v>17</v>
      </c>
      <c r="Q11" s="311"/>
      <c r="R11" s="311">
        <v>36</v>
      </c>
      <c r="S11" s="311" t="s">
        <v>17</v>
      </c>
      <c r="T11" s="311" t="s">
        <v>204</v>
      </c>
      <c r="U11" s="311" t="s">
        <v>19</v>
      </c>
      <c r="V11" s="311"/>
      <c r="W11" s="311">
        <v>28</v>
      </c>
      <c r="X11" s="311" t="s">
        <v>204</v>
      </c>
      <c r="Y11" s="311" t="s">
        <v>18</v>
      </c>
      <c r="Z11" s="311" t="s">
        <v>19</v>
      </c>
      <c r="AA11" s="311"/>
      <c r="AB11" s="311">
        <v>17</v>
      </c>
      <c r="AC11" s="311"/>
      <c r="AD11" s="311"/>
      <c r="AE11" s="311"/>
      <c r="AF11" s="311"/>
      <c r="AG11" s="311"/>
      <c r="AH11" s="311"/>
      <c r="AI11" s="311"/>
      <c r="AJ11" s="311"/>
      <c r="AK11" s="311"/>
      <c r="AL11" s="311"/>
      <c r="AM11" s="312">
        <f>IF(N11=N$10,1,0)</f>
        <v>1</v>
      </c>
      <c r="AN11" s="312">
        <f>IF(O11=O$10,1,0)</f>
        <v>0</v>
      </c>
      <c r="AO11" s="312">
        <f>IF(P11=P$10,1,0)</f>
        <v>1</v>
      </c>
      <c r="AP11" s="312">
        <f>IF(Q11=Q$10,1,0)</f>
        <v>0</v>
      </c>
      <c r="AQ11" s="313"/>
      <c r="AR11" s="312">
        <f>IF(S11=S$10,1,0)</f>
        <v>0</v>
      </c>
      <c r="AS11" s="312">
        <f>IF(T11=T$10,1,0)</f>
        <v>1</v>
      </c>
      <c r="AT11" s="312">
        <f>IF(U11=U$10,1,0)</f>
        <v>0</v>
      </c>
      <c r="AU11" s="312">
        <f>IF(V11=V$10,1,0)</f>
        <v>0</v>
      </c>
      <c r="AV11" s="313"/>
      <c r="AW11" s="312">
        <f>IF(X11=X$10,1,0)</f>
        <v>1</v>
      </c>
      <c r="AX11" s="312">
        <f>IF(Y11=Y$10,1,0)</f>
        <v>0</v>
      </c>
      <c r="AY11" s="312">
        <f>IF(Z11=Z$10,1,0)</f>
        <v>0</v>
      </c>
      <c r="AZ11" s="312">
        <f>IF(AA11=AA$10,1,0)</f>
        <v>0</v>
      </c>
      <c r="BA11" s="313"/>
      <c r="BB11" s="312">
        <f>IF(AC11=AC$10,1,0)</f>
        <v>0</v>
      </c>
      <c r="BC11" s="312">
        <f>IF(AD11=AD$10,1,0)</f>
        <v>0</v>
      </c>
      <c r="BD11" s="312">
        <f>IF(AE11=AE$10,1,0)</f>
        <v>0</v>
      </c>
      <c r="BE11" s="312">
        <f>IF(AF11=AF$10,1,0)</f>
        <v>0</v>
      </c>
      <c r="BF11" s="313"/>
      <c r="BG11" s="312">
        <f>IF(AH11=AH$10,1,0)</f>
        <v>0</v>
      </c>
      <c r="BH11" s="312">
        <f>IF(AI11=AI$10,1,0)</f>
        <v>0</v>
      </c>
      <c r="BI11" s="312">
        <f>IF(AJ11=AJ$10,1,0)</f>
        <v>0</v>
      </c>
      <c r="BJ11" s="312">
        <f>IF(AK11=AK$10,1,0)</f>
        <v>0</v>
      </c>
      <c r="BK11" s="313"/>
      <c r="BL11" s="314">
        <v>5</v>
      </c>
      <c r="BM11" s="314">
        <v>225</v>
      </c>
      <c r="BN11" s="314">
        <f>R11+W11+AB11+AG11+AL11</f>
        <v>81</v>
      </c>
      <c r="BO11" s="314">
        <v>306</v>
      </c>
      <c r="BP11" s="356" t="e">
        <f>SUM(#REF!)</f>
        <v>#REF!</v>
      </c>
      <c r="BQ11" s="357" t="e">
        <f>SUM(#REF!+#REF!+#REF!+#REF!+#REF!)</f>
        <v>#REF!</v>
      </c>
      <c r="BR11" s="358" t="e">
        <f>IF(OR(#REF!="",AND(BP11=0,BQ11=0) ),0,IF(ISNUMBER(BP11),BP11+(1-(BQ11+1)/481),0))</f>
        <v>#REF!</v>
      </c>
      <c r="BS11" s="427" t="e">
        <f>IF(BR11=BR10,BS10,B11)</f>
        <v>#REF!</v>
      </c>
      <c r="BT11" s="315">
        <v>1</v>
      </c>
    </row>
    <row r="12" spans="1:246" s="316" customFormat="1" ht="14.1" customHeight="1" x14ac:dyDescent="0.25">
      <c r="A12" s="305">
        <f>BR12</f>
        <v>4.7650727650727651</v>
      </c>
      <c r="B12" s="317">
        <f>IF(ISNUMBER(B11),B11+1,1)</f>
        <v>2</v>
      </c>
      <c r="C12" s="318" t="s">
        <v>141</v>
      </c>
      <c r="D12" s="319" t="s">
        <v>236</v>
      </c>
      <c r="E12" s="320"/>
      <c r="F12" s="359" t="s">
        <v>98</v>
      </c>
      <c r="G12" s="321" t="s">
        <v>110</v>
      </c>
      <c r="H12" s="308"/>
      <c r="I12" s="322"/>
      <c r="J12" s="308"/>
      <c r="K12" s="308"/>
      <c r="L12" s="308"/>
      <c r="M12" s="310"/>
      <c r="N12" s="311" t="s">
        <v>204</v>
      </c>
      <c r="O12" s="311" t="s">
        <v>18</v>
      </c>
      <c r="P12" s="311" t="s">
        <v>17</v>
      </c>
      <c r="Q12" s="311"/>
      <c r="R12" s="311">
        <v>46</v>
      </c>
      <c r="S12" s="311" t="s">
        <v>18</v>
      </c>
      <c r="T12" s="311" t="s">
        <v>204</v>
      </c>
      <c r="U12" s="311" t="s">
        <v>19</v>
      </c>
      <c r="V12" s="311"/>
      <c r="W12" s="311">
        <v>37</v>
      </c>
      <c r="X12" s="311" t="s">
        <v>204</v>
      </c>
      <c r="Y12" s="311" t="s">
        <v>18</v>
      </c>
      <c r="Z12" s="311" t="s">
        <v>19</v>
      </c>
      <c r="AA12" s="311"/>
      <c r="AB12" s="311">
        <v>29</v>
      </c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2">
        <f t="shared" ref="AM12:AP26" si="1">IF(N12=N$10,1,0)</f>
        <v>1</v>
      </c>
      <c r="AN12" s="312">
        <f t="shared" si="1"/>
        <v>0</v>
      </c>
      <c r="AO12" s="312">
        <f t="shared" si="1"/>
        <v>1</v>
      </c>
      <c r="AP12" s="312">
        <f t="shared" si="1"/>
        <v>0</v>
      </c>
      <c r="AQ12" s="313"/>
      <c r="AR12" s="312">
        <f t="shared" ref="AR12:AU26" si="2">IF(S12=S$10,1,0)</f>
        <v>0</v>
      </c>
      <c r="AS12" s="312">
        <f t="shared" si="2"/>
        <v>1</v>
      </c>
      <c r="AT12" s="312">
        <f t="shared" si="2"/>
        <v>0</v>
      </c>
      <c r="AU12" s="312">
        <f t="shared" si="2"/>
        <v>0</v>
      </c>
      <c r="AV12" s="313"/>
      <c r="AW12" s="312">
        <f t="shared" ref="AW12:AZ26" si="3">IF(X12=X$10,1,0)</f>
        <v>1</v>
      </c>
      <c r="AX12" s="312">
        <f t="shared" si="3"/>
        <v>0</v>
      </c>
      <c r="AY12" s="312">
        <f t="shared" si="3"/>
        <v>0</v>
      </c>
      <c r="AZ12" s="312">
        <f t="shared" si="3"/>
        <v>0</v>
      </c>
      <c r="BA12" s="313"/>
      <c r="BB12" s="312">
        <f t="shared" ref="BB12:BE19" si="4">IF(AC12=AC$10,1,0)</f>
        <v>0</v>
      </c>
      <c r="BC12" s="312">
        <f t="shared" si="4"/>
        <v>0</v>
      </c>
      <c r="BD12" s="312">
        <f t="shared" si="4"/>
        <v>0</v>
      </c>
      <c r="BE12" s="312">
        <f t="shared" si="4"/>
        <v>0</v>
      </c>
      <c r="BF12" s="313"/>
      <c r="BG12" s="312">
        <f t="shared" ref="BG12:BJ19" si="5">IF(AH12=AH$10,1,0)</f>
        <v>0</v>
      </c>
      <c r="BH12" s="312">
        <f t="shared" si="5"/>
        <v>0</v>
      </c>
      <c r="BI12" s="312">
        <f t="shared" si="5"/>
        <v>0</v>
      </c>
      <c r="BJ12" s="312">
        <f t="shared" si="5"/>
        <v>0</v>
      </c>
      <c r="BK12" s="313"/>
      <c r="BL12" s="314">
        <f t="shared" ref="BL12:BL23" si="6">9-SUM(AM12:BJ12)</f>
        <v>5</v>
      </c>
      <c r="BM12" s="314">
        <v>225</v>
      </c>
      <c r="BN12" s="314">
        <f t="shared" ref="BN12:BN71" si="7">R12+W12+AB12+AG12+AL12</f>
        <v>112</v>
      </c>
      <c r="BO12" s="314">
        <v>337</v>
      </c>
      <c r="BP12" s="356">
        <f t="shared" ref="BP12:BP36" si="8">SUM(AM12:BK12)</f>
        <v>4</v>
      </c>
      <c r="BQ12" s="357">
        <f t="shared" ref="BQ12:BQ36" si="9">SUM(R12+W12+AB12+AG12+AL12)</f>
        <v>112</v>
      </c>
      <c r="BR12" s="358">
        <f>IF(OR(C12="",AND(BP12=0,BQ12=0) ),0,IF(ISNUMBER(BP12),BP12+(1-(BQ12+1)/481),0))</f>
        <v>4.7650727650727651</v>
      </c>
      <c r="BS12" s="428" t="e">
        <f>IF(BR12=BR11,BS11,B12)</f>
        <v>#REF!</v>
      </c>
      <c r="BT12" s="315">
        <v>2</v>
      </c>
    </row>
    <row r="13" spans="1:246" s="316" customFormat="1" ht="14.1" customHeight="1" x14ac:dyDescent="0.25">
      <c r="A13" s="305">
        <f>BR13</f>
        <v>3.8607068607068609</v>
      </c>
      <c r="B13" s="306">
        <f t="shared" si="0"/>
        <v>3</v>
      </c>
      <c r="C13" s="318" t="s">
        <v>209</v>
      </c>
      <c r="D13" s="319" t="s">
        <v>54</v>
      </c>
      <c r="E13" s="320"/>
      <c r="F13" s="359" t="s">
        <v>98</v>
      </c>
      <c r="G13" s="321" t="s">
        <v>110</v>
      </c>
      <c r="H13" s="308"/>
      <c r="I13" s="322"/>
      <c r="J13" s="308"/>
      <c r="K13" s="308"/>
      <c r="L13" s="308"/>
      <c r="M13" s="310"/>
      <c r="N13" s="311" t="s">
        <v>204</v>
      </c>
      <c r="O13" s="311" t="s">
        <v>18</v>
      </c>
      <c r="P13" s="311" t="s">
        <v>204</v>
      </c>
      <c r="Q13" s="311"/>
      <c r="R13" s="311">
        <v>41</v>
      </c>
      <c r="S13" s="311" t="s">
        <v>20</v>
      </c>
      <c r="T13" s="311" t="s">
        <v>204</v>
      </c>
      <c r="U13" s="311" t="s">
        <v>19</v>
      </c>
      <c r="V13" s="311"/>
      <c r="W13" s="311">
        <v>12</v>
      </c>
      <c r="X13" s="311" t="s">
        <v>19</v>
      </c>
      <c r="Y13" s="311" t="s">
        <v>20</v>
      </c>
      <c r="Z13" s="311" t="s">
        <v>18</v>
      </c>
      <c r="AA13" s="311"/>
      <c r="AB13" s="311">
        <v>13</v>
      </c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2">
        <f t="shared" si="1"/>
        <v>1</v>
      </c>
      <c r="AN13" s="312">
        <f t="shared" si="1"/>
        <v>0</v>
      </c>
      <c r="AO13" s="312">
        <f t="shared" si="1"/>
        <v>0</v>
      </c>
      <c r="AP13" s="312">
        <f t="shared" si="1"/>
        <v>0</v>
      </c>
      <c r="AQ13" s="313"/>
      <c r="AR13" s="312">
        <f t="shared" si="2"/>
        <v>1</v>
      </c>
      <c r="AS13" s="312">
        <f t="shared" si="2"/>
        <v>1</v>
      </c>
      <c r="AT13" s="312">
        <f t="shared" si="2"/>
        <v>0</v>
      </c>
      <c r="AU13" s="312">
        <f t="shared" si="2"/>
        <v>0</v>
      </c>
      <c r="AV13" s="313"/>
      <c r="AW13" s="312">
        <f t="shared" si="3"/>
        <v>0</v>
      </c>
      <c r="AX13" s="312">
        <f t="shared" si="3"/>
        <v>0</v>
      </c>
      <c r="AY13" s="312">
        <f t="shared" si="3"/>
        <v>0</v>
      </c>
      <c r="AZ13" s="312">
        <f t="shared" si="3"/>
        <v>0</v>
      </c>
      <c r="BA13" s="313"/>
      <c r="BB13" s="312">
        <f t="shared" si="4"/>
        <v>0</v>
      </c>
      <c r="BC13" s="312">
        <f t="shared" si="4"/>
        <v>0</v>
      </c>
      <c r="BD13" s="312">
        <f t="shared" si="4"/>
        <v>0</v>
      </c>
      <c r="BE13" s="312">
        <f t="shared" si="4"/>
        <v>0</v>
      </c>
      <c r="BF13" s="313"/>
      <c r="BG13" s="312">
        <f t="shared" si="5"/>
        <v>0</v>
      </c>
      <c r="BH13" s="312">
        <f t="shared" si="5"/>
        <v>0</v>
      </c>
      <c r="BI13" s="312">
        <f t="shared" si="5"/>
        <v>0</v>
      </c>
      <c r="BJ13" s="312">
        <f t="shared" si="5"/>
        <v>0</v>
      </c>
      <c r="BK13" s="313"/>
      <c r="BL13" s="314">
        <f t="shared" si="6"/>
        <v>6</v>
      </c>
      <c r="BM13" s="314">
        <v>270</v>
      </c>
      <c r="BN13" s="314">
        <v>68</v>
      </c>
      <c r="BO13" s="314">
        <v>338</v>
      </c>
      <c r="BP13" s="356">
        <f t="shared" si="8"/>
        <v>3</v>
      </c>
      <c r="BQ13" s="357">
        <f t="shared" si="9"/>
        <v>66</v>
      </c>
      <c r="BR13" s="358">
        <f>IF(OR(C13="",AND(BP13=0,BQ13=0) ),0,IF(ISNUMBER(BP13),BP13+(1-(BQ13+1)/481),0))</f>
        <v>3.8607068607068609</v>
      </c>
      <c r="BS13" s="428">
        <f>IF(BR13=BR12,BS12,B13)</f>
        <v>3</v>
      </c>
      <c r="BT13" s="315">
        <v>3</v>
      </c>
    </row>
    <row r="14" spans="1:246" s="316" customFormat="1" ht="14.1" customHeight="1" x14ac:dyDescent="0.25">
      <c r="A14" s="305">
        <f>BR14</f>
        <v>3.8399168399168397</v>
      </c>
      <c r="B14" s="317">
        <f t="shared" si="0"/>
        <v>4</v>
      </c>
      <c r="C14" s="318" t="s">
        <v>230</v>
      </c>
      <c r="D14" s="319" t="s">
        <v>54</v>
      </c>
      <c r="E14" s="320"/>
      <c r="F14" s="361">
        <v>2</v>
      </c>
      <c r="G14" s="321" t="s">
        <v>110</v>
      </c>
      <c r="H14" s="308"/>
      <c r="I14" s="308"/>
      <c r="J14" s="308"/>
      <c r="K14" s="308"/>
      <c r="L14" s="308"/>
      <c r="M14" s="310"/>
      <c r="N14" s="311" t="s">
        <v>204</v>
      </c>
      <c r="O14" s="311" t="s">
        <v>20</v>
      </c>
      <c r="P14" s="311" t="s">
        <v>17</v>
      </c>
      <c r="Q14" s="311"/>
      <c r="R14" s="311">
        <v>18</v>
      </c>
      <c r="S14" s="311" t="s">
        <v>18</v>
      </c>
      <c r="T14" s="311" t="s">
        <v>20</v>
      </c>
      <c r="U14" s="311" t="s">
        <v>17</v>
      </c>
      <c r="V14" s="311"/>
      <c r="W14" s="311">
        <v>30</v>
      </c>
      <c r="X14" s="311" t="s">
        <v>20</v>
      </c>
      <c r="Y14" s="311" t="s">
        <v>204</v>
      </c>
      <c r="Z14" s="311" t="s">
        <v>19</v>
      </c>
      <c r="AA14" s="311"/>
      <c r="AB14" s="311">
        <v>28</v>
      </c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2">
        <f t="shared" si="1"/>
        <v>1</v>
      </c>
      <c r="AN14" s="312">
        <f t="shared" si="1"/>
        <v>0</v>
      </c>
      <c r="AO14" s="312">
        <f t="shared" si="1"/>
        <v>1</v>
      </c>
      <c r="AP14" s="312">
        <f t="shared" si="1"/>
        <v>0</v>
      </c>
      <c r="AQ14" s="313"/>
      <c r="AR14" s="312">
        <f t="shared" si="2"/>
        <v>0</v>
      </c>
      <c r="AS14" s="312">
        <f t="shared" si="2"/>
        <v>0</v>
      </c>
      <c r="AT14" s="312">
        <f t="shared" si="2"/>
        <v>1</v>
      </c>
      <c r="AU14" s="312">
        <f t="shared" si="2"/>
        <v>0</v>
      </c>
      <c r="AV14" s="313"/>
      <c r="AW14" s="312">
        <f t="shared" si="3"/>
        <v>0</v>
      </c>
      <c r="AX14" s="312">
        <f t="shared" si="3"/>
        <v>0</v>
      </c>
      <c r="AY14" s="312">
        <f t="shared" si="3"/>
        <v>0</v>
      </c>
      <c r="AZ14" s="312">
        <f t="shared" si="3"/>
        <v>0</v>
      </c>
      <c r="BA14" s="313"/>
      <c r="BB14" s="312">
        <f t="shared" si="4"/>
        <v>0</v>
      </c>
      <c r="BC14" s="312">
        <f t="shared" si="4"/>
        <v>0</v>
      </c>
      <c r="BD14" s="312">
        <f t="shared" si="4"/>
        <v>0</v>
      </c>
      <c r="BE14" s="312">
        <f t="shared" si="4"/>
        <v>0</v>
      </c>
      <c r="BF14" s="313"/>
      <c r="BG14" s="312">
        <f t="shared" si="5"/>
        <v>0</v>
      </c>
      <c r="BH14" s="312">
        <f t="shared" si="5"/>
        <v>0</v>
      </c>
      <c r="BI14" s="312">
        <f t="shared" si="5"/>
        <v>0</v>
      </c>
      <c r="BJ14" s="312">
        <f t="shared" si="5"/>
        <v>0</v>
      </c>
      <c r="BK14" s="313"/>
      <c r="BL14" s="314">
        <v>6</v>
      </c>
      <c r="BM14" s="314">
        <v>270</v>
      </c>
      <c r="BN14" s="314">
        <f t="shared" si="7"/>
        <v>76</v>
      </c>
      <c r="BO14" s="314">
        <v>346</v>
      </c>
      <c r="BP14" s="356">
        <f t="shared" si="8"/>
        <v>3</v>
      </c>
      <c r="BQ14" s="357">
        <f t="shared" si="9"/>
        <v>76</v>
      </c>
      <c r="BR14" s="358">
        <f>IF(OR(C14="",AND(BP14=0,BQ14=0) ),0,IF(ISNUMBER(BP14),BP14+(1-(BQ14+1)/481),0))</f>
        <v>3.8399168399168397</v>
      </c>
      <c r="BS14" s="428">
        <f>IF(BR14=BR13,BS13,B14)</f>
        <v>4</v>
      </c>
      <c r="BT14" s="315">
        <v>4</v>
      </c>
    </row>
    <row r="15" spans="1:246" s="316" customFormat="1" ht="14.1" customHeight="1" x14ac:dyDescent="0.2">
      <c r="A15" s="305">
        <f>BR15</f>
        <v>0</v>
      </c>
      <c r="B15" s="306">
        <f t="shared" si="0"/>
        <v>5</v>
      </c>
      <c r="C15" s="387" t="s">
        <v>231</v>
      </c>
      <c r="D15" s="390" t="s">
        <v>237</v>
      </c>
      <c r="E15" s="320"/>
      <c r="F15" s="361"/>
      <c r="G15" s="324" t="s">
        <v>110</v>
      </c>
      <c r="H15" s="311"/>
      <c r="I15" s="325"/>
      <c r="J15" s="311"/>
      <c r="K15" s="311"/>
      <c r="L15" s="311"/>
      <c r="M15" s="326"/>
      <c r="N15" s="311" t="s">
        <v>17</v>
      </c>
      <c r="O15" s="311" t="s">
        <v>20</v>
      </c>
      <c r="P15" s="311" t="s">
        <v>204</v>
      </c>
      <c r="Q15" s="311"/>
      <c r="R15" s="311">
        <v>17</v>
      </c>
      <c r="S15" s="311" t="s">
        <v>20</v>
      </c>
      <c r="T15" s="311" t="s">
        <v>204</v>
      </c>
      <c r="U15" s="311" t="s">
        <v>19</v>
      </c>
      <c r="V15" s="311"/>
      <c r="W15" s="311">
        <v>17</v>
      </c>
      <c r="X15" s="311" t="s">
        <v>204</v>
      </c>
      <c r="Y15" s="311" t="s">
        <v>17</v>
      </c>
      <c r="Z15" s="311" t="s">
        <v>17</v>
      </c>
      <c r="AA15" s="311"/>
      <c r="AB15" s="311">
        <v>135</v>
      </c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2">
        <f t="shared" si="1"/>
        <v>0</v>
      </c>
      <c r="AN15" s="312">
        <f t="shared" si="1"/>
        <v>0</v>
      </c>
      <c r="AO15" s="312">
        <f t="shared" si="1"/>
        <v>0</v>
      </c>
      <c r="AP15" s="312">
        <f t="shared" si="1"/>
        <v>0</v>
      </c>
      <c r="AQ15" s="313"/>
      <c r="AR15" s="312">
        <f t="shared" si="2"/>
        <v>1</v>
      </c>
      <c r="AS15" s="312">
        <f t="shared" si="2"/>
        <v>1</v>
      </c>
      <c r="AT15" s="312">
        <f t="shared" si="2"/>
        <v>0</v>
      </c>
      <c r="AU15" s="312">
        <f t="shared" si="2"/>
        <v>0</v>
      </c>
      <c r="AV15" s="313"/>
      <c r="AW15" s="312">
        <f t="shared" si="3"/>
        <v>1</v>
      </c>
      <c r="AX15" s="312">
        <f t="shared" si="3"/>
        <v>1</v>
      </c>
      <c r="AY15" s="312">
        <f t="shared" si="3"/>
        <v>1</v>
      </c>
      <c r="AZ15" s="312">
        <f t="shared" si="3"/>
        <v>0</v>
      </c>
      <c r="BA15" s="313"/>
      <c r="BB15" s="312">
        <f t="shared" si="4"/>
        <v>0</v>
      </c>
      <c r="BC15" s="312">
        <f t="shared" si="4"/>
        <v>0</v>
      </c>
      <c r="BD15" s="312">
        <f t="shared" si="4"/>
        <v>0</v>
      </c>
      <c r="BE15" s="312">
        <f t="shared" si="4"/>
        <v>0</v>
      </c>
      <c r="BF15" s="313"/>
      <c r="BG15" s="312">
        <f t="shared" si="5"/>
        <v>0</v>
      </c>
      <c r="BH15" s="312">
        <f t="shared" si="5"/>
        <v>0</v>
      </c>
      <c r="BI15" s="312">
        <f t="shared" si="5"/>
        <v>0</v>
      </c>
      <c r="BJ15" s="312">
        <f t="shared" si="5"/>
        <v>0</v>
      </c>
      <c r="BK15" s="313"/>
      <c r="BL15" s="314">
        <f t="shared" si="6"/>
        <v>4</v>
      </c>
      <c r="BM15" s="314">
        <v>180</v>
      </c>
      <c r="BN15" s="314">
        <f t="shared" si="7"/>
        <v>169</v>
      </c>
      <c r="BO15" s="314">
        <v>349</v>
      </c>
      <c r="BP15" s="356">
        <f t="shared" si="8"/>
        <v>5</v>
      </c>
      <c r="BQ15" s="357">
        <f t="shared" si="9"/>
        <v>169</v>
      </c>
      <c r="BR15" s="358">
        <f>IF(OR(C30="",AND(BP15=0,BQ15=0) ),0,IF(ISNUMBER(BP15),BP15+(1-(BQ15+1)/481),0))</f>
        <v>0</v>
      </c>
      <c r="BS15" s="428">
        <f>IF(BR15=BR14,BS14,B15)</f>
        <v>5</v>
      </c>
      <c r="BT15" s="315">
        <v>5</v>
      </c>
    </row>
    <row r="16" spans="1:246" s="316" customFormat="1" ht="14.1" customHeight="1" x14ac:dyDescent="0.2">
      <c r="A16" s="305"/>
      <c r="B16" s="317">
        <f t="shared" si="0"/>
        <v>6</v>
      </c>
      <c r="C16" s="388" t="s">
        <v>232</v>
      </c>
      <c r="D16" s="323" t="s">
        <v>52</v>
      </c>
      <c r="E16" s="327"/>
      <c r="F16" s="361">
        <v>2</v>
      </c>
      <c r="G16" s="324" t="s">
        <v>110</v>
      </c>
      <c r="H16" s="309"/>
      <c r="I16" s="308"/>
      <c r="J16" s="308"/>
      <c r="K16" s="325"/>
      <c r="L16" s="325"/>
      <c r="M16" s="328"/>
      <c r="N16" s="311" t="s">
        <v>19</v>
      </c>
      <c r="O16" s="311" t="s">
        <v>18</v>
      </c>
      <c r="P16" s="311" t="s">
        <v>20</v>
      </c>
      <c r="Q16" s="311"/>
      <c r="R16" s="311">
        <v>56</v>
      </c>
      <c r="S16" s="311" t="s">
        <v>19</v>
      </c>
      <c r="T16" s="311" t="s">
        <v>204</v>
      </c>
      <c r="U16" s="311" t="s">
        <v>17</v>
      </c>
      <c r="V16" s="311"/>
      <c r="W16" s="311">
        <v>74</v>
      </c>
      <c r="X16" s="311" t="s">
        <v>204</v>
      </c>
      <c r="Y16" s="311" t="s">
        <v>20</v>
      </c>
      <c r="Z16" s="311" t="s">
        <v>17</v>
      </c>
      <c r="AA16" s="311"/>
      <c r="AB16" s="311">
        <v>25</v>
      </c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2">
        <f t="shared" si="1"/>
        <v>0</v>
      </c>
      <c r="AN16" s="312">
        <f t="shared" si="1"/>
        <v>0</v>
      </c>
      <c r="AO16" s="312">
        <f t="shared" si="1"/>
        <v>0</v>
      </c>
      <c r="AP16" s="312">
        <f t="shared" si="1"/>
        <v>0</v>
      </c>
      <c r="AQ16" s="313"/>
      <c r="AR16" s="312">
        <f t="shared" si="2"/>
        <v>0</v>
      </c>
      <c r="AS16" s="312">
        <f t="shared" si="2"/>
        <v>1</v>
      </c>
      <c r="AT16" s="312">
        <f t="shared" si="2"/>
        <v>1</v>
      </c>
      <c r="AU16" s="312">
        <f t="shared" si="2"/>
        <v>0</v>
      </c>
      <c r="AV16" s="313"/>
      <c r="AW16" s="312">
        <f t="shared" si="3"/>
        <v>1</v>
      </c>
      <c r="AX16" s="312">
        <f t="shared" si="3"/>
        <v>0</v>
      </c>
      <c r="AY16" s="312">
        <f t="shared" si="3"/>
        <v>1</v>
      </c>
      <c r="AZ16" s="312">
        <f t="shared" si="3"/>
        <v>0</v>
      </c>
      <c r="BA16" s="313"/>
      <c r="BB16" s="312">
        <f t="shared" si="4"/>
        <v>0</v>
      </c>
      <c r="BC16" s="312">
        <f t="shared" si="4"/>
        <v>0</v>
      </c>
      <c r="BD16" s="312">
        <f t="shared" si="4"/>
        <v>0</v>
      </c>
      <c r="BE16" s="312">
        <f t="shared" si="4"/>
        <v>0</v>
      </c>
      <c r="BF16" s="313"/>
      <c r="BG16" s="312">
        <f t="shared" si="5"/>
        <v>0</v>
      </c>
      <c r="BH16" s="312">
        <f t="shared" si="5"/>
        <v>0</v>
      </c>
      <c r="BI16" s="312">
        <f t="shared" si="5"/>
        <v>0</v>
      </c>
      <c r="BJ16" s="312">
        <f t="shared" si="5"/>
        <v>0</v>
      </c>
      <c r="BK16" s="313"/>
      <c r="BL16" s="314">
        <v>5</v>
      </c>
      <c r="BM16" s="314">
        <v>225</v>
      </c>
      <c r="BN16" s="314">
        <f t="shared" si="7"/>
        <v>155</v>
      </c>
      <c r="BO16" s="314">
        <v>380</v>
      </c>
      <c r="BP16" s="356"/>
      <c r="BQ16" s="357">
        <f t="shared" si="9"/>
        <v>155</v>
      </c>
      <c r="BR16" s="358"/>
      <c r="BS16" s="428"/>
      <c r="BT16" s="315">
        <v>6</v>
      </c>
    </row>
    <row r="17" spans="1:72" s="316" customFormat="1" ht="14.1" customHeight="1" x14ac:dyDescent="0.25">
      <c r="A17" s="305">
        <f t="shared" ref="A17:A36" si="10">BR17</f>
        <v>2.6943866943866945</v>
      </c>
      <c r="B17" s="306">
        <f t="shared" si="0"/>
        <v>7</v>
      </c>
      <c r="C17" s="318" t="s">
        <v>123</v>
      </c>
      <c r="D17" s="323" t="s">
        <v>34</v>
      </c>
      <c r="E17" s="320"/>
      <c r="F17" s="361">
        <v>1</v>
      </c>
      <c r="G17" s="324" t="s">
        <v>110</v>
      </c>
      <c r="H17" s="325"/>
      <c r="I17" s="309"/>
      <c r="J17" s="308"/>
      <c r="K17" s="308"/>
      <c r="L17" s="309"/>
      <c r="M17" s="329"/>
      <c r="N17" s="311" t="s">
        <v>20</v>
      </c>
      <c r="O17" s="311" t="s">
        <v>17</v>
      </c>
      <c r="P17" s="311" t="s">
        <v>20</v>
      </c>
      <c r="Q17" s="311"/>
      <c r="R17" s="311">
        <v>55</v>
      </c>
      <c r="S17" s="311" t="s">
        <v>18</v>
      </c>
      <c r="T17" s="311" t="s">
        <v>20</v>
      </c>
      <c r="U17" s="311" t="s">
        <v>204</v>
      </c>
      <c r="V17" s="311"/>
      <c r="W17" s="311">
        <v>41</v>
      </c>
      <c r="X17" s="311" t="s">
        <v>204</v>
      </c>
      <c r="Y17" s="311" t="s">
        <v>19</v>
      </c>
      <c r="Z17" s="311" t="s">
        <v>19</v>
      </c>
      <c r="AA17" s="311"/>
      <c r="AB17" s="311">
        <v>50</v>
      </c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2">
        <f t="shared" si="1"/>
        <v>0</v>
      </c>
      <c r="AN17" s="312">
        <f t="shared" si="1"/>
        <v>1</v>
      </c>
      <c r="AO17" s="312">
        <f t="shared" si="1"/>
        <v>0</v>
      </c>
      <c r="AP17" s="312">
        <f t="shared" si="1"/>
        <v>0</v>
      </c>
      <c r="AQ17" s="313"/>
      <c r="AR17" s="312">
        <f t="shared" si="2"/>
        <v>0</v>
      </c>
      <c r="AS17" s="312">
        <f t="shared" si="2"/>
        <v>0</v>
      </c>
      <c r="AT17" s="312">
        <f t="shared" si="2"/>
        <v>0</v>
      </c>
      <c r="AU17" s="312">
        <f t="shared" si="2"/>
        <v>0</v>
      </c>
      <c r="AV17" s="313"/>
      <c r="AW17" s="312">
        <f t="shared" si="3"/>
        <v>1</v>
      </c>
      <c r="AX17" s="312">
        <f t="shared" si="3"/>
        <v>0</v>
      </c>
      <c r="AY17" s="312">
        <f t="shared" si="3"/>
        <v>0</v>
      </c>
      <c r="AZ17" s="312">
        <f t="shared" si="3"/>
        <v>0</v>
      </c>
      <c r="BA17" s="313"/>
      <c r="BB17" s="312">
        <f t="shared" si="4"/>
        <v>0</v>
      </c>
      <c r="BC17" s="312">
        <f t="shared" si="4"/>
        <v>0</v>
      </c>
      <c r="BD17" s="312">
        <f t="shared" si="4"/>
        <v>0</v>
      </c>
      <c r="BE17" s="312">
        <f t="shared" si="4"/>
        <v>0</v>
      </c>
      <c r="BF17" s="313"/>
      <c r="BG17" s="312">
        <f t="shared" si="5"/>
        <v>0</v>
      </c>
      <c r="BH17" s="312">
        <f t="shared" si="5"/>
        <v>0</v>
      </c>
      <c r="BI17" s="312">
        <f t="shared" si="5"/>
        <v>0</v>
      </c>
      <c r="BJ17" s="312">
        <f t="shared" si="5"/>
        <v>0</v>
      </c>
      <c r="BK17" s="313"/>
      <c r="BL17" s="314">
        <f t="shared" si="6"/>
        <v>7</v>
      </c>
      <c r="BM17" s="314">
        <v>315</v>
      </c>
      <c r="BN17" s="314">
        <f t="shared" si="7"/>
        <v>146</v>
      </c>
      <c r="BO17" s="314">
        <v>461</v>
      </c>
      <c r="BP17" s="356">
        <f t="shared" si="8"/>
        <v>2</v>
      </c>
      <c r="BQ17" s="357">
        <f t="shared" si="9"/>
        <v>146</v>
      </c>
      <c r="BR17" s="358">
        <f t="shared" ref="BR17:BR36" si="11">IF(OR(C17="",AND(BP17=0,BQ17=0) ),0,IF(ISNUMBER(BP17),BP17+(1-(BQ17+1)/481),0))</f>
        <v>2.6943866943866945</v>
      </c>
      <c r="BS17" s="428">
        <f>IF(BR17=BR15,BS15,B17)</f>
        <v>7</v>
      </c>
      <c r="BT17" s="315">
        <v>7</v>
      </c>
    </row>
    <row r="18" spans="1:72" s="316" customFormat="1" ht="14.1" customHeight="1" x14ac:dyDescent="0.25">
      <c r="A18" s="305">
        <f t="shared" si="10"/>
        <v>3.5862785862785862</v>
      </c>
      <c r="B18" s="317">
        <f t="shared" si="0"/>
        <v>8</v>
      </c>
      <c r="C18" s="318" t="s">
        <v>233</v>
      </c>
      <c r="D18" s="323" t="s">
        <v>54</v>
      </c>
      <c r="E18" s="320"/>
      <c r="F18" s="359"/>
      <c r="G18" s="324" t="s">
        <v>110</v>
      </c>
      <c r="H18" s="308"/>
      <c r="I18" s="322"/>
      <c r="J18" s="308"/>
      <c r="K18" s="308"/>
      <c r="L18" s="308"/>
      <c r="M18" s="310"/>
      <c r="N18" s="311" t="s">
        <v>204</v>
      </c>
      <c r="O18" s="311" t="s">
        <v>18</v>
      </c>
      <c r="P18" s="311" t="s">
        <v>20</v>
      </c>
      <c r="Q18" s="311"/>
      <c r="R18" s="311">
        <v>54</v>
      </c>
      <c r="S18" s="311" t="s">
        <v>20</v>
      </c>
      <c r="T18" s="311" t="s">
        <v>204</v>
      </c>
      <c r="U18" s="311" t="s">
        <v>204</v>
      </c>
      <c r="V18" s="311"/>
      <c r="W18" s="311">
        <v>70</v>
      </c>
      <c r="X18" s="311" t="s">
        <v>18</v>
      </c>
      <c r="Y18" s="311" t="s">
        <v>20</v>
      </c>
      <c r="Z18" s="311" t="s">
        <v>19</v>
      </c>
      <c r="AA18" s="311"/>
      <c r="AB18" s="311">
        <v>74</v>
      </c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2">
        <f t="shared" si="1"/>
        <v>1</v>
      </c>
      <c r="AN18" s="312">
        <f t="shared" si="1"/>
        <v>0</v>
      </c>
      <c r="AO18" s="312">
        <f t="shared" si="1"/>
        <v>0</v>
      </c>
      <c r="AP18" s="312">
        <f t="shared" si="1"/>
        <v>0</v>
      </c>
      <c r="AQ18" s="313"/>
      <c r="AR18" s="312">
        <f t="shared" si="2"/>
        <v>1</v>
      </c>
      <c r="AS18" s="312">
        <f t="shared" si="2"/>
        <v>1</v>
      </c>
      <c r="AT18" s="312">
        <f t="shared" si="2"/>
        <v>0</v>
      </c>
      <c r="AU18" s="312">
        <f t="shared" si="2"/>
        <v>0</v>
      </c>
      <c r="AV18" s="313"/>
      <c r="AW18" s="312">
        <f t="shared" si="3"/>
        <v>0</v>
      </c>
      <c r="AX18" s="312">
        <f t="shared" si="3"/>
        <v>0</v>
      </c>
      <c r="AY18" s="312">
        <f t="shared" si="3"/>
        <v>0</v>
      </c>
      <c r="AZ18" s="312">
        <f t="shared" si="3"/>
        <v>0</v>
      </c>
      <c r="BA18" s="313"/>
      <c r="BB18" s="312">
        <f t="shared" si="4"/>
        <v>0</v>
      </c>
      <c r="BC18" s="312">
        <f t="shared" si="4"/>
        <v>0</v>
      </c>
      <c r="BD18" s="312">
        <f t="shared" si="4"/>
        <v>0</v>
      </c>
      <c r="BE18" s="312">
        <f t="shared" si="4"/>
        <v>0</v>
      </c>
      <c r="BF18" s="313"/>
      <c r="BG18" s="312">
        <f t="shared" si="5"/>
        <v>0</v>
      </c>
      <c r="BH18" s="312">
        <f t="shared" si="5"/>
        <v>0</v>
      </c>
      <c r="BI18" s="312">
        <f t="shared" si="5"/>
        <v>0</v>
      </c>
      <c r="BJ18" s="312">
        <f t="shared" si="5"/>
        <v>0</v>
      </c>
      <c r="BK18" s="313"/>
      <c r="BL18" s="314">
        <v>6</v>
      </c>
      <c r="BM18" s="314">
        <v>270</v>
      </c>
      <c r="BN18" s="314">
        <f t="shared" si="7"/>
        <v>198</v>
      </c>
      <c r="BO18" s="314">
        <v>468</v>
      </c>
      <c r="BP18" s="356">
        <f t="shared" si="8"/>
        <v>3</v>
      </c>
      <c r="BQ18" s="357">
        <f t="shared" si="9"/>
        <v>198</v>
      </c>
      <c r="BR18" s="358">
        <f t="shared" si="11"/>
        <v>3.5862785862785862</v>
      </c>
      <c r="BS18" s="428">
        <f>IF(BR18=BR17,BS17,B18)</f>
        <v>8</v>
      </c>
      <c r="BT18" s="315">
        <v>8</v>
      </c>
    </row>
    <row r="19" spans="1:72" s="316" customFormat="1" ht="14.1" customHeight="1" x14ac:dyDescent="0.25">
      <c r="A19" s="305">
        <f t="shared" si="10"/>
        <v>1.6444906444906444</v>
      </c>
      <c r="B19" s="306">
        <f t="shared" si="0"/>
        <v>9</v>
      </c>
      <c r="C19" s="318" t="s">
        <v>234</v>
      </c>
      <c r="D19" s="389" t="s">
        <v>54</v>
      </c>
      <c r="E19" s="320"/>
      <c r="F19" s="359"/>
      <c r="G19" s="331" t="s">
        <v>110</v>
      </c>
      <c r="H19" s="308"/>
      <c r="I19" s="322"/>
      <c r="J19" s="308"/>
      <c r="K19" s="308"/>
      <c r="L19" s="308"/>
      <c r="M19" s="310"/>
      <c r="N19" s="311" t="s">
        <v>20</v>
      </c>
      <c r="O19" s="311" t="s">
        <v>18</v>
      </c>
      <c r="P19" s="311" t="s">
        <v>20</v>
      </c>
      <c r="Q19" s="311"/>
      <c r="R19" s="311">
        <v>67</v>
      </c>
      <c r="S19" s="311" t="s">
        <v>19</v>
      </c>
      <c r="T19" s="311" t="s">
        <v>20</v>
      </c>
      <c r="U19" s="311" t="s">
        <v>204</v>
      </c>
      <c r="V19" s="311"/>
      <c r="W19" s="311">
        <v>79</v>
      </c>
      <c r="X19" s="311" t="s">
        <v>204</v>
      </c>
      <c r="Y19" s="311" t="s">
        <v>19</v>
      </c>
      <c r="Z19" s="311" t="s">
        <v>18</v>
      </c>
      <c r="AA19" s="311"/>
      <c r="AB19" s="311">
        <v>24</v>
      </c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2">
        <f t="shared" si="1"/>
        <v>0</v>
      </c>
      <c r="AN19" s="312">
        <f t="shared" si="1"/>
        <v>0</v>
      </c>
      <c r="AO19" s="312">
        <f t="shared" si="1"/>
        <v>0</v>
      </c>
      <c r="AP19" s="312">
        <f t="shared" si="1"/>
        <v>0</v>
      </c>
      <c r="AQ19" s="313"/>
      <c r="AR19" s="312">
        <f t="shared" si="2"/>
        <v>0</v>
      </c>
      <c r="AS19" s="312">
        <f t="shared" si="2"/>
        <v>0</v>
      </c>
      <c r="AT19" s="312">
        <f t="shared" si="2"/>
        <v>0</v>
      </c>
      <c r="AU19" s="312">
        <f t="shared" si="2"/>
        <v>0</v>
      </c>
      <c r="AV19" s="313"/>
      <c r="AW19" s="312">
        <f t="shared" si="3"/>
        <v>1</v>
      </c>
      <c r="AX19" s="312">
        <f t="shared" si="3"/>
        <v>0</v>
      </c>
      <c r="AY19" s="312">
        <f t="shared" si="3"/>
        <v>0</v>
      </c>
      <c r="AZ19" s="312">
        <f t="shared" si="3"/>
        <v>0</v>
      </c>
      <c r="BA19" s="313"/>
      <c r="BB19" s="312">
        <f t="shared" si="4"/>
        <v>0</v>
      </c>
      <c r="BC19" s="312">
        <f t="shared" si="4"/>
        <v>0</v>
      </c>
      <c r="BD19" s="312">
        <f t="shared" si="4"/>
        <v>0</v>
      </c>
      <c r="BE19" s="312">
        <f t="shared" si="4"/>
        <v>0</v>
      </c>
      <c r="BF19" s="313"/>
      <c r="BG19" s="312">
        <f t="shared" si="5"/>
        <v>0</v>
      </c>
      <c r="BH19" s="312">
        <f t="shared" si="5"/>
        <v>0</v>
      </c>
      <c r="BI19" s="312">
        <f t="shared" si="5"/>
        <v>0</v>
      </c>
      <c r="BJ19" s="312">
        <f t="shared" si="5"/>
        <v>0</v>
      </c>
      <c r="BK19" s="313"/>
      <c r="BL19" s="314">
        <f t="shared" si="6"/>
        <v>8</v>
      </c>
      <c r="BM19" s="314">
        <v>360</v>
      </c>
      <c r="BN19" s="314">
        <f t="shared" si="7"/>
        <v>170</v>
      </c>
      <c r="BO19" s="314">
        <v>530</v>
      </c>
      <c r="BP19" s="356">
        <f t="shared" si="8"/>
        <v>1</v>
      </c>
      <c r="BQ19" s="357">
        <f t="shared" si="9"/>
        <v>170</v>
      </c>
      <c r="BR19" s="358">
        <f t="shared" si="11"/>
        <v>1.6444906444906444</v>
      </c>
      <c r="BS19" s="428">
        <f>IF(BR19=BR18,BS18,B19)</f>
        <v>9</v>
      </c>
      <c r="BT19" s="315">
        <v>9</v>
      </c>
    </row>
    <row r="20" spans="1:72" s="316" customFormat="1" ht="13.5" customHeight="1" x14ac:dyDescent="0.25">
      <c r="A20" s="305" t="e">
        <f>#REF!</f>
        <v>#REF!</v>
      </c>
      <c r="B20" s="306">
        <f t="shared" si="0"/>
        <v>10</v>
      </c>
      <c r="C20" s="400" t="s">
        <v>115</v>
      </c>
      <c r="D20" s="319" t="s">
        <v>236</v>
      </c>
      <c r="E20" s="320"/>
      <c r="F20" s="394">
        <v>2</v>
      </c>
      <c r="G20" s="321" t="s">
        <v>110</v>
      </c>
      <c r="H20" s="308"/>
      <c r="I20" s="325"/>
      <c r="J20" s="308"/>
      <c r="K20" s="308"/>
      <c r="L20" s="308"/>
      <c r="M20" s="310"/>
      <c r="N20" s="395" t="s">
        <v>19</v>
      </c>
      <c r="O20" s="395" t="s">
        <v>17</v>
      </c>
      <c r="P20" s="395" t="s">
        <v>20</v>
      </c>
      <c r="Q20" s="311"/>
      <c r="R20" s="395">
        <v>67</v>
      </c>
      <c r="S20" s="395" t="s">
        <v>18</v>
      </c>
      <c r="T20" s="395" t="s">
        <v>20</v>
      </c>
      <c r="U20" s="395" t="s">
        <v>19</v>
      </c>
      <c r="V20" s="311"/>
      <c r="W20" s="395">
        <v>72</v>
      </c>
      <c r="X20" s="395" t="s">
        <v>20</v>
      </c>
      <c r="Y20" s="395" t="s">
        <v>18</v>
      </c>
      <c r="Z20" s="395" t="s">
        <v>19</v>
      </c>
      <c r="AA20" s="311"/>
      <c r="AB20" s="395">
        <v>79</v>
      </c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2">
        <f>IF(N20=N$10,1,0)</f>
        <v>0</v>
      </c>
      <c r="AN20" s="312">
        <f>IF(O20=O$10,1,0)</f>
        <v>1</v>
      </c>
      <c r="AO20" s="312">
        <f>IF(P20=P$10,1,0)</f>
        <v>0</v>
      </c>
      <c r="AP20" s="312"/>
      <c r="AQ20" s="313"/>
      <c r="AR20" s="312">
        <f>IF(S20=S$10,1,0)</f>
        <v>0</v>
      </c>
      <c r="AS20" s="312">
        <f>IF(T20=T$10,1,0)</f>
        <v>0</v>
      </c>
      <c r="AT20" s="312">
        <f>IF(U20=U$10,1,0)</f>
        <v>0</v>
      </c>
      <c r="AU20" s="312"/>
      <c r="AV20" s="313"/>
      <c r="AW20" s="312">
        <f>IF(X20=X$10,1,0)</f>
        <v>0</v>
      </c>
      <c r="AX20" s="312">
        <f>IF(Y20=Y$10,1,0)</f>
        <v>0</v>
      </c>
      <c r="AY20" s="312">
        <f>IF(Z20=Z$10,1,0)</f>
        <v>0</v>
      </c>
      <c r="AZ20" s="312"/>
      <c r="BA20" s="313"/>
      <c r="BB20" s="312"/>
      <c r="BC20" s="312"/>
      <c r="BD20" s="312"/>
      <c r="BE20" s="312"/>
      <c r="BF20" s="313"/>
      <c r="BG20" s="312"/>
      <c r="BH20" s="312"/>
      <c r="BI20" s="312"/>
      <c r="BJ20" s="312"/>
      <c r="BK20" s="313"/>
      <c r="BL20" s="315">
        <f>9-SUM(AM20:BJ20)</f>
        <v>8</v>
      </c>
      <c r="BM20" s="315">
        <v>360</v>
      </c>
      <c r="BN20" s="315">
        <f>R20+W20+AB20</f>
        <v>218</v>
      </c>
      <c r="BO20" s="315">
        <f>BM20+BN20</f>
        <v>578</v>
      </c>
      <c r="BP20" s="356">
        <f>SUM(AM20:BK20)</f>
        <v>1</v>
      </c>
      <c r="BQ20" s="357">
        <f>SUM(R20+W20+AB20+AG20+AL20)</f>
        <v>218</v>
      </c>
      <c r="BR20" s="358">
        <f>IF(OR(C20="",AND(BP20=0,BQ20=0) ),0,IF(ISNUMBER(BP20),BP20+(1-(BQ20+1)/481),0))</f>
        <v>1.5446985446985446</v>
      </c>
      <c r="BS20" s="428" t="e">
        <f>IF(BR20=#REF!,#REF!,#REF!)</f>
        <v>#REF!</v>
      </c>
      <c r="BT20" s="315">
        <v>10</v>
      </c>
    </row>
    <row r="21" spans="1:72" s="316" customFormat="1" ht="13.5" customHeight="1" x14ac:dyDescent="0.25">
      <c r="A21" s="305"/>
      <c r="B21" s="306">
        <f t="shared" si="0"/>
        <v>11</v>
      </c>
      <c r="C21" s="426" t="s">
        <v>243</v>
      </c>
      <c r="D21" s="323" t="s">
        <v>52</v>
      </c>
      <c r="E21" s="415"/>
      <c r="F21" s="416"/>
      <c r="G21" s="321" t="s">
        <v>110</v>
      </c>
      <c r="H21" s="340"/>
      <c r="I21" s="417"/>
      <c r="J21" s="340"/>
      <c r="K21" s="340"/>
      <c r="L21" s="340"/>
      <c r="M21" s="418"/>
      <c r="N21" s="395" t="s">
        <v>18</v>
      </c>
      <c r="O21" s="311" t="s">
        <v>17</v>
      </c>
      <c r="P21" s="395" t="s">
        <v>20</v>
      </c>
      <c r="Q21" s="419"/>
      <c r="R21" s="395">
        <v>61</v>
      </c>
      <c r="S21" s="395" t="s">
        <v>19</v>
      </c>
      <c r="T21" s="395" t="s">
        <v>18</v>
      </c>
      <c r="U21" s="395" t="s">
        <v>19</v>
      </c>
      <c r="V21" s="419"/>
      <c r="W21" s="395">
        <v>75</v>
      </c>
      <c r="X21" s="395" t="s">
        <v>20</v>
      </c>
      <c r="Y21" s="395" t="s">
        <v>18</v>
      </c>
      <c r="Z21" s="395" t="s">
        <v>19</v>
      </c>
      <c r="AA21" s="419"/>
      <c r="AB21" s="395">
        <v>84</v>
      </c>
      <c r="AC21" s="419"/>
      <c r="AD21" s="419"/>
      <c r="AE21" s="419"/>
      <c r="AF21" s="419"/>
      <c r="AG21" s="419"/>
      <c r="AH21" s="419"/>
      <c r="AI21" s="419"/>
      <c r="AJ21" s="419"/>
      <c r="AK21" s="419"/>
      <c r="AL21" s="419"/>
      <c r="AM21" s="420"/>
      <c r="AN21" s="420">
        <f>IF(O21=O$10,1,0)</f>
        <v>1</v>
      </c>
      <c r="AO21" s="420"/>
      <c r="AP21" s="420"/>
      <c r="AQ21" s="421"/>
      <c r="AR21" s="420"/>
      <c r="AS21" s="420"/>
      <c r="AT21" s="420"/>
      <c r="AU21" s="420"/>
      <c r="AV21" s="421"/>
      <c r="AW21" s="420"/>
      <c r="AX21" s="420"/>
      <c r="AY21" s="420"/>
      <c r="AZ21" s="420"/>
      <c r="BA21" s="421"/>
      <c r="BB21" s="420"/>
      <c r="BC21" s="420"/>
      <c r="BD21" s="420"/>
      <c r="BE21" s="420"/>
      <c r="BF21" s="421"/>
      <c r="BG21" s="420"/>
      <c r="BH21" s="420"/>
      <c r="BI21" s="420"/>
      <c r="BJ21" s="420"/>
      <c r="BK21" s="421"/>
      <c r="BL21" s="315">
        <f>9-SUM(AM21:BJ21)</f>
        <v>8</v>
      </c>
      <c r="BM21" s="315">
        <f>BL21*45</f>
        <v>360</v>
      </c>
      <c r="BN21" s="315">
        <f>R21+W21+AB21</f>
        <v>220</v>
      </c>
      <c r="BO21" s="315">
        <f>BM21+BN21</f>
        <v>580</v>
      </c>
      <c r="BP21" s="422"/>
      <c r="BQ21" s="423"/>
      <c r="BR21" s="424"/>
      <c r="BS21" s="425"/>
      <c r="BT21" s="315">
        <v>11</v>
      </c>
    </row>
    <row r="22" spans="1:72" s="316" customFormat="1" ht="14.1" hidden="1" customHeight="1" x14ac:dyDescent="0.25">
      <c r="A22" s="305">
        <f t="shared" si="10"/>
        <v>0</v>
      </c>
      <c r="B22" s="317">
        <v>11</v>
      </c>
      <c r="C22" s="401"/>
      <c r="D22" s="339"/>
      <c r="E22" s="307"/>
      <c r="F22" s="402"/>
      <c r="G22" s="332"/>
      <c r="H22" s="325"/>
      <c r="I22" s="322"/>
      <c r="J22" s="308"/>
      <c r="K22" s="322"/>
      <c r="L22" s="309"/>
      <c r="M22" s="329"/>
      <c r="N22" s="403"/>
      <c r="O22" s="403"/>
      <c r="P22" s="403"/>
      <c r="Q22" s="311"/>
      <c r="R22" s="403"/>
      <c r="S22" s="403"/>
      <c r="T22" s="403"/>
      <c r="U22" s="403"/>
      <c r="V22" s="311"/>
      <c r="W22" s="403"/>
      <c r="X22" s="403"/>
      <c r="Y22" s="403"/>
      <c r="Z22" s="403"/>
      <c r="AA22" s="311"/>
      <c r="AB22" s="403"/>
      <c r="AC22" s="311"/>
      <c r="AD22" s="311"/>
      <c r="AE22" s="311"/>
      <c r="AF22" s="311"/>
      <c r="AG22" s="311"/>
      <c r="AH22" s="311"/>
      <c r="AI22" s="311"/>
      <c r="AJ22" s="311"/>
      <c r="AK22" s="311"/>
      <c r="AL22" s="311"/>
      <c r="AM22" s="312">
        <f t="shared" si="1"/>
        <v>0</v>
      </c>
      <c r="AN22" s="312">
        <f t="shared" si="1"/>
        <v>0</v>
      </c>
      <c r="AO22" s="312">
        <f t="shared" si="1"/>
        <v>0</v>
      </c>
      <c r="AP22" s="312">
        <f>IF(Q22=Q$10,1,0)</f>
        <v>0</v>
      </c>
      <c r="AQ22" s="313"/>
      <c r="AR22" s="312">
        <f t="shared" si="2"/>
        <v>0</v>
      </c>
      <c r="AS22" s="312">
        <f t="shared" si="2"/>
        <v>0</v>
      </c>
      <c r="AT22" s="312">
        <f t="shared" si="2"/>
        <v>0</v>
      </c>
      <c r="AU22" s="312">
        <f>IF(V22=V$10,1,0)</f>
        <v>0</v>
      </c>
      <c r="AV22" s="313"/>
      <c r="AW22" s="312">
        <f t="shared" si="3"/>
        <v>0</v>
      </c>
      <c r="AX22" s="312">
        <f t="shared" si="3"/>
        <v>0</v>
      </c>
      <c r="AY22" s="312">
        <f t="shared" si="3"/>
        <v>0</v>
      </c>
      <c r="AZ22" s="312">
        <f>IF(AA22=AA$10,1,0)</f>
        <v>0</v>
      </c>
      <c r="BA22" s="313"/>
      <c r="BB22" s="312">
        <f t="shared" ref="BB22:BE24" si="12">IF(AC22=AC$10,1,0)</f>
        <v>0</v>
      </c>
      <c r="BC22" s="312">
        <f t="shared" si="12"/>
        <v>0</v>
      </c>
      <c r="BD22" s="312">
        <f t="shared" si="12"/>
        <v>0</v>
      </c>
      <c r="BE22" s="312">
        <f t="shared" si="12"/>
        <v>0</v>
      </c>
      <c r="BF22" s="313"/>
      <c r="BG22" s="312">
        <f t="shared" ref="BG22:BJ24" si="13">IF(AH22=AH$10,1,0)</f>
        <v>0</v>
      </c>
      <c r="BH22" s="312">
        <f t="shared" si="13"/>
        <v>0</v>
      </c>
      <c r="BI22" s="312">
        <f t="shared" si="13"/>
        <v>0</v>
      </c>
      <c r="BJ22" s="312">
        <f t="shared" si="13"/>
        <v>0</v>
      </c>
      <c r="BK22" s="313"/>
      <c r="BL22" s="314"/>
      <c r="BM22" s="314"/>
      <c r="BN22" s="314"/>
      <c r="BO22" s="314"/>
      <c r="BP22" s="356">
        <f t="shared" si="8"/>
        <v>0</v>
      </c>
      <c r="BQ22" s="357">
        <f t="shared" si="9"/>
        <v>0</v>
      </c>
      <c r="BR22" s="358">
        <f t="shared" si="11"/>
        <v>0</v>
      </c>
      <c r="BS22" s="360">
        <f>IF(BR22=BR20,BS19,B22)</f>
        <v>11</v>
      </c>
    </row>
    <row r="23" spans="1:72" s="316" customFormat="1" ht="14.1" hidden="1" customHeight="1" x14ac:dyDescent="0.25">
      <c r="A23" s="305">
        <f t="shared" si="10"/>
        <v>3.9002079002079002</v>
      </c>
      <c r="B23" s="306">
        <f t="shared" si="0"/>
        <v>12</v>
      </c>
      <c r="C23" s="318" t="s">
        <v>219</v>
      </c>
      <c r="D23" s="330" t="s">
        <v>37</v>
      </c>
      <c r="E23" s="320"/>
      <c r="F23" s="355"/>
      <c r="G23" s="331" t="s">
        <v>220</v>
      </c>
      <c r="H23" s="308"/>
      <c r="I23" s="322"/>
      <c r="J23" s="308"/>
      <c r="K23" s="308"/>
      <c r="L23" s="308"/>
      <c r="M23" s="310"/>
      <c r="N23" s="311" t="s">
        <v>19</v>
      </c>
      <c r="O23" s="311" t="s">
        <v>20</v>
      </c>
      <c r="P23" s="311" t="s">
        <v>17</v>
      </c>
      <c r="Q23" s="311"/>
      <c r="R23" s="311">
        <v>12</v>
      </c>
      <c r="S23" s="311" t="s">
        <v>17</v>
      </c>
      <c r="T23" s="311" t="s">
        <v>20</v>
      </c>
      <c r="U23" s="311" t="s">
        <v>204</v>
      </c>
      <c r="V23" s="311"/>
      <c r="W23" s="311">
        <v>19</v>
      </c>
      <c r="X23" s="311" t="s">
        <v>18</v>
      </c>
      <c r="Y23" s="311" t="s">
        <v>17</v>
      </c>
      <c r="Z23" s="311" t="s">
        <v>17</v>
      </c>
      <c r="AA23" s="311"/>
      <c r="AB23" s="311">
        <v>16</v>
      </c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2">
        <f t="shared" si="1"/>
        <v>0</v>
      </c>
      <c r="AN23" s="312">
        <f t="shared" si="1"/>
        <v>0</v>
      </c>
      <c r="AO23" s="312">
        <f t="shared" si="1"/>
        <v>1</v>
      </c>
      <c r="AP23" s="312">
        <f>IF(Q23=Q$10,1,0)</f>
        <v>0</v>
      </c>
      <c r="AQ23" s="313"/>
      <c r="AR23" s="312">
        <f t="shared" si="2"/>
        <v>0</v>
      </c>
      <c r="AS23" s="312">
        <f t="shared" si="2"/>
        <v>0</v>
      </c>
      <c r="AT23" s="312">
        <f t="shared" si="2"/>
        <v>0</v>
      </c>
      <c r="AU23" s="312">
        <f>IF(V23=V$10,1,0)</f>
        <v>0</v>
      </c>
      <c r="AV23" s="313"/>
      <c r="AW23" s="312">
        <f t="shared" si="3"/>
        <v>0</v>
      </c>
      <c r="AX23" s="312">
        <f t="shared" si="3"/>
        <v>1</v>
      </c>
      <c r="AY23" s="312">
        <f t="shared" si="3"/>
        <v>1</v>
      </c>
      <c r="AZ23" s="312">
        <f>IF(AA23=AA$10,1,0)</f>
        <v>0</v>
      </c>
      <c r="BA23" s="313"/>
      <c r="BB23" s="312">
        <f t="shared" si="12"/>
        <v>0</v>
      </c>
      <c r="BC23" s="312">
        <f t="shared" si="12"/>
        <v>0</v>
      </c>
      <c r="BD23" s="312">
        <f t="shared" si="12"/>
        <v>0</v>
      </c>
      <c r="BE23" s="312">
        <f t="shared" si="12"/>
        <v>0</v>
      </c>
      <c r="BF23" s="313"/>
      <c r="BG23" s="312">
        <f t="shared" si="13"/>
        <v>0</v>
      </c>
      <c r="BH23" s="312">
        <f t="shared" si="13"/>
        <v>0</v>
      </c>
      <c r="BI23" s="312">
        <f t="shared" si="13"/>
        <v>0</v>
      </c>
      <c r="BJ23" s="312">
        <f t="shared" si="13"/>
        <v>0</v>
      </c>
      <c r="BK23" s="313"/>
      <c r="BL23" s="314">
        <f t="shared" si="6"/>
        <v>6</v>
      </c>
      <c r="BM23" s="314">
        <f t="shared" ref="BM23:BM71" si="14">BL23*60</f>
        <v>360</v>
      </c>
      <c r="BN23" s="314">
        <f t="shared" si="7"/>
        <v>47</v>
      </c>
      <c r="BO23" s="314">
        <f t="shared" ref="BO23:BO71" si="15">BM23+BN23</f>
        <v>407</v>
      </c>
      <c r="BP23" s="356">
        <f t="shared" si="8"/>
        <v>3</v>
      </c>
      <c r="BQ23" s="357">
        <f t="shared" si="9"/>
        <v>47</v>
      </c>
      <c r="BR23" s="358">
        <f t="shared" si="11"/>
        <v>3.9002079002079002</v>
      </c>
      <c r="BS23" s="360">
        <f t="shared" ref="BS23:BS36" si="16">IF(BR23=BR22,BS22,B23)</f>
        <v>12</v>
      </c>
    </row>
    <row r="24" spans="1:72" s="316" customFormat="1" ht="14.1" hidden="1" customHeight="1" x14ac:dyDescent="0.25">
      <c r="A24" s="305">
        <f t="shared" si="10"/>
        <v>0</v>
      </c>
      <c r="B24" s="317">
        <v>12</v>
      </c>
      <c r="C24" s="318"/>
      <c r="D24" s="319"/>
      <c r="E24" s="320"/>
      <c r="F24" s="359"/>
      <c r="G24" s="321"/>
      <c r="H24" s="308"/>
      <c r="I24" s="322"/>
      <c r="J24" s="308"/>
      <c r="K24" s="308"/>
      <c r="L24" s="308"/>
      <c r="M24" s="310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1"/>
      <c r="AJ24" s="311"/>
      <c r="AK24" s="311"/>
      <c r="AL24" s="311"/>
      <c r="AM24" s="312">
        <f t="shared" si="1"/>
        <v>0</v>
      </c>
      <c r="AN24" s="312">
        <f t="shared" si="1"/>
        <v>0</v>
      </c>
      <c r="AO24" s="312">
        <f t="shared" si="1"/>
        <v>0</v>
      </c>
      <c r="AP24" s="312">
        <f>IF(Q24=Q$10,1,0)</f>
        <v>0</v>
      </c>
      <c r="AQ24" s="313"/>
      <c r="AR24" s="312">
        <f t="shared" si="2"/>
        <v>0</v>
      </c>
      <c r="AS24" s="312">
        <f t="shared" si="2"/>
        <v>0</v>
      </c>
      <c r="AT24" s="312">
        <f t="shared" si="2"/>
        <v>0</v>
      </c>
      <c r="AU24" s="312">
        <f>IF(V24=V$10,1,0)</f>
        <v>0</v>
      </c>
      <c r="AV24" s="313"/>
      <c r="AW24" s="312">
        <f t="shared" si="3"/>
        <v>0</v>
      </c>
      <c r="AX24" s="312">
        <f t="shared" si="3"/>
        <v>0</v>
      </c>
      <c r="AY24" s="312">
        <f t="shared" si="3"/>
        <v>0</v>
      </c>
      <c r="AZ24" s="312">
        <f>IF(AA24=AA$10,1,0)</f>
        <v>0</v>
      </c>
      <c r="BA24" s="313"/>
      <c r="BB24" s="312">
        <f t="shared" si="12"/>
        <v>0</v>
      </c>
      <c r="BC24" s="312">
        <f t="shared" si="12"/>
        <v>0</v>
      </c>
      <c r="BD24" s="312">
        <f t="shared" si="12"/>
        <v>0</v>
      </c>
      <c r="BE24" s="312">
        <f t="shared" si="12"/>
        <v>0</v>
      </c>
      <c r="BF24" s="313"/>
      <c r="BG24" s="312">
        <f t="shared" si="13"/>
        <v>0</v>
      </c>
      <c r="BH24" s="312">
        <f t="shared" si="13"/>
        <v>0</v>
      </c>
      <c r="BI24" s="312">
        <f t="shared" si="13"/>
        <v>0</v>
      </c>
      <c r="BJ24" s="312">
        <f t="shared" si="13"/>
        <v>0</v>
      </c>
      <c r="BK24" s="313"/>
      <c r="BL24" s="314"/>
      <c r="BM24" s="314"/>
      <c r="BN24" s="314"/>
      <c r="BO24" s="314"/>
      <c r="BP24" s="356">
        <f t="shared" si="8"/>
        <v>0</v>
      </c>
      <c r="BQ24" s="357">
        <f t="shared" si="9"/>
        <v>0</v>
      </c>
      <c r="BR24" s="358">
        <f t="shared" si="11"/>
        <v>0</v>
      </c>
      <c r="BS24" s="360">
        <f>IF(BR24=BR23,BS23,B24)</f>
        <v>12</v>
      </c>
    </row>
    <row r="25" spans="1:72" s="316" customFormat="1" ht="14.1" hidden="1" customHeight="1" x14ac:dyDescent="0.25">
      <c r="A25" s="305">
        <f t="shared" si="10"/>
        <v>0</v>
      </c>
      <c r="B25" s="306">
        <f t="shared" si="0"/>
        <v>13</v>
      </c>
      <c r="C25" s="318"/>
      <c r="D25" s="319"/>
      <c r="E25" s="320"/>
      <c r="F25" s="359"/>
      <c r="G25" s="321"/>
      <c r="H25" s="325"/>
      <c r="I25" s="325"/>
      <c r="J25" s="325"/>
      <c r="K25" s="308"/>
      <c r="L25" s="325"/>
      <c r="M25" s="310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2">
        <f t="shared" si="1"/>
        <v>0</v>
      </c>
      <c r="AN25" s="312">
        <f t="shared" si="1"/>
        <v>0</v>
      </c>
      <c r="AO25" s="312">
        <f t="shared" si="1"/>
        <v>0</v>
      </c>
      <c r="AP25" s="312"/>
      <c r="AQ25" s="313"/>
      <c r="AR25" s="312">
        <f t="shared" si="2"/>
        <v>0</v>
      </c>
      <c r="AS25" s="312">
        <f t="shared" si="2"/>
        <v>0</v>
      </c>
      <c r="AT25" s="312">
        <f t="shared" si="2"/>
        <v>0</v>
      </c>
      <c r="AU25" s="312"/>
      <c r="AV25" s="313"/>
      <c r="AW25" s="312">
        <f t="shared" si="3"/>
        <v>0</v>
      </c>
      <c r="AX25" s="312">
        <f t="shared" si="3"/>
        <v>0</v>
      </c>
      <c r="AY25" s="312">
        <f t="shared" si="3"/>
        <v>0</v>
      </c>
      <c r="AZ25" s="312"/>
      <c r="BA25" s="313"/>
      <c r="BB25" s="312"/>
      <c r="BC25" s="312"/>
      <c r="BD25" s="312"/>
      <c r="BE25" s="312"/>
      <c r="BF25" s="313"/>
      <c r="BG25" s="312"/>
      <c r="BH25" s="312"/>
      <c r="BI25" s="312"/>
      <c r="BJ25" s="312"/>
      <c r="BK25" s="313"/>
      <c r="BL25" s="314"/>
      <c r="BM25" s="314"/>
      <c r="BN25" s="314"/>
      <c r="BO25" s="314"/>
      <c r="BP25" s="356">
        <f t="shared" si="8"/>
        <v>0</v>
      </c>
      <c r="BQ25" s="357">
        <f t="shared" si="9"/>
        <v>0</v>
      </c>
      <c r="BR25" s="358">
        <f t="shared" si="11"/>
        <v>0</v>
      </c>
      <c r="BS25" s="360">
        <f t="shared" si="16"/>
        <v>12</v>
      </c>
    </row>
    <row r="26" spans="1:72" s="316" customFormat="1" ht="14.1" hidden="1" customHeight="1" x14ac:dyDescent="0.25">
      <c r="A26" s="305"/>
      <c r="B26" s="317">
        <f t="shared" si="0"/>
        <v>14</v>
      </c>
      <c r="C26" s="318"/>
      <c r="D26" s="319"/>
      <c r="E26" s="320"/>
      <c r="F26" s="359"/>
      <c r="G26" s="321"/>
      <c r="H26" s="308"/>
      <c r="I26" s="325"/>
      <c r="J26" s="308"/>
      <c r="K26" s="308"/>
      <c r="L26" s="308"/>
      <c r="M26" s="328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2">
        <f t="shared" si="1"/>
        <v>0</v>
      </c>
      <c r="AN26" s="312">
        <f t="shared" si="1"/>
        <v>0</v>
      </c>
      <c r="AO26" s="312">
        <f t="shared" si="1"/>
        <v>0</v>
      </c>
      <c r="AP26" s="312">
        <f t="shared" si="1"/>
        <v>0</v>
      </c>
      <c r="AQ26" s="313"/>
      <c r="AR26" s="312">
        <f t="shared" si="2"/>
        <v>0</v>
      </c>
      <c r="AS26" s="312">
        <f t="shared" si="2"/>
        <v>0</v>
      </c>
      <c r="AT26" s="312">
        <f t="shared" si="2"/>
        <v>0</v>
      </c>
      <c r="AU26" s="312">
        <f t="shared" si="2"/>
        <v>0</v>
      </c>
      <c r="AV26" s="313"/>
      <c r="AW26" s="312">
        <f t="shared" si="3"/>
        <v>0</v>
      </c>
      <c r="AX26" s="312">
        <f t="shared" si="3"/>
        <v>0</v>
      </c>
      <c r="AY26" s="312">
        <f t="shared" si="3"/>
        <v>0</v>
      </c>
      <c r="AZ26" s="312">
        <f t="shared" si="3"/>
        <v>0</v>
      </c>
      <c r="BA26" s="313"/>
      <c r="BB26" s="312">
        <f t="shared" ref="BB26:BE57" si="17">IF(AC26=AC$10,1,0)</f>
        <v>0</v>
      </c>
      <c r="BC26" s="312">
        <f t="shared" si="17"/>
        <v>0</v>
      </c>
      <c r="BD26" s="312">
        <f t="shared" si="17"/>
        <v>0</v>
      </c>
      <c r="BE26" s="312">
        <f t="shared" si="17"/>
        <v>0</v>
      </c>
      <c r="BF26" s="313"/>
      <c r="BG26" s="312">
        <f t="shared" ref="BG26:BJ57" si="18">IF(AH26=AH$10,1,0)</f>
        <v>0</v>
      </c>
      <c r="BH26" s="312">
        <f t="shared" si="18"/>
        <v>0</v>
      </c>
      <c r="BI26" s="312">
        <f t="shared" si="18"/>
        <v>0</v>
      </c>
      <c r="BJ26" s="312">
        <f t="shared" si="18"/>
        <v>0</v>
      </c>
      <c r="BK26" s="313"/>
      <c r="BL26" s="314"/>
      <c r="BM26" s="314"/>
      <c r="BN26" s="314"/>
      <c r="BO26" s="314"/>
      <c r="BP26" s="356"/>
      <c r="BQ26" s="357">
        <f t="shared" si="9"/>
        <v>0</v>
      </c>
      <c r="BR26" s="358"/>
      <c r="BS26" s="360"/>
    </row>
    <row r="27" spans="1:72" s="316" customFormat="1" ht="14.1" hidden="1" customHeight="1" x14ac:dyDescent="0.25">
      <c r="A27" s="305"/>
      <c r="B27" s="306">
        <f t="shared" si="0"/>
        <v>15</v>
      </c>
      <c r="C27" s="318"/>
      <c r="D27" s="319"/>
      <c r="E27" s="320"/>
      <c r="F27" s="361"/>
      <c r="G27" s="321"/>
      <c r="H27" s="308"/>
      <c r="I27" s="322"/>
      <c r="J27" s="308"/>
      <c r="K27" s="308"/>
      <c r="L27" s="308"/>
      <c r="M27" s="328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2">
        <f t="shared" ref="AM27:AP58" si="19">IF(N27=N$10,1,0)</f>
        <v>0</v>
      </c>
      <c r="AN27" s="312">
        <f t="shared" si="19"/>
        <v>0</v>
      </c>
      <c r="AO27" s="312">
        <f t="shared" si="19"/>
        <v>0</v>
      </c>
      <c r="AP27" s="312">
        <f t="shared" si="19"/>
        <v>0</v>
      </c>
      <c r="AQ27" s="313"/>
      <c r="AR27" s="312">
        <f t="shared" ref="AR27:AU58" si="20">IF(S27=S$10,1,0)</f>
        <v>0</v>
      </c>
      <c r="AS27" s="312">
        <f t="shared" si="20"/>
        <v>0</v>
      </c>
      <c r="AT27" s="312">
        <f t="shared" si="20"/>
        <v>0</v>
      </c>
      <c r="AU27" s="312">
        <f t="shared" si="20"/>
        <v>0</v>
      </c>
      <c r="AV27" s="313"/>
      <c r="AW27" s="312">
        <f t="shared" ref="AW27:AZ58" si="21">IF(X27=X$10,1,0)</f>
        <v>0</v>
      </c>
      <c r="AX27" s="312">
        <f t="shared" si="21"/>
        <v>0</v>
      </c>
      <c r="AY27" s="312">
        <f t="shared" si="21"/>
        <v>0</v>
      </c>
      <c r="AZ27" s="312">
        <f t="shared" si="21"/>
        <v>0</v>
      </c>
      <c r="BA27" s="313"/>
      <c r="BB27" s="312">
        <f t="shared" si="17"/>
        <v>0</v>
      </c>
      <c r="BC27" s="312">
        <f t="shared" si="17"/>
        <v>0</v>
      </c>
      <c r="BD27" s="312">
        <f t="shared" si="17"/>
        <v>0</v>
      </c>
      <c r="BE27" s="312">
        <f t="shared" si="17"/>
        <v>0</v>
      </c>
      <c r="BF27" s="313"/>
      <c r="BG27" s="312">
        <f t="shared" si="18"/>
        <v>0</v>
      </c>
      <c r="BH27" s="312">
        <f t="shared" si="18"/>
        <v>0</v>
      </c>
      <c r="BI27" s="312">
        <f t="shared" si="18"/>
        <v>0</v>
      </c>
      <c r="BJ27" s="312">
        <f t="shared" si="18"/>
        <v>0</v>
      </c>
      <c r="BK27" s="313"/>
      <c r="BL27" s="314"/>
      <c r="BM27" s="314"/>
      <c r="BN27" s="314"/>
      <c r="BO27" s="314"/>
      <c r="BP27" s="356"/>
      <c r="BQ27" s="357">
        <f t="shared" si="9"/>
        <v>0</v>
      </c>
      <c r="BR27" s="358"/>
      <c r="BS27" s="360"/>
    </row>
    <row r="28" spans="1:72" s="316" customFormat="1" ht="14.1" hidden="1" customHeight="1" x14ac:dyDescent="0.25">
      <c r="A28" s="305">
        <f t="shared" si="10"/>
        <v>0</v>
      </c>
      <c r="B28" s="317">
        <f t="shared" si="0"/>
        <v>16</v>
      </c>
      <c r="C28" s="318"/>
      <c r="D28" s="319"/>
      <c r="E28" s="320"/>
      <c r="F28" s="359"/>
      <c r="G28" s="324"/>
      <c r="H28" s="308"/>
      <c r="I28" s="322"/>
      <c r="J28" s="325"/>
      <c r="K28" s="308"/>
      <c r="L28" s="308"/>
      <c r="M28" s="328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2">
        <f t="shared" si="19"/>
        <v>0</v>
      </c>
      <c r="AN28" s="312">
        <f t="shared" si="19"/>
        <v>0</v>
      </c>
      <c r="AO28" s="312">
        <f t="shared" si="19"/>
        <v>0</v>
      </c>
      <c r="AP28" s="312">
        <f t="shared" si="19"/>
        <v>0</v>
      </c>
      <c r="AQ28" s="313"/>
      <c r="AR28" s="312">
        <f t="shared" si="20"/>
        <v>0</v>
      </c>
      <c r="AS28" s="312">
        <f t="shared" si="20"/>
        <v>0</v>
      </c>
      <c r="AT28" s="312">
        <f t="shared" si="20"/>
        <v>0</v>
      </c>
      <c r="AU28" s="312">
        <f t="shared" si="20"/>
        <v>0</v>
      </c>
      <c r="AV28" s="313"/>
      <c r="AW28" s="312">
        <f t="shared" si="21"/>
        <v>0</v>
      </c>
      <c r="AX28" s="312">
        <f t="shared" si="21"/>
        <v>0</v>
      </c>
      <c r="AY28" s="312">
        <f t="shared" si="21"/>
        <v>0</v>
      </c>
      <c r="AZ28" s="312">
        <f t="shared" si="21"/>
        <v>0</v>
      </c>
      <c r="BA28" s="313"/>
      <c r="BB28" s="312">
        <f t="shared" si="17"/>
        <v>0</v>
      </c>
      <c r="BC28" s="312">
        <f t="shared" si="17"/>
        <v>0</v>
      </c>
      <c r="BD28" s="312">
        <f t="shared" si="17"/>
        <v>0</v>
      </c>
      <c r="BE28" s="312">
        <f t="shared" si="17"/>
        <v>0</v>
      </c>
      <c r="BF28" s="313"/>
      <c r="BG28" s="312">
        <f t="shared" si="18"/>
        <v>0</v>
      </c>
      <c r="BH28" s="312">
        <f t="shared" si="18"/>
        <v>0</v>
      </c>
      <c r="BI28" s="312">
        <f t="shared" si="18"/>
        <v>0</v>
      </c>
      <c r="BJ28" s="312">
        <f t="shared" si="18"/>
        <v>0</v>
      </c>
      <c r="BK28" s="313"/>
      <c r="BL28" s="314"/>
      <c r="BM28" s="314"/>
      <c r="BN28" s="314"/>
      <c r="BO28" s="314"/>
      <c r="BP28" s="356">
        <f t="shared" si="8"/>
        <v>0</v>
      </c>
      <c r="BQ28" s="357">
        <f t="shared" si="9"/>
        <v>0</v>
      </c>
      <c r="BR28" s="358">
        <f t="shared" si="11"/>
        <v>0</v>
      </c>
      <c r="BS28" s="360">
        <f>IF(BR28=BR25,BS25,B28)</f>
        <v>12</v>
      </c>
    </row>
    <row r="29" spans="1:72" s="316" customFormat="1" ht="14.1" hidden="1" customHeight="1" x14ac:dyDescent="0.25">
      <c r="A29" s="305">
        <f t="shared" si="10"/>
        <v>0</v>
      </c>
      <c r="B29" s="306">
        <v>2</v>
      </c>
      <c r="C29" s="318"/>
      <c r="D29" s="323" t="s">
        <v>29</v>
      </c>
      <c r="E29" s="320"/>
      <c r="F29" s="359"/>
      <c r="G29" s="324" t="s">
        <v>45</v>
      </c>
      <c r="H29" s="309"/>
      <c r="I29" s="325"/>
      <c r="J29" s="325"/>
      <c r="K29" s="308"/>
      <c r="L29" s="308"/>
      <c r="M29" s="328"/>
      <c r="N29" s="311" t="s">
        <v>18</v>
      </c>
      <c r="O29" s="311" t="s">
        <v>17</v>
      </c>
      <c r="P29" s="311" t="s">
        <v>20</v>
      </c>
      <c r="Q29" s="311"/>
      <c r="R29" s="311">
        <v>42</v>
      </c>
      <c r="S29" s="311" t="s">
        <v>17</v>
      </c>
      <c r="T29" s="311" t="s">
        <v>20</v>
      </c>
      <c r="U29" s="311" t="s">
        <v>204</v>
      </c>
      <c r="V29" s="311"/>
      <c r="W29" s="311">
        <v>41</v>
      </c>
      <c r="X29" s="311" t="s">
        <v>20</v>
      </c>
      <c r="Y29" s="311" t="s">
        <v>19</v>
      </c>
      <c r="Z29" s="311" t="s">
        <v>17</v>
      </c>
      <c r="AA29" s="311"/>
      <c r="AB29" s="311">
        <v>40</v>
      </c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2">
        <f t="shared" si="19"/>
        <v>0</v>
      </c>
      <c r="AN29" s="312">
        <f t="shared" si="19"/>
        <v>1</v>
      </c>
      <c r="AO29" s="312">
        <f t="shared" si="19"/>
        <v>0</v>
      </c>
      <c r="AP29" s="312">
        <f t="shared" si="19"/>
        <v>0</v>
      </c>
      <c r="AQ29" s="313"/>
      <c r="AR29" s="312">
        <f t="shared" si="20"/>
        <v>0</v>
      </c>
      <c r="AS29" s="312">
        <f t="shared" si="20"/>
        <v>0</v>
      </c>
      <c r="AT29" s="312">
        <f t="shared" si="20"/>
        <v>0</v>
      </c>
      <c r="AU29" s="312">
        <f t="shared" si="20"/>
        <v>0</v>
      </c>
      <c r="AV29" s="313"/>
      <c r="AW29" s="312">
        <f t="shared" si="21"/>
        <v>0</v>
      </c>
      <c r="AX29" s="312">
        <f t="shared" si="21"/>
        <v>0</v>
      </c>
      <c r="AY29" s="312">
        <f t="shared" si="21"/>
        <v>1</v>
      </c>
      <c r="AZ29" s="312">
        <f t="shared" si="21"/>
        <v>0</v>
      </c>
      <c r="BA29" s="313"/>
      <c r="BB29" s="312">
        <f t="shared" si="17"/>
        <v>0</v>
      </c>
      <c r="BC29" s="312">
        <f t="shared" si="17"/>
        <v>0</v>
      </c>
      <c r="BD29" s="312">
        <f t="shared" si="17"/>
        <v>0</v>
      </c>
      <c r="BE29" s="312">
        <f t="shared" si="17"/>
        <v>0</v>
      </c>
      <c r="BF29" s="313"/>
      <c r="BG29" s="312">
        <f t="shared" si="18"/>
        <v>0</v>
      </c>
      <c r="BH29" s="312">
        <f t="shared" si="18"/>
        <v>0</v>
      </c>
      <c r="BI29" s="312">
        <f t="shared" si="18"/>
        <v>0</v>
      </c>
      <c r="BJ29" s="312">
        <f t="shared" si="18"/>
        <v>0</v>
      </c>
      <c r="BK29" s="313"/>
      <c r="BL29" s="314">
        <f t="shared" ref="BL29:BL76" si="22">9-SUM(AM29:BJ29)</f>
        <v>7</v>
      </c>
      <c r="BM29" s="314">
        <f t="shared" si="14"/>
        <v>420</v>
      </c>
      <c r="BN29" s="314">
        <f t="shared" si="7"/>
        <v>123</v>
      </c>
      <c r="BO29" s="314">
        <f t="shared" si="15"/>
        <v>543</v>
      </c>
      <c r="BP29" s="356">
        <f t="shared" si="8"/>
        <v>2</v>
      </c>
      <c r="BQ29" s="357">
        <f t="shared" si="9"/>
        <v>123</v>
      </c>
      <c r="BR29" s="358">
        <f t="shared" si="11"/>
        <v>0</v>
      </c>
      <c r="BS29" s="360">
        <f t="shared" si="16"/>
        <v>12</v>
      </c>
      <c r="BT29" s="315"/>
    </row>
    <row r="30" spans="1:72" s="316" customFormat="1" ht="14.1" hidden="1" customHeight="1" x14ac:dyDescent="0.25">
      <c r="A30" s="305" t="e">
        <f t="shared" si="10"/>
        <v>#REF!</v>
      </c>
      <c r="B30" s="317"/>
      <c r="C30" s="318"/>
      <c r="D30" s="323"/>
      <c r="E30" s="320"/>
      <c r="F30" s="359"/>
      <c r="G30" s="324"/>
      <c r="H30" s="308"/>
      <c r="I30" s="309"/>
      <c r="J30" s="308"/>
      <c r="K30" s="308"/>
      <c r="L30" s="308"/>
      <c r="M30" s="310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311"/>
      <c r="AK30" s="311"/>
      <c r="AL30" s="311"/>
      <c r="AM30" s="312">
        <f t="shared" si="19"/>
        <v>0</v>
      </c>
      <c r="AN30" s="312">
        <f t="shared" si="19"/>
        <v>0</v>
      </c>
      <c r="AO30" s="312">
        <f t="shared" si="19"/>
        <v>0</v>
      </c>
      <c r="AP30" s="312">
        <f t="shared" si="19"/>
        <v>0</v>
      </c>
      <c r="AQ30" s="313"/>
      <c r="AR30" s="312">
        <f t="shared" si="20"/>
        <v>0</v>
      </c>
      <c r="AS30" s="312">
        <f t="shared" si="20"/>
        <v>0</v>
      </c>
      <c r="AT30" s="312">
        <f t="shared" si="20"/>
        <v>0</v>
      </c>
      <c r="AU30" s="312">
        <f t="shared" si="20"/>
        <v>0</v>
      </c>
      <c r="AV30" s="313"/>
      <c r="AW30" s="312">
        <f t="shared" si="21"/>
        <v>0</v>
      </c>
      <c r="AX30" s="312">
        <f t="shared" si="21"/>
        <v>0</v>
      </c>
      <c r="AY30" s="312">
        <f t="shared" si="21"/>
        <v>0</v>
      </c>
      <c r="AZ30" s="312">
        <f t="shared" si="21"/>
        <v>0</v>
      </c>
      <c r="BA30" s="313"/>
      <c r="BB30" s="312">
        <f t="shared" si="17"/>
        <v>0</v>
      </c>
      <c r="BC30" s="312">
        <f t="shared" si="17"/>
        <v>0</v>
      </c>
      <c r="BD30" s="312">
        <f t="shared" si="17"/>
        <v>0</v>
      </c>
      <c r="BE30" s="312">
        <f t="shared" si="17"/>
        <v>0</v>
      </c>
      <c r="BF30" s="313"/>
      <c r="BG30" s="312">
        <f t="shared" si="18"/>
        <v>0</v>
      </c>
      <c r="BH30" s="312">
        <f t="shared" si="18"/>
        <v>0</v>
      </c>
      <c r="BI30" s="312">
        <f t="shared" si="18"/>
        <v>0</v>
      </c>
      <c r="BJ30" s="312">
        <f t="shared" si="18"/>
        <v>0</v>
      </c>
      <c r="BK30" s="313"/>
      <c r="BL30" s="314"/>
      <c r="BM30" s="314"/>
      <c r="BN30" s="314"/>
      <c r="BO30" s="314"/>
      <c r="BP30" s="356">
        <f t="shared" si="8"/>
        <v>0</v>
      </c>
      <c r="BQ30" s="357">
        <f t="shared" si="9"/>
        <v>0</v>
      </c>
      <c r="BR30" s="358" t="e">
        <f>IF(OR(#REF!="",AND(BP30=0,BQ30=0) ),0,IF(ISNUMBER(BP30),BP30+(1-(BQ30+1)/481),0))</f>
        <v>#REF!</v>
      </c>
      <c r="BS30" s="360" t="e">
        <f t="shared" si="16"/>
        <v>#REF!</v>
      </c>
    </row>
    <row r="31" spans="1:72" s="316" customFormat="1" ht="14.1" hidden="1" customHeight="1" x14ac:dyDescent="0.25">
      <c r="A31" s="305">
        <f t="shared" si="10"/>
        <v>0</v>
      </c>
      <c r="B31" s="306">
        <v>3</v>
      </c>
      <c r="C31" s="318"/>
      <c r="D31" s="323" t="s">
        <v>52</v>
      </c>
      <c r="E31" s="307"/>
      <c r="F31" s="355" t="s">
        <v>221</v>
      </c>
      <c r="G31" s="324" t="s">
        <v>45</v>
      </c>
      <c r="H31" s="308"/>
      <c r="I31" s="308"/>
      <c r="J31" s="325"/>
      <c r="K31" s="308"/>
      <c r="L31" s="308"/>
      <c r="M31" s="328"/>
      <c r="N31" s="311" t="s">
        <v>17</v>
      </c>
      <c r="O31" s="311" t="s">
        <v>17</v>
      </c>
      <c r="P31" s="311" t="s">
        <v>17</v>
      </c>
      <c r="Q31" s="311"/>
      <c r="R31" s="311">
        <v>5</v>
      </c>
      <c r="S31" s="311" t="s">
        <v>17</v>
      </c>
      <c r="T31" s="311" t="s">
        <v>20</v>
      </c>
      <c r="U31" s="311" t="s">
        <v>204</v>
      </c>
      <c r="V31" s="311"/>
      <c r="W31" s="311">
        <v>5</v>
      </c>
      <c r="X31" s="311" t="s">
        <v>17</v>
      </c>
      <c r="Y31" s="311" t="s">
        <v>18</v>
      </c>
      <c r="Z31" s="311" t="s">
        <v>17</v>
      </c>
      <c r="AA31" s="311"/>
      <c r="AB31" s="311">
        <v>12</v>
      </c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2">
        <f t="shared" si="19"/>
        <v>0</v>
      </c>
      <c r="AN31" s="312">
        <f t="shared" si="19"/>
        <v>1</v>
      </c>
      <c r="AO31" s="312">
        <f t="shared" si="19"/>
        <v>1</v>
      </c>
      <c r="AP31" s="312">
        <f t="shared" si="19"/>
        <v>0</v>
      </c>
      <c r="AQ31" s="313"/>
      <c r="AR31" s="312">
        <f t="shared" si="20"/>
        <v>0</v>
      </c>
      <c r="AS31" s="312">
        <f t="shared" si="20"/>
        <v>0</v>
      </c>
      <c r="AT31" s="312">
        <f t="shared" si="20"/>
        <v>0</v>
      </c>
      <c r="AU31" s="312">
        <f t="shared" si="20"/>
        <v>0</v>
      </c>
      <c r="AV31" s="313"/>
      <c r="AW31" s="312">
        <f t="shared" si="21"/>
        <v>0</v>
      </c>
      <c r="AX31" s="312">
        <f t="shared" si="21"/>
        <v>0</v>
      </c>
      <c r="AY31" s="312">
        <f t="shared" si="21"/>
        <v>1</v>
      </c>
      <c r="AZ31" s="312">
        <f t="shared" si="21"/>
        <v>0</v>
      </c>
      <c r="BA31" s="313"/>
      <c r="BB31" s="312">
        <f t="shared" si="17"/>
        <v>0</v>
      </c>
      <c r="BC31" s="312">
        <f t="shared" si="17"/>
        <v>0</v>
      </c>
      <c r="BD31" s="312">
        <f t="shared" si="17"/>
        <v>0</v>
      </c>
      <c r="BE31" s="312">
        <f t="shared" si="17"/>
        <v>0</v>
      </c>
      <c r="BF31" s="313"/>
      <c r="BG31" s="312">
        <f t="shared" si="18"/>
        <v>0</v>
      </c>
      <c r="BH31" s="312">
        <f t="shared" si="18"/>
        <v>0</v>
      </c>
      <c r="BI31" s="312">
        <f t="shared" si="18"/>
        <v>0</v>
      </c>
      <c r="BJ31" s="312">
        <f t="shared" si="18"/>
        <v>0</v>
      </c>
      <c r="BK31" s="313"/>
      <c r="BL31" s="314">
        <f t="shared" si="22"/>
        <v>6</v>
      </c>
      <c r="BM31" s="314">
        <f t="shared" si="14"/>
        <v>360</v>
      </c>
      <c r="BN31" s="314">
        <f t="shared" si="7"/>
        <v>22</v>
      </c>
      <c r="BO31" s="314">
        <f t="shared" si="15"/>
        <v>382</v>
      </c>
      <c r="BP31" s="356">
        <f t="shared" si="8"/>
        <v>3</v>
      </c>
      <c r="BQ31" s="357">
        <f t="shared" si="9"/>
        <v>22</v>
      </c>
      <c r="BR31" s="358">
        <f t="shared" si="11"/>
        <v>0</v>
      </c>
      <c r="BS31" s="360" t="e">
        <f t="shared" si="16"/>
        <v>#REF!</v>
      </c>
      <c r="BT31" s="315"/>
    </row>
    <row r="32" spans="1:72" s="316" customFormat="1" ht="1.5" hidden="1" customHeight="1" x14ac:dyDescent="0.25">
      <c r="A32" s="305">
        <f t="shared" si="10"/>
        <v>0</v>
      </c>
      <c r="B32" s="317"/>
      <c r="C32" s="318"/>
      <c r="D32" s="323"/>
      <c r="E32" s="320"/>
      <c r="F32" s="359"/>
      <c r="G32" s="332"/>
      <c r="H32" s="308"/>
      <c r="I32" s="325"/>
      <c r="J32" s="308"/>
      <c r="K32" s="308"/>
      <c r="L32" s="308"/>
      <c r="M32" s="328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311"/>
      <c r="AM32" s="312">
        <f t="shared" si="19"/>
        <v>0</v>
      </c>
      <c r="AN32" s="312">
        <f t="shared" si="19"/>
        <v>0</v>
      </c>
      <c r="AO32" s="312">
        <f t="shared" si="19"/>
        <v>0</v>
      </c>
      <c r="AP32" s="312">
        <f t="shared" si="19"/>
        <v>0</v>
      </c>
      <c r="AQ32" s="313"/>
      <c r="AR32" s="312">
        <f t="shared" si="20"/>
        <v>0</v>
      </c>
      <c r="AS32" s="312">
        <f t="shared" si="20"/>
        <v>0</v>
      </c>
      <c r="AT32" s="312">
        <f t="shared" si="20"/>
        <v>0</v>
      </c>
      <c r="AU32" s="312">
        <f t="shared" si="20"/>
        <v>0</v>
      </c>
      <c r="AV32" s="313"/>
      <c r="AW32" s="312">
        <f t="shared" si="21"/>
        <v>0</v>
      </c>
      <c r="AX32" s="312">
        <f t="shared" si="21"/>
        <v>0</v>
      </c>
      <c r="AY32" s="312">
        <f t="shared" si="21"/>
        <v>0</v>
      </c>
      <c r="AZ32" s="312">
        <f t="shared" si="21"/>
        <v>0</v>
      </c>
      <c r="BA32" s="313"/>
      <c r="BB32" s="312">
        <f t="shared" si="17"/>
        <v>0</v>
      </c>
      <c r="BC32" s="312">
        <f t="shared" si="17"/>
        <v>0</v>
      </c>
      <c r="BD32" s="312">
        <f t="shared" si="17"/>
        <v>0</v>
      </c>
      <c r="BE32" s="312">
        <f t="shared" si="17"/>
        <v>0</v>
      </c>
      <c r="BF32" s="313"/>
      <c r="BG32" s="312">
        <f t="shared" si="18"/>
        <v>0</v>
      </c>
      <c r="BH32" s="312">
        <f t="shared" si="18"/>
        <v>0</v>
      </c>
      <c r="BI32" s="312">
        <f t="shared" si="18"/>
        <v>0</v>
      </c>
      <c r="BJ32" s="312">
        <f t="shared" si="18"/>
        <v>0</v>
      </c>
      <c r="BK32" s="313"/>
      <c r="BL32" s="314"/>
      <c r="BM32" s="314"/>
      <c r="BN32" s="314"/>
      <c r="BO32" s="314"/>
      <c r="BP32" s="356">
        <f t="shared" si="8"/>
        <v>0</v>
      </c>
      <c r="BQ32" s="357">
        <f t="shared" si="9"/>
        <v>0</v>
      </c>
      <c r="BR32" s="358">
        <f t="shared" si="11"/>
        <v>0</v>
      </c>
      <c r="BS32" s="360" t="e">
        <f>IF(BR32=BR31,BS31,B32)</f>
        <v>#REF!</v>
      </c>
    </row>
    <row r="33" spans="1:72" s="316" customFormat="1" ht="14.1" hidden="1" customHeight="1" x14ac:dyDescent="0.25">
      <c r="A33" s="305">
        <f t="shared" si="10"/>
        <v>0</v>
      </c>
      <c r="B33" s="306">
        <v>4</v>
      </c>
      <c r="C33" s="318"/>
      <c r="D33" s="319" t="s">
        <v>40</v>
      </c>
      <c r="E33" s="320"/>
      <c r="F33" s="359"/>
      <c r="G33" s="324" t="s">
        <v>45</v>
      </c>
      <c r="H33" s="308"/>
      <c r="I33" s="322"/>
      <c r="J33" s="308"/>
      <c r="K33" s="308"/>
      <c r="L33" s="308"/>
      <c r="M33" s="310"/>
      <c r="N33" s="311" t="s">
        <v>19</v>
      </c>
      <c r="O33" s="311" t="s">
        <v>20</v>
      </c>
      <c r="P33" s="311" t="s">
        <v>17</v>
      </c>
      <c r="Q33" s="311"/>
      <c r="R33" s="311">
        <v>11</v>
      </c>
      <c r="S33" s="311" t="s">
        <v>17</v>
      </c>
      <c r="T33" s="311" t="s">
        <v>20</v>
      </c>
      <c r="U33" s="311" t="s">
        <v>204</v>
      </c>
      <c r="V33" s="311"/>
      <c r="W33" s="311">
        <v>10</v>
      </c>
      <c r="X33" s="311" t="s">
        <v>18</v>
      </c>
      <c r="Y33" s="311" t="s">
        <v>19</v>
      </c>
      <c r="Z33" s="311" t="s">
        <v>20</v>
      </c>
      <c r="AA33" s="311"/>
      <c r="AB33" s="311">
        <v>1</v>
      </c>
      <c r="AC33" s="311"/>
      <c r="AD33" s="311"/>
      <c r="AE33" s="311"/>
      <c r="AF33" s="311"/>
      <c r="AG33" s="311"/>
      <c r="AH33" s="311"/>
      <c r="AI33" s="311"/>
      <c r="AJ33" s="311"/>
      <c r="AK33" s="311"/>
      <c r="AL33" s="311"/>
      <c r="AM33" s="312">
        <f t="shared" si="19"/>
        <v>0</v>
      </c>
      <c r="AN33" s="312">
        <f t="shared" si="19"/>
        <v>0</v>
      </c>
      <c r="AO33" s="312">
        <f t="shared" si="19"/>
        <v>1</v>
      </c>
      <c r="AP33" s="312">
        <f t="shared" si="19"/>
        <v>0</v>
      </c>
      <c r="AQ33" s="313"/>
      <c r="AR33" s="312">
        <f t="shared" si="20"/>
        <v>0</v>
      </c>
      <c r="AS33" s="312">
        <f t="shared" si="20"/>
        <v>0</v>
      </c>
      <c r="AT33" s="312">
        <f t="shared" si="20"/>
        <v>0</v>
      </c>
      <c r="AU33" s="312">
        <f t="shared" si="20"/>
        <v>0</v>
      </c>
      <c r="AV33" s="313"/>
      <c r="AW33" s="312">
        <f t="shared" si="21"/>
        <v>0</v>
      </c>
      <c r="AX33" s="312">
        <f t="shared" si="21"/>
        <v>0</v>
      </c>
      <c r="AY33" s="312">
        <f t="shared" si="21"/>
        <v>0</v>
      </c>
      <c r="AZ33" s="312">
        <f t="shared" si="21"/>
        <v>0</v>
      </c>
      <c r="BA33" s="313"/>
      <c r="BB33" s="312">
        <f t="shared" si="17"/>
        <v>0</v>
      </c>
      <c r="BC33" s="312">
        <f t="shared" si="17"/>
        <v>0</v>
      </c>
      <c r="BD33" s="312">
        <f t="shared" si="17"/>
        <v>0</v>
      </c>
      <c r="BE33" s="312">
        <f t="shared" si="17"/>
        <v>0</v>
      </c>
      <c r="BF33" s="313"/>
      <c r="BG33" s="312">
        <f t="shared" si="18"/>
        <v>0</v>
      </c>
      <c r="BH33" s="312">
        <f t="shared" si="18"/>
        <v>0</v>
      </c>
      <c r="BI33" s="312">
        <f t="shared" si="18"/>
        <v>0</v>
      </c>
      <c r="BJ33" s="312">
        <f t="shared" si="18"/>
        <v>0</v>
      </c>
      <c r="BK33" s="313"/>
      <c r="BL33" s="314">
        <f t="shared" si="22"/>
        <v>8</v>
      </c>
      <c r="BM33" s="314">
        <f t="shared" si="14"/>
        <v>480</v>
      </c>
      <c r="BN33" s="314">
        <f t="shared" si="7"/>
        <v>22</v>
      </c>
      <c r="BO33" s="314">
        <f t="shared" si="15"/>
        <v>502</v>
      </c>
      <c r="BP33" s="356">
        <f t="shared" si="8"/>
        <v>1</v>
      </c>
      <c r="BQ33" s="357">
        <f t="shared" si="9"/>
        <v>22</v>
      </c>
      <c r="BR33" s="358">
        <f t="shared" si="11"/>
        <v>0</v>
      </c>
      <c r="BS33" s="360" t="e">
        <f t="shared" si="16"/>
        <v>#REF!</v>
      </c>
      <c r="BT33" s="315"/>
    </row>
    <row r="34" spans="1:72" s="316" customFormat="1" ht="13.5" hidden="1" customHeight="1" x14ac:dyDescent="0.25">
      <c r="A34" s="305">
        <f t="shared" si="10"/>
        <v>0</v>
      </c>
      <c r="B34" s="317"/>
      <c r="C34" s="318"/>
      <c r="D34" s="323"/>
      <c r="E34" s="320"/>
      <c r="F34" s="359"/>
      <c r="G34" s="324"/>
      <c r="H34" s="327"/>
      <c r="I34" s="308"/>
      <c r="J34" s="308"/>
      <c r="K34" s="308"/>
      <c r="L34" s="308"/>
      <c r="M34" s="310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311"/>
      <c r="AK34" s="311"/>
      <c r="AL34" s="311"/>
      <c r="AM34" s="312">
        <f t="shared" si="19"/>
        <v>0</v>
      </c>
      <c r="AN34" s="312">
        <f t="shared" si="19"/>
        <v>0</v>
      </c>
      <c r="AO34" s="312">
        <f t="shared" si="19"/>
        <v>0</v>
      </c>
      <c r="AP34" s="312">
        <f t="shared" si="19"/>
        <v>0</v>
      </c>
      <c r="AQ34" s="313"/>
      <c r="AR34" s="312">
        <f t="shared" si="20"/>
        <v>0</v>
      </c>
      <c r="AS34" s="312">
        <f t="shared" si="20"/>
        <v>0</v>
      </c>
      <c r="AT34" s="312">
        <f t="shared" si="20"/>
        <v>0</v>
      </c>
      <c r="AU34" s="312">
        <f t="shared" si="20"/>
        <v>0</v>
      </c>
      <c r="AV34" s="313"/>
      <c r="AW34" s="312">
        <f t="shared" si="21"/>
        <v>0</v>
      </c>
      <c r="AX34" s="312">
        <f t="shared" si="21"/>
        <v>0</v>
      </c>
      <c r="AY34" s="312">
        <f t="shared" si="21"/>
        <v>0</v>
      </c>
      <c r="AZ34" s="312">
        <f t="shared" si="21"/>
        <v>0</v>
      </c>
      <c r="BA34" s="313"/>
      <c r="BB34" s="312">
        <f t="shared" si="17"/>
        <v>0</v>
      </c>
      <c r="BC34" s="312">
        <f t="shared" si="17"/>
        <v>0</v>
      </c>
      <c r="BD34" s="312">
        <f t="shared" si="17"/>
        <v>0</v>
      </c>
      <c r="BE34" s="312">
        <f t="shared" si="17"/>
        <v>0</v>
      </c>
      <c r="BF34" s="313"/>
      <c r="BG34" s="312">
        <f t="shared" si="18"/>
        <v>0</v>
      </c>
      <c r="BH34" s="312">
        <f t="shared" si="18"/>
        <v>0</v>
      </c>
      <c r="BI34" s="312">
        <f t="shared" si="18"/>
        <v>0</v>
      </c>
      <c r="BJ34" s="312">
        <f t="shared" si="18"/>
        <v>0</v>
      </c>
      <c r="BK34" s="313"/>
      <c r="BL34" s="314"/>
      <c r="BM34" s="314"/>
      <c r="BN34" s="314"/>
      <c r="BO34" s="314"/>
      <c r="BP34" s="356">
        <f t="shared" si="8"/>
        <v>0</v>
      </c>
      <c r="BQ34" s="357">
        <f t="shared" si="9"/>
        <v>0</v>
      </c>
      <c r="BR34" s="358">
        <f t="shared" si="11"/>
        <v>0</v>
      </c>
      <c r="BS34" s="360" t="e">
        <f t="shared" si="16"/>
        <v>#REF!</v>
      </c>
    </row>
    <row r="35" spans="1:72" s="316" customFormat="1" ht="14.1" hidden="1" customHeight="1" x14ac:dyDescent="0.25">
      <c r="A35" s="305">
        <f t="shared" si="10"/>
        <v>1.8212058212058211</v>
      </c>
      <c r="B35" s="306">
        <f t="shared" si="0"/>
        <v>1</v>
      </c>
      <c r="C35" s="318" t="s">
        <v>222</v>
      </c>
      <c r="D35" s="323" t="s">
        <v>43</v>
      </c>
      <c r="E35" s="307"/>
      <c r="F35" s="355"/>
      <c r="G35" s="324" t="s">
        <v>220</v>
      </c>
      <c r="H35" s="308"/>
      <c r="I35" s="322"/>
      <c r="J35" s="308"/>
      <c r="K35" s="308"/>
      <c r="L35" s="308"/>
      <c r="M35" s="310"/>
      <c r="N35" s="311" t="s">
        <v>19</v>
      </c>
      <c r="O35" s="311" t="s">
        <v>18</v>
      </c>
      <c r="P35" s="311" t="s">
        <v>20</v>
      </c>
      <c r="Q35" s="311"/>
      <c r="R35" s="311">
        <v>30</v>
      </c>
      <c r="S35" s="311" t="s">
        <v>18</v>
      </c>
      <c r="T35" s="311" t="s">
        <v>20</v>
      </c>
      <c r="U35" s="311" t="s">
        <v>204</v>
      </c>
      <c r="V35" s="311"/>
      <c r="W35" s="311">
        <v>29</v>
      </c>
      <c r="X35" s="311" t="s">
        <v>20</v>
      </c>
      <c r="Y35" s="311" t="s">
        <v>18</v>
      </c>
      <c r="Z35" s="311" t="s">
        <v>17</v>
      </c>
      <c r="AA35" s="311"/>
      <c r="AB35" s="311">
        <v>26</v>
      </c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2">
        <f t="shared" si="19"/>
        <v>0</v>
      </c>
      <c r="AN35" s="312">
        <f t="shared" si="19"/>
        <v>0</v>
      </c>
      <c r="AO35" s="312">
        <f t="shared" si="19"/>
        <v>0</v>
      </c>
      <c r="AP35" s="312">
        <f t="shared" si="19"/>
        <v>0</v>
      </c>
      <c r="AQ35" s="313"/>
      <c r="AR35" s="312">
        <f t="shared" si="20"/>
        <v>0</v>
      </c>
      <c r="AS35" s="312">
        <f t="shared" si="20"/>
        <v>0</v>
      </c>
      <c r="AT35" s="312">
        <f t="shared" si="20"/>
        <v>0</v>
      </c>
      <c r="AU35" s="312">
        <f t="shared" si="20"/>
        <v>0</v>
      </c>
      <c r="AV35" s="313"/>
      <c r="AW35" s="312">
        <f t="shared" si="21"/>
        <v>0</v>
      </c>
      <c r="AX35" s="312">
        <f t="shared" si="21"/>
        <v>0</v>
      </c>
      <c r="AY35" s="312">
        <f t="shared" si="21"/>
        <v>1</v>
      </c>
      <c r="AZ35" s="312">
        <f t="shared" si="21"/>
        <v>0</v>
      </c>
      <c r="BA35" s="313"/>
      <c r="BB35" s="312">
        <f t="shared" si="17"/>
        <v>0</v>
      </c>
      <c r="BC35" s="312">
        <f t="shared" si="17"/>
        <v>0</v>
      </c>
      <c r="BD35" s="312">
        <f t="shared" si="17"/>
        <v>0</v>
      </c>
      <c r="BE35" s="312">
        <f t="shared" si="17"/>
        <v>0</v>
      </c>
      <c r="BF35" s="313"/>
      <c r="BG35" s="312">
        <f t="shared" si="18"/>
        <v>0</v>
      </c>
      <c r="BH35" s="312">
        <f t="shared" si="18"/>
        <v>0</v>
      </c>
      <c r="BI35" s="312">
        <f t="shared" si="18"/>
        <v>0</v>
      </c>
      <c r="BJ35" s="312">
        <f t="shared" si="18"/>
        <v>0</v>
      </c>
      <c r="BK35" s="313"/>
      <c r="BL35" s="314">
        <f t="shared" si="22"/>
        <v>8</v>
      </c>
      <c r="BM35" s="314">
        <f t="shared" si="14"/>
        <v>480</v>
      </c>
      <c r="BN35" s="314">
        <f t="shared" si="7"/>
        <v>85</v>
      </c>
      <c r="BO35" s="314">
        <f t="shared" si="15"/>
        <v>565</v>
      </c>
      <c r="BP35" s="356">
        <f t="shared" si="8"/>
        <v>1</v>
      </c>
      <c r="BQ35" s="357">
        <f t="shared" si="9"/>
        <v>85</v>
      </c>
      <c r="BR35" s="358">
        <f t="shared" si="11"/>
        <v>1.8212058212058211</v>
      </c>
      <c r="BS35" s="360">
        <f t="shared" si="16"/>
        <v>1</v>
      </c>
    </row>
    <row r="36" spans="1:72" s="316" customFormat="1" ht="14.1" hidden="1" customHeight="1" x14ac:dyDescent="0.25">
      <c r="A36" s="305">
        <f t="shared" si="10"/>
        <v>4.9438669438669436</v>
      </c>
      <c r="B36" s="317">
        <f t="shared" si="0"/>
        <v>2</v>
      </c>
      <c r="C36" s="318" t="s">
        <v>223</v>
      </c>
      <c r="D36" s="330" t="s">
        <v>52</v>
      </c>
      <c r="E36" s="320"/>
      <c r="F36" s="359"/>
      <c r="G36" s="331" t="s">
        <v>220</v>
      </c>
      <c r="H36" s="325"/>
      <c r="I36" s="325"/>
      <c r="J36" s="325"/>
      <c r="K36" s="308"/>
      <c r="L36" s="325"/>
      <c r="M36" s="310"/>
      <c r="N36" s="311" t="s">
        <v>17</v>
      </c>
      <c r="O36" s="311" t="s">
        <v>17</v>
      </c>
      <c r="P36" s="311" t="s">
        <v>17</v>
      </c>
      <c r="Q36" s="311"/>
      <c r="R36" s="311">
        <v>8</v>
      </c>
      <c r="S36" s="311" t="s">
        <v>17</v>
      </c>
      <c r="T36" s="311" t="s">
        <v>17</v>
      </c>
      <c r="U36" s="311" t="s">
        <v>204</v>
      </c>
      <c r="V36" s="311"/>
      <c r="W36" s="311">
        <v>9</v>
      </c>
      <c r="X36" s="311" t="s">
        <v>17</v>
      </c>
      <c r="Y36" s="311" t="s">
        <v>17</v>
      </c>
      <c r="Z36" s="311" t="s">
        <v>17</v>
      </c>
      <c r="AA36" s="311"/>
      <c r="AB36" s="311">
        <v>9</v>
      </c>
      <c r="AC36" s="311"/>
      <c r="AD36" s="311"/>
      <c r="AE36" s="311"/>
      <c r="AF36" s="311"/>
      <c r="AG36" s="311"/>
      <c r="AH36" s="311"/>
      <c r="AI36" s="311"/>
      <c r="AJ36" s="311"/>
      <c r="AK36" s="311"/>
      <c r="AL36" s="311"/>
      <c r="AM36" s="312">
        <f t="shared" si="19"/>
        <v>0</v>
      </c>
      <c r="AN36" s="312">
        <f t="shared" si="19"/>
        <v>1</v>
      </c>
      <c r="AO36" s="312">
        <f t="shared" si="19"/>
        <v>1</v>
      </c>
      <c r="AP36" s="312">
        <f t="shared" si="19"/>
        <v>0</v>
      </c>
      <c r="AQ36" s="313"/>
      <c r="AR36" s="312">
        <f t="shared" si="20"/>
        <v>0</v>
      </c>
      <c r="AS36" s="312">
        <f t="shared" si="20"/>
        <v>0</v>
      </c>
      <c r="AT36" s="312">
        <f t="shared" si="20"/>
        <v>0</v>
      </c>
      <c r="AU36" s="312">
        <f t="shared" si="20"/>
        <v>0</v>
      </c>
      <c r="AV36" s="313"/>
      <c r="AW36" s="312">
        <f t="shared" si="21"/>
        <v>0</v>
      </c>
      <c r="AX36" s="312">
        <f t="shared" si="21"/>
        <v>1</v>
      </c>
      <c r="AY36" s="312">
        <f t="shared" si="21"/>
        <v>1</v>
      </c>
      <c r="AZ36" s="312">
        <f t="shared" si="21"/>
        <v>0</v>
      </c>
      <c r="BA36" s="313"/>
      <c r="BB36" s="312">
        <f t="shared" si="17"/>
        <v>0</v>
      </c>
      <c r="BC36" s="312">
        <f t="shared" si="17"/>
        <v>0</v>
      </c>
      <c r="BD36" s="312">
        <f t="shared" si="17"/>
        <v>0</v>
      </c>
      <c r="BE36" s="312">
        <f t="shared" si="17"/>
        <v>0</v>
      </c>
      <c r="BF36" s="313"/>
      <c r="BG36" s="312">
        <f t="shared" si="18"/>
        <v>0</v>
      </c>
      <c r="BH36" s="312">
        <f t="shared" si="18"/>
        <v>0</v>
      </c>
      <c r="BI36" s="312">
        <f t="shared" si="18"/>
        <v>0</v>
      </c>
      <c r="BJ36" s="312">
        <f t="shared" si="18"/>
        <v>0</v>
      </c>
      <c r="BK36" s="313"/>
      <c r="BL36" s="314">
        <f t="shared" si="22"/>
        <v>5</v>
      </c>
      <c r="BM36" s="314">
        <f t="shared" si="14"/>
        <v>300</v>
      </c>
      <c r="BN36" s="314">
        <f t="shared" si="7"/>
        <v>26</v>
      </c>
      <c r="BO36" s="314">
        <f t="shared" si="15"/>
        <v>326</v>
      </c>
      <c r="BP36" s="356">
        <f t="shared" si="8"/>
        <v>4</v>
      </c>
      <c r="BQ36" s="357">
        <f t="shared" si="9"/>
        <v>26</v>
      </c>
      <c r="BR36" s="358">
        <f t="shared" si="11"/>
        <v>4.9438669438669436</v>
      </c>
      <c r="BS36" s="360">
        <f t="shared" si="16"/>
        <v>2</v>
      </c>
    </row>
    <row r="37" spans="1:72" s="316" customFormat="1" ht="13.5" hidden="1" customHeight="1" x14ac:dyDescent="0.2">
      <c r="A37" s="305"/>
      <c r="B37" s="306"/>
      <c r="BP37" s="356"/>
      <c r="BQ37" s="357"/>
      <c r="BR37" s="358"/>
      <c r="BS37" s="360"/>
    </row>
    <row r="38" spans="1:72" s="316" customFormat="1" ht="13.5" hidden="1" customHeight="1" x14ac:dyDescent="0.25">
      <c r="A38" s="305"/>
      <c r="B38" s="317"/>
      <c r="C38" s="318"/>
      <c r="D38" s="319"/>
      <c r="E38" s="320"/>
      <c r="F38" s="362"/>
      <c r="G38" s="321"/>
      <c r="H38" s="308"/>
      <c r="I38" s="322"/>
      <c r="J38" s="308"/>
      <c r="K38" s="308"/>
      <c r="L38" s="308"/>
      <c r="M38" s="310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311"/>
      <c r="AK38" s="311"/>
      <c r="AL38" s="311"/>
      <c r="AM38" s="312">
        <f t="shared" si="19"/>
        <v>0</v>
      </c>
      <c r="AN38" s="312">
        <f t="shared" si="19"/>
        <v>0</v>
      </c>
      <c r="AO38" s="312">
        <f t="shared" si="19"/>
        <v>0</v>
      </c>
      <c r="AP38" s="312">
        <f t="shared" si="19"/>
        <v>0</v>
      </c>
      <c r="AQ38" s="313"/>
      <c r="AR38" s="312">
        <f t="shared" si="20"/>
        <v>0</v>
      </c>
      <c r="AS38" s="312">
        <f t="shared" si="20"/>
        <v>0</v>
      </c>
      <c r="AT38" s="312">
        <f t="shared" si="20"/>
        <v>0</v>
      </c>
      <c r="AU38" s="312">
        <f t="shared" si="20"/>
        <v>0</v>
      </c>
      <c r="AV38" s="313"/>
      <c r="AW38" s="312">
        <f t="shared" si="21"/>
        <v>0</v>
      </c>
      <c r="AX38" s="312">
        <f t="shared" si="21"/>
        <v>0</v>
      </c>
      <c r="AY38" s="312">
        <f t="shared" si="21"/>
        <v>0</v>
      </c>
      <c r="AZ38" s="312">
        <f t="shared" si="21"/>
        <v>0</v>
      </c>
      <c r="BA38" s="313"/>
      <c r="BB38" s="312">
        <f t="shared" si="17"/>
        <v>0</v>
      </c>
      <c r="BC38" s="312">
        <f t="shared" si="17"/>
        <v>0</v>
      </c>
      <c r="BD38" s="312">
        <f t="shared" si="17"/>
        <v>0</v>
      </c>
      <c r="BE38" s="312">
        <f t="shared" si="17"/>
        <v>0</v>
      </c>
      <c r="BF38" s="313"/>
      <c r="BG38" s="312">
        <f t="shared" si="18"/>
        <v>0</v>
      </c>
      <c r="BH38" s="312">
        <f t="shared" si="18"/>
        <v>0</v>
      </c>
      <c r="BI38" s="312">
        <f t="shared" si="18"/>
        <v>0</v>
      </c>
      <c r="BJ38" s="312">
        <f t="shared" si="18"/>
        <v>0</v>
      </c>
      <c r="BK38" s="313"/>
      <c r="BL38" s="314"/>
      <c r="BM38" s="314"/>
      <c r="BN38" s="314"/>
      <c r="BO38" s="314"/>
      <c r="BP38" s="356"/>
      <c r="BQ38" s="357"/>
      <c r="BR38" s="358"/>
      <c r="BS38" s="360"/>
    </row>
    <row r="39" spans="1:72" s="316" customFormat="1" ht="13.5" hidden="1" customHeight="1" x14ac:dyDescent="0.25">
      <c r="A39" s="305"/>
      <c r="B39" s="306"/>
      <c r="C39" s="318"/>
      <c r="D39" s="319"/>
      <c r="E39" s="320"/>
      <c r="F39" s="355"/>
      <c r="G39" s="321"/>
      <c r="H39" s="308"/>
      <c r="I39" s="322"/>
      <c r="J39" s="308"/>
      <c r="K39" s="308"/>
      <c r="L39" s="308"/>
      <c r="M39" s="310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1"/>
      <c r="AI39" s="311"/>
      <c r="AJ39" s="311"/>
      <c r="AK39" s="311"/>
      <c r="AL39" s="311"/>
      <c r="AM39" s="312">
        <f t="shared" si="19"/>
        <v>0</v>
      </c>
      <c r="AN39" s="312">
        <f t="shared" si="19"/>
        <v>0</v>
      </c>
      <c r="AO39" s="312">
        <f t="shared" si="19"/>
        <v>0</v>
      </c>
      <c r="AP39" s="312">
        <f t="shared" si="19"/>
        <v>0</v>
      </c>
      <c r="AQ39" s="313"/>
      <c r="AR39" s="312">
        <f t="shared" si="20"/>
        <v>0</v>
      </c>
      <c r="AS39" s="312">
        <f t="shared" si="20"/>
        <v>0</v>
      </c>
      <c r="AT39" s="312">
        <f t="shared" si="20"/>
        <v>0</v>
      </c>
      <c r="AU39" s="312">
        <f t="shared" si="20"/>
        <v>0</v>
      </c>
      <c r="AV39" s="313"/>
      <c r="AW39" s="312">
        <f t="shared" si="21"/>
        <v>0</v>
      </c>
      <c r="AX39" s="312">
        <f t="shared" si="21"/>
        <v>0</v>
      </c>
      <c r="AY39" s="312">
        <f t="shared" si="21"/>
        <v>0</v>
      </c>
      <c r="AZ39" s="312">
        <f t="shared" si="21"/>
        <v>0</v>
      </c>
      <c r="BA39" s="313"/>
      <c r="BB39" s="312">
        <f t="shared" si="17"/>
        <v>0</v>
      </c>
      <c r="BC39" s="312">
        <f t="shared" si="17"/>
        <v>0</v>
      </c>
      <c r="BD39" s="312">
        <f t="shared" si="17"/>
        <v>0</v>
      </c>
      <c r="BE39" s="312">
        <f t="shared" si="17"/>
        <v>0</v>
      </c>
      <c r="BF39" s="313"/>
      <c r="BG39" s="312">
        <f t="shared" si="18"/>
        <v>0</v>
      </c>
      <c r="BH39" s="312">
        <f t="shared" si="18"/>
        <v>0</v>
      </c>
      <c r="BI39" s="312">
        <f t="shared" si="18"/>
        <v>0</v>
      </c>
      <c r="BJ39" s="312">
        <f t="shared" si="18"/>
        <v>0</v>
      </c>
      <c r="BK39" s="313"/>
      <c r="BL39" s="314"/>
      <c r="BM39" s="314"/>
      <c r="BN39" s="314"/>
      <c r="BO39" s="314"/>
      <c r="BP39" s="356"/>
      <c r="BQ39" s="357"/>
      <c r="BR39" s="358"/>
      <c r="BS39" s="360"/>
    </row>
    <row r="40" spans="1:72" s="316" customFormat="1" ht="14.1" hidden="1" customHeight="1" x14ac:dyDescent="0.25">
      <c r="A40" s="305"/>
      <c r="B40" s="317">
        <v>5</v>
      </c>
      <c r="C40" s="318"/>
      <c r="D40" s="319" t="s">
        <v>41</v>
      </c>
      <c r="E40" s="320"/>
      <c r="F40" s="359"/>
      <c r="G40" s="324" t="s">
        <v>45</v>
      </c>
      <c r="H40" s="308"/>
      <c r="I40" s="322"/>
      <c r="J40" s="308"/>
      <c r="K40" s="308"/>
      <c r="L40" s="308"/>
      <c r="M40" s="310"/>
      <c r="N40" s="311" t="s">
        <v>20</v>
      </c>
      <c r="O40" s="311" t="s">
        <v>19</v>
      </c>
      <c r="P40" s="311" t="s">
        <v>20</v>
      </c>
      <c r="Q40" s="311"/>
      <c r="R40" s="311">
        <v>12</v>
      </c>
      <c r="S40" s="311" t="s">
        <v>19</v>
      </c>
      <c r="T40" s="311" t="s">
        <v>20</v>
      </c>
      <c r="U40" s="311" t="s">
        <v>204</v>
      </c>
      <c r="V40" s="311"/>
      <c r="W40" s="311">
        <v>13</v>
      </c>
      <c r="X40" s="311" t="s">
        <v>20</v>
      </c>
      <c r="Y40" s="311" t="s">
        <v>18</v>
      </c>
      <c r="Z40" s="311" t="s">
        <v>20</v>
      </c>
      <c r="AA40" s="311"/>
      <c r="AB40" s="311">
        <v>10</v>
      </c>
      <c r="AC40" s="311"/>
      <c r="AD40" s="311"/>
      <c r="AE40" s="311"/>
      <c r="AF40" s="311"/>
      <c r="AG40" s="311"/>
      <c r="AH40" s="311"/>
      <c r="AI40" s="311"/>
      <c r="AJ40" s="311"/>
      <c r="AK40" s="311"/>
      <c r="AL40" s="311"/>
      <c r="AM40" s="312">
        <f t="shared" si="19"/>
        <v>0</v>
      </c>
      <c r="AN40" s="312">
        <f t="shared" si="19"/>
        <v>0</v>
      </c>
      <c r="AO40" s="312">
        <f t="shared" si="19"/>
        <v>0</v>
      </c>
      <c r="AP40" s="312">
        <f t="shared" si="19"/>
        <v>0</v>
      </c>
      <c r="AQ40" s="313"/>
      <c r="AR40" s="312">
        <f t="shared" si="20"/>
        <v>0</v>
      </c>
      <c r="AS40" s="312">
        <f t="shared" si="20"/>
        <v>0</v>
      </c>
      <c r="AT40" s="312">
        <f t="shared" si="20"/>
        <v>0</v>
      </c>
      <c r="AU40" s="312">
        <f t="shared" si="20"/>
        <v>0</v>
      </c>
      <c r="AV40" s="313"/>
      <c r="AW40" s="312">
        <f t="shared" si="21"/>
        <v>0</v>
      </c>
      <c r="AX40" s="312">
        <f t="shared" si="21"/>
        <v>0</v>
      </c>
      <c r="AY40" s="312">
        <f t="shared" si="21"/>
        <v>0</v>
      </c>
      <c r="AZ40" s="312">
        <f t="shared" si="21"/>
        <v>0</v>
      </c>
      <c r="BA40" s="313"/>
      <c r="BB40" s="312">
        <f t="shared" si="17"/>
        <v>0</v>
      </c>
      <c r="BC40" s="312">
        <f t="shared" si="17"/>
        <v>0</v>
      </c>
      <c r="BD40" s="312">
        <f t="shared" si="17"/>
        <v>0</v>
      </c>
      <c r="BE40" s="312">
        <f t="shared" si="17"/>
        <v>0</v>
      </c>
      <c r="BF40" s="313"/>
      <c r="BG40" s="312">
        <f t="shared" si="18"/>
        <v>0</v>
      </c>
      <c r="BH40" s="312">
        <f t="shared" si="18"/>
        <v>0</v>
      </c>
      <c r="BI40" s="312">
        <f t="shared" si="18"/>
        <v>0</v>
      </c>
      <c r="BJ40" s="312">
        <f t="shared" si="18"/>
        <v>0</v>
      </c>
      <c r="BK40" s="313"/>
      <c r="BL40" s="314">
        <f t="shared" si="22"/>
        <v>9</v>
      </c>
      <c r="BM40" s="314">
        <f t="shared" si="14"/>
        <v>540</v>
      </c>
      <c r="BN40" s="314">
        <f t="shared" si="7"/>
        <v>35</v>
      </c>
      <c r="BO40" s="314">
        <f t="shared" si="15"/>
        <v>575</v>
      </c>
      <c r="BP40" s="356"/>
      <c r="BQ40" s="357"/>
      <c r="BR40" s="358"/>
      <c r="BS40" s="360"/>
      <c r="BT40" s="315"/>
    </row>
    <row r="41" spans="1:72" s="316" customFormat="1" ht="13.5" hidden="1" customHeight="1" x14ac:dyDescent="0.25">
      <c r="A41" s="305"/>
      <c r="B41" s="306"/>
      <c r="C41" s="318"/>
      <c r="D41" s="319"/>
      <c r="E41" s="320"/>
      <c r="F41" s="359"/>
      <c r="G41" s="321"/>
      <c r="H41" s="308"/>
      <c r="I41" s="322"/>
      <c r="J41" s="308"/>
      <c r="K41" s="308"/>
      <c r="L41" s="308"/>
      <c r="M41" s="310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  <c r="AM41" s="312">
        <f t="shared" si="19"/>
        <v>0</v>
      </c>
      <c r="AN41" s="312">
        <f t="shared" si="19"/>
        <v>0</v>
      </c>
      <c r="AO41" s="312">
        <f t="shared" si="19"/>
        <v>0</v>
      </c>
      <c r="AP41" s="312">
        <f t="shared" si="19"/>
        <v>0</v>
      </c>
      <c r="AQ41" s="313"/>
      <c r="AR41" s="312">
        <f t="shared" si="20"/>
        <v>0</v>
      </c>
      <c r="AS41" s="312">
        <f t="shared" si="20"/>
        <v>0</v>
      </c>
      <c r="AT41" s="312">
        <f t="shared" si="20"/>
        <v>0</v>
      </c>
      <c r="AU41" s="312">
        <f t="shared" si="20"/>
        <v>0</v>
      </c>
      <c r="AV41" s="313"/>
      <c r="AW41" s="312">
        <f t="shared" si="21"/>
        <v>0</v>
      </c>
      <c r="AX41" s="312">
        <f t="shared" si="21"/>
        <v>0</v>
      </c>
      <c r="AY41" s="312">
        <f t="shared" si="21"/>
        <v>0</v>
      </c>
      <c r="AZ41" s="312">
        <f t="shared" si="21"/>
        <v>0</v>
      </c>
      <c r="BA41" s="313"/>
      <c r="BB41" s="312">
        <f t="shared" si="17"/>
        <v>0</v>
      </c>
      <c r="BC41" s="312">
        <f t="shared" si="17"/>
        <v>0</v>
      </c>
      <c r="BD41" s="312">
        <f t="shared" si="17"/>
        <v>0</v>
      </c>
      <c r="BE41" s="312">
        <f t="shared" si="17"/>
        <v>0</v>
      </c>
      <c r="BF41" s="313"/>
      <c r="BG41" s="312">
        <f t="shared" si="18"/>
        <v>0</v>
      </c>
      <c r="BH41" s="312">
        <f t="shared" si="18"/>
        <v>0</v>
      </c>
      <c r="BI41" s="312">
        <f t="shared" si="18"/>
        <v>0</v>
      </c>
      <c r="BJ41" s="312">
        <f t="shared" si="18"/>
        <v>0</v>
      </c>
      <c r="BK41" s="313"/>
      <c r="BL41" s="314"/>
      <c r="BM41" s="314"/>
      <c r="BN41" s="314"/>
      <c r="BO41" s="314"/>
      <c r="BP41" s="356"/>
      <c r="BQ41" s="357"/>
      <c r="BR41" s="358"/>
      <c r="BS41" s="360"/>
    </row>
    <row r="42" spans="1:72" s="316" customFormat="1" ht="13.5" hidden="1" customHeight="1" x14ac:dyDescent="0.25">
      <c r="A42" s="305"/>
      <c r="B42" s="317"/>
      <c r="C42" s="318"/>
      <c r="D42" s="323"/>
      <c r="E42" s="320"/>
      <c r="F42" s="359"/>
      <c r="G42" s="324"/>
      <c r="H42" s="308"/>
      <c r="I42" s="322"/>
      <c r="J42" s="308"/>
      <c r="K42" s="308"/>
      <c r="L42" s="308"/>
      <c r="M42" s="310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  <c r="AM42" s="312">
        <f t="shared" si="19"/>
        <v>0</v>
      </c>
      <c r="AN42" s="312">
        <f t="shared" si="19"/>
        <v>0</v>
      </c>
      <c r="AO42" s="312">
        <f t="shared" si="19"/>
        <v>0</v>
      </c>
      <c r="AP42" s="312">
        <f t="shared" si="19"/>
        <v>0</v>
      </c>
      <c r="AQ42" s="313"/>
      <c r="AR42" s="312">
        <f t="shared" si="20"/>
        <v>0</v>
      </c>
      <c r="AS42" s="312">
        <f t="shared" si="20"/>
        <v>0</v>
      </c>
      <c r="AT42" s="312">
        <f t="shared" si="20"/>
        <v>0</v>
      </c>
      <c r="AU42" s="312">
        <f t="shared" si="20"/>
        <v>0</v>
      </c>
      <c r="AV42" s="313"/>
      <c r="AW42" s="312">
        <f t="shared" si="21"/>
        <v>0</v>
      </c>
      <c r="AX42" s="312">
        <f t="shared" si="21"/>
        <v>0</v>
      </c>
      <c r="AY42" s="312">
        <f t="shared" si="21"/>
        <v>0</v>
      </c>
      <c r="AZ42" s="312">
        <f t="shared" si="21"/>
        <v>0</v>
      </c>
      <c r="BA42" s="313"/>
      <c r="BB42" s="312">
        <f t="shared" si="17"/>
        <v>0</v>
      </c>
      <c r="BC42" s="312">
        <f t="shared" si="17"/>
        <v>0</v>
      </c>
      <c r="BD42" s="312">
        <f t="shared" si="17"/>
        <v>0</v>
      </c>
      <c r="BE42" s="312">
        <f t="shared" si="17"/>
        <v>0</v>
      </c>
      <c r="BF42" s="313"/>
      <c r="BG42" s="312">
        <f t="shared" si="18"/>
        <v>0</v>
      </c>
      <c r="BH42" s="312">
        <f t="shared" si="18"/>
        <v>0</v>
      </c>
      <c r="BI42" s="312">
        <f t="shared" si="18"/>
        <v>0</v>
      </c>
      <c r="BJ42" s="312">
        <f t="shared" si="18"/>
        <v>0</v>
      </c>
      <c r="BK42" s="313"/>
      <c r="BL42" s="314"/>
      <c r="BM42" s="314"/>
      <c r="BN42" s="314"/>
      <c r="BO42" s="314"/>
      <c r="BP42" s="356"/>
      <c r="BQ42" s="357"/>
      <c r="BR42" s="358"/>
      <c r="BS42" s="360"/>
    </row>
    <row r="43" spans="1:72" s="316" customFormat="1" ht="13.5" hidden="1" customHeight="1" x14ac:dyDescent="0.25">
      <c r="A43" s="305"/>
      <c r="B43" s="306"/>
      <c r="C43" s="318"/>
      <c r="D43" s="330"/>
      <c r="E43" s="307"/>
      <c r="F43" s="355"/>
      <c r="G43" s="331"/>
      <c r="H43" s="308"/>
      <c r="I43" s="308"/>
      <c r="J43" s="325"/>
      <c r="K43" s="308"/>
      <c r="L43" s="308"/>
      <c r="M43" s="310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2">
        <f t="shared" si="19"/>
        <v>0</v>
      </c>
      <c r="AN43" s="312">
        <f t="shared" si="19"/>
        <v>0</v>
      </c>
      <c r="AO43" s="312">
        <f t="shared" si="19"/>
        <v>0</v>
      </c>
      <c r="AP43" s="312">
        <f t="shared" si="19"/>
        <v>0</v>
      </c>
      <c r="AQ43" s="313"/>
      <c r="AR43" s="312">
        <f t="shared" si="20"/>
        <v>0</v>
      </c>
      <c r="AS43" s="312">
        <f t="shared" si="20"/>
        <v>0</v>
      </c>
      <c r="AT43" s="312">
        <f t="shared" si="20"/>
        <v>0</v>
      </c>
      <c r="AU43" s="312">
        <f t="shared" si="20"/>
        <v>0</v>
      </c>
      <c r="AV43" s="313"/>
      <c r="AW43" s="312">
        <f t="shared" si="21"/>
        <v>0</v>
      </c>
      <c r="AX43" s="312">
        <f t="shared" si="21"/>
        <v>0</v>
      </c>
      <c r="AY43" s="312">
        <f t="shared" si="21"/>
        <v>0</v>
      </c>
      <c r="AZ43" s="312">
        <f t="shared" si="21"/>
        <v>0</v>
      </c>
      <c r="BA43" s="313"/>
      <c r="BB43" s="312">
        <f t="shared" si="17"/>
        <v>0</v>
      </c>
      <c r="BC43" s="312">
        <f t="shared" si="17"/>
        <v>0</v>
      </c>
      <c r="BD43" s="312">
        <f t="shared" si="17"/>
        <v>0</v>
      </c>
      <c r="BE43" s="312">
        <f t="shared" si="17"/>
        <v>0</v>
      </c>
      <c r="BF43" s="313"/>
      <c r="BG43" s="312">
        <f t="shared" si="18"/>
        <v>0</v>
      </c>
      <c r="BH43" s="312">
        <f t="shared" si="18"/>
        <v>0</v>
      </c>
      <c r="BI43" s="312">
        <f t="shared" si="18"/>
        <v>0</v>
      </c>
      <c r="BJ43" s="312">
        <f t="shared" si="18"/>
        <v>0</v>
      </c>
      <c r="BK43" s="313"/>
      <c r="BL43" s="314"/>
      <c r="BM43" s="314"/>
      <c r="BN43" s="314"/>
      <c r="BO43" s="314"/>
      <c r="BP43" s="356"/>
      <c r="BQ43" s="357"/>
      <c r="BR43" s="358"/>
      <c r="BS43" s="360"/>
    </row>
    <row r="44" spans="1:72" s="316" customFormat="1" ht="14.1" hidden="1" customHeight="1" x14ac:dyDescent="0.25">
      <c r="A44" s="305"/>
      <c r="B44" s="317">
        <f t="shared" si="0"/>
        <v>1</v>
      </c>
      <c r="C44" s="318" t="s">
        <v>211</v>
      </c>
      <c r="D44" s="319" t="s">
        <v>34</v>
      </c>
      <c r="E44" s="320"/>
      <c r="F44" s="359">
        <v>1</v>
      </c>
      <c r="G44" s="321" t="s">
        <v>224</v>
      </c>
      <c r="H44" s="308"/>
      <c r="I44" s="308"/>
      <c r="J44" s="325"/>
      <c r="K44" s="308"/>
      <c r="L44" s="309"/>
      <c r="M44" s="329"/>
      <c r="N44" s="311" t="s">
        <v>19</v>
      </c>
      <c r="O44" s="311" t="s">
        <v>18</v>
      </c>
      <c r="P44" s="311" t="s">
        <v>20</v>
      </c>
      <c r="Q44" s="311"/>
      <c r="R44" s="311">
        <v>32</v>
      </c>
      <c r="S44" s="311" t="s">
        <v>17</v>
      </c>
      <c r="T44" s="311" t="s">
        <v>20</v>
      </c>
      <c r="U44" s="311" t="s">
        <v>204</v>
      </c>
      <c r="V44" s="311"/>
      <c r="W44" s="311">
        <v>44</v>
      </c>
      <c r="X44" s="311" t="s">
        <v>17</v>
      </c>
      <c r="Y44" s="311" t="s">
        <v>19</v>
      </c>
      <c r="Z44" s="311" t="s">
        <v>17</v>
      </c>
      <c r="AA44" s="311"/>
      <c r="AB44" s="311">
        <v>42</v>
      </c>
      <c r="AC44" s="311"/>
      <c r="AD44" s="311"/>
      <c r="AE44" s="311"/>
      <c r="AF44" s="311"/>
      <c r="AG44" s="311"/>
      <c r="AH44" s="311"/>
      <c r="AI44" s="311"/>
      <c r="AJ44" s="311"/>
      <c r="AK44" s="311"/>
      <c r="AL44" s="311"/>
      <c r="AM44" s="312">
        <f t="shared" si="19"/>
        <v>0</v>
      </c>
      <c r="AN44" s="312">
        <f t="shared" si="19"/>
        <v>0</v>
      </c>
      <c r="AO44" s="312">
        <f t="shared" si="19"/>
        <v>0</v>
      </c>
      <c r="AP44" s="312">
        <f t="shared" si="19"/>
        <v>0</v>
      </c>
      <c r="AQ44" s="313"/>
      <c r="AR44" s="312">
        <f t="shared" si="20"/>
        <v>0</v>
      </c>
      <c r="AS44" s="312">
        <f t="shared" si="20"/>
        <v>0</v>
      </c>
      <c r="AT44" s="312">
        <f t="shared" si="20"/>
        <v>0</v>
      </c>
      <c r="AU44" s="312">
        <f t="shared" si="20"/>
        <v>0</v>
      </c>
      <c r="AV44" s="313"/>
      <c r="AW44" s="312">
        <f t="shared" si="21"/>
        <v>0</v>
      </c>
      <c r="AX44" s="312">
        <f t="shared" si="21"/>
        <v>0</v>
      </c>
      <c r="AY44" s="312">
        <f t="shared" si="21"/>
        <v>1</v>
      </c>
      <c r="AZ44" s="312">
        <f t="shared" si="21"/>
        <v>0</v>
      </c>
      <c r="BA44" s="313"/>
      <c r="BB44" s="312">
        <f t="shared" si="17"/>
        <v>0</v>
      </c>
      <c r="BC44" s="312">
        <f t="shared" si="17"/>
        <v>0</v>
      </c>
      <c r="BD44" s="312">
        <f t="shared" si="17"/>
        <v>0</v>
      </c>
      <c r="BE44" s="312">
        <f t="shared" si="17"/>
        <v>0</v>
      </c>
      <c r="BF44" s="313"/>
      <c r="BG44" s="312">
        <f t="shared" si="18"/>
        <v>0</v>
      </c>
      <c r="BH44" s="312">
        <f t="shared" si="18"/>
        <v>0</v>
      </c>
      <c r="BI44" s="312">
        <f t="shared" si="18"/>
        <v>0</v>
      </c>
      <c r="BJ44" s="312">
        <f t="shared" si="18"/>
        <v>0</v>
      </c>
      <c r="BK44" s="313"/>
      <c r="BL44" s="314">
        <f t="shared" si="22"/>
        <v>8</v>
      </c>
      <c r="BM44" s="314">
        <f t="shared" si="14"/>
        <v>480</v>
      </c>
      <c r="BN44" s="314">
        <f t="shared" si="7"/>
        <v>118</v>
      </c>
      <c r="BO44" s="314">
        <f t="shared" si="15"/>
        <v>598</v>
      </c>
      <c r="BP44" s="356"/>
      <c r="BQ44" s="357"/>
      <c r="BR44" s="358"/>
      <c r="BS44" s="360"/>
    </row>
    <row r="45" spans="1:72" s="316" customFormat="1" ht="13.5" hidden="1" customHeight="1" x14ac:dyDescent="0.25">
      <c r="A45" s="305"/>
      <c r="B45" s="306"/>
      <c r="C45" s="318"/>
      <c r="D45" s="319"/>
      <c r="E45" s="320"/>
      <c r="F45" s="359"/>
      <c r="G45" s="321"/>
      <c r="H45" s="308"/>
      <c r="I45" s="322"/>
      <c r="J45" s="308"/>
      <c r="K45" s="308"/>
      <c r="L45" s="308"/>
      <c r="M45" s="310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2">
        <f t="shared" si="19"/>
        <v>0</v>
      </c>
      <c r="AN45" s="312">
        <f t="shared" si="19"/>
        <v>0</v>
      </c>
      <c r="AO45" s="312">
        <f t="shared" si="19"/>
        <v>0</v>
      </c>
      <c r="AP45" s="312">
        <f t="shared" si="19"/>
        <v>0</v>
      </c>
      <c r="AQ45" s="313"/>
      <c r="AR45" s="312">
        <f t="shared" si="20"/>
        <v>0</v>
      </c>
      <c r="AS45" s="312">
        <f t="shared" si="20"/>
        <v>0</v>
      </c>
      <c r="AT45" s="312">
        <f t="shared" si="20"/>
        <v>0</v>
      </c>
      <c r="AU45" s="312">
        <f t="shared" si="20"/>
        <v>0</v>
      </c>
      <c r="AV45" s="313"/>
      <c r="AW45" s="312">
        <f t="shared" si="21"/>
        <v>0</v>
      </c>
      <c r="AX45" s="312">
        <f t="shared" si="21"/>
        <v>0</v>
      </c>
      <c r="AY45" s="312">
        <f t="shared" si="21"/>
        <v>0</v>
      </c>
      <c r="AZ45" s="312">
        <f t="shared" si="21"/>
        <v>0</v>
      </c>
      <c r="BA45" s="313"/>
      <c r="BB45" s="312">
        <f t="shared" si="17"/>
        <v>0</v>
      </c>
      <c r="BC45" s="312">
        <f t="shared" si="17"/>
        <v>0</v>
      </c>
      <c r="BD45" s="312">
        <f t="shared" si="17"/>
        <v>0</v>
      </c>
      <c r="BE45" s="312">
        <f t="shared" si="17"/>
        <v>0</v>
      </c>
      <c r="BF45" s="313"/>
      <c r="BG45" s="312">
        <f t="shared" si="18"/>
        <v>0</v>
      </c>
      <c r="BH45" s="312">
        <f t="shared" si="18"/>
        <v>0</v>
      </c>
      <c r="BI45" s="312">
        <f t="shared" si="18"/>
        <v>0</v>
      </c>
      <c r="BJ45" s="312">
        <f t="shared" si="18"/>
        <v>0</v>
      </c>
      <c r="BK45" s="313"/>
      <c r="BL45" s="314"/>
      <c r="BM45" s="314"/>
      <c r="BN45" s="314"/>
      <c r="BO45" s="314"/>
      <c r="BP45" s="356"/>
      <c r="BQ45" s="357"/>
      <c r="BR45" s="358"/>
      <c r="BS45" s="360"/>
    </row>
    <row r="46" spans="1:72" s="316" customFormat="1" ht="13.5" hidden="1" customHeight="1" x14ac:dyDescent="0.25">
      <c r="A46" s="305"/>
      <c r="B46" s="317"/>
      <c r="C46" s="318"/>
      <c r="D46" s="319"/>
      <c r="E46" s="320"/>
      <c r="F46" s="361"/>
      <c r="G46" s="333"/>
      <c r="H46" s="309"/>
      <c r="I46" s="322"/>
      <c r="J46" s="325"/>
      <c r="K46" s="308"/>
      <c r="L46" s="308"/>
      <c r="M46" s="310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2">
        <f t="shared" si="19"/>
        <v>0</v>
      </c>
      <c r="AN46" s="312">
        <f t="shared" si="19"/>
        <v>0</v>
      </c>
      <c r="AO46" s="312">
        <f t="shared" si="19"/>
        <v>0</v>
      </c>
      <c r="AP46" s="312">
        <f t="shared" si="19"/>
        <v>0</v>
      </c>
      <c r="AQ46" s="313"/>
      <c r="AR46" s="312">
        <f t="shared" si="20"/>
        <v>0</v>
      </c>
      <c r="AS46" s="312">
        <f t="shared" si="20"/>
        <v>0</v>
      </c>
      <c r="AT46" s="312">
        <f t="shared" si="20"/>
        <v>0</v>
      </c>
      <c r="AU46" s="312">
        <f t="shared" si="20"/>
        <v>0</v>
      </c>
      <c r="AV46" s="313"/>
      <c r="AW46" s="312">
        <f t="shared" si="21"/>
        <v>0</v>
      </c>
      <c r="AX46" s="312">
        <f t="shared" si="21"/>
        <v>0</v>
      </c>
      <c r="AY46" s="312">
        <f t="shared" si="21"/>
        <v>0</v>
      </c>
      <c r="AZ46" s="312">
        <f t="shared" si="21"/>
        <v>0</v>
      </c>
      <c r="BA46" s="313"/>
      <c r="BB46" s="312">
        <f t="shared" si="17"/>
        <v>0</v>
      </c>
      <c r="BC46" s="312">
        <f t="shared" si="17"/>
        <v>0</v>
      </c>
      <c r="BD46" s="312">
        <f t="shared" si="17"/>
        <v>0</v>
      </c>
      <c r="BE46" s="312">
        <f t="shared" si="17"/>
        <v>0</v>
      </c>
      <c r="BF46" s="313"/>
      <c r="BG46" s="312">
        <f t="shared" si="18"/>
        <v>0</v>
      </c>
      <c r="BH46" s="312">
        <f t="shared" si="18"/>
        <v>0</v>
      </c>
      <c r="BI46" s="312">
        <f t="shared" si="18"/>
        <v>0</v>
      </c>
      <c r="BJ46" s="312">
        <f t="shared" si="18"/>
        <v>0</v>
      </c>
      <c r="BK46" s="313"/>
      <c r="BL46" s="314"/>
      <c r="BM46" s="314"/>
      <c r="BN46" s="314"/>
      <c r="BO46" s="314"/>
      <c r="BP46" s="356"/>
      <c r="BQ46" s="357"/>
      <c r="BR46" s="358"/>
      <c r="BS46" s="360"/>
    </row>
    <row r="47" spans="1:72" s="316" customFormat="1" ht="14.1" hidden="1" customHeight="1" x14ac:dyDescent="0.25">
      <c r="A47" s="305"/>
      <c r="B47" s="306">
        <v>6</v>
      </c>
      <c r="C47" s="318"/>
      <c r="D47" s="323" t="s">
        <v>34</v>
      </c>
      <c r="E47" s="320"/>
      <c r="F47" s="363">
        <v>2</v>
      </c>
      <c r="G47" s="324" t="s">
        <v>45</v>
      </c>
      <c r="H47" s="308"/>
      <c r="I47" s="325"/>
      <c r="J47" s="325"/>
      <c r="K47" s="308"/>
      <c r="L47" s="308"/>
      <c r="M47" s="364"/>
      <c r="N47" s="311" t="s">
        <v>19</v>
      </c>
      <c r="O47" s="311" t="s">
        <v>18</v>
      </c>
      <c r="P47" s="311" t="s">
        <v>20</v>
      </c>
      <c r="Q47" s="311"/>
      <c r="R47" s="311">
        <v>30</v>
      </c>
      <c r="S47" s="311" t="s">
        <v>17</v>
      </c>
      <c r="T47" s="311" t="s">
        <v>18</v>
      </c>
      <c r="U47" s="311" t="s">
        <v>204</v>
      </c>
      <c r="V47" s="311"/>
      <c r="W47" s="311">
        <v>17</v>
      </c>
      <c r="X47" s="311" t="s">
        <v>18</v>
      </c>
      <c r="Y47" s="311" t="s">
        <v>20</v>
      </c>
      <c r="Z47" s="311" t="s">
        <v>20</v>
      </c>
      <c r="AA47" s="311"/>
      <c r="AB47" s="311">
        <v>22</v>
      </c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2">
        <f t="shared" si="19"/>
        <v>0</v>
      </c>
      <c r="AN47" s="312">
        <f t="shared" si="19"/>
        <v>0</v>
      </c>
      <c r="AO47" s="312">
        <f t="shared" si="19"/>
        <v>0</v>
      </c>
      <c r="AP47" s="312">
        <f t="shared" si="19"/>
        <v>0</v>
      </c>
      <c r="AQ47" s="313"/>
      <c r="AR47" s="312">
        <f t="shared" si="20"/>
        <v>0</v>
      </c>
      <c r="AS47" s="312">
        <f t="shared" si="20"/>
        <v>0</v>
      </c>
      <c r="AT47" s="312">
        <f t="shared" si="20"/>
        <v>0</v>
      </c>
      <c r="AU47" s="312">
        <f t="shared" si="20"/>
        <v>0</v>
      </c>
      <c r="AV47" s="313"/>
      <c r="AW47" s="312">
        <f t="shared" si="21"/>
        <v>0</v>
      </c>
      <c r="AX47" s="312">
        <f t="shared" si="21"/>
        <v>0</v>
      </c>
      <c r="AY47" s="312">
        <f t="shared" si="21"/>
        <v>0</v>
      </c>
      <c r="AZ47" s="312">
        <f t="shared" si="21"/>
        <v>0</v>
      </c>
      <c r="BA47" s="313"/>
      <c r="BB47" s="312">
        <f t="shared" si="17"/>
        <v>0</v>
      </c>
      <c r="BC47" s="312">
        <f t="shared" si="17"/>
        <v>0</v>
      </c>
      <c r="BD47" s="312">
        <f t="shared" si="17"/>
        <v>0</v>
      </c>
      <c r="BE47" s="312">
        <f t="shared" si="17"/>
        <v>0</v>
      </c>
      <c r="BF47" s="313"/>
      <c r="BG47" s="312">
        <f t="shared" si="18"/>
        <v>0</v>
      </c>
      <c r="BH47" s="312">
        <f t="shared" si="18"/>
        <v>0</v>
      </c>
      <c r="BI47" s="312">
        <f t="shared" si="18"/>
        <v>0</v>
      </c>
      <c r="BJ47" s="312">
        <f t="shared" si="18"/>
        <v>0</v>
      </c>
      <c r="BK47" s="313"/>
      <c r="BL47" s="314">
        <f t="shared" si="22"/>
        <v>9</v>
      </c>
      <c r="BM47" s="314">
        <f t="shared" si="14"/>
        <v>540</v>
      </c>
      <c r="BN47" s="314">
        <f t="shared" si="7"/>
        <v>69</v>
      </c>
      <c r="BO47" s="314">
        <f t="shared" si="15"/>
        <v>609</v>
      </c>
      <c r="BP47" s="356"/>
      <c r="BQ47" s="357"/>
      <c r="BR47" s="358"/>
      <c r="BS47" s="360"/>
      <c r="BT47" s="315"/>
    </row>
    <row r="48" spans="1:72" s="316" customFormat="1" ht="13.5" hidden="1" customHeight="1" x14ac:dyDescent="0.25">
      <c r="A48" s="305"/>
      <c r="B48" s="306"/>
      <c r="C48" s="318"/>
      <c r="D48" s="319"/>
      <c r="E48" s="320"/>
      <c r="F48" s="361"/>
      <c r="G48" s="321"/>
      <c r="H48" s="308"/>
      <c r="I48" s="322"/>
      <c r="J48" s="308"/>
      <c r="K48" s="308"/>
      <c r="L48" s="308"/>
      <c r="M48" s="310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2">
        <f t="shared" si="19"/>
        <v>0</v>
      </c>
      <c r="AN48" s="312">
        <f t="shared" si="19"/>
        <v>0</v>
      </c>
      <c r="AO48" s="312">
        <f t="shared" si="19"/>
        <v>0</v>
      </c>
      <c r="AP48" s="312">
        <f t="shared" si="19"/>
        <v>0</v>
      </c>
      <c r="AQ48" s="313"/>
      <c r="AR48" s="312">
        <f t="shared" si="20"/>
        <v>0</v>
      </c>
      <c r="AS48" s="312">
        <f t="shared" si="20"/>
        <v>0</v>
      </c>
      <c r="AT48" s="312">
        <f t="shared" si="20"/>
        <v>0</v>
      </c>
      <c r="AU48" s="312">
        <f t="shared" si="20"/>
        <v>0</v>
      </c>
      <c r="AV48" s="313"/>
      <c r="AW48" s="312">
        <f t="shared" si="21"/>
        <v>0</v>
      </c>
      <c r="AX48" s="312">
        <f t="shared" si="21"/>
        <v>0</v>
      </c>
      <c r="AY48" s="312">
        <f t="shared" si="21"/>
        <v>0</v>
      </c>
      <c r="AZ48" s="312">
        <f t="shared" si="21"/>
        <v>0</v>
      </c>
      <c r="BA48" s="313"/>
      <c r="BB48" s="312">
        <f t="shared" si="17"/>
        <v>0</v>
      </c>
      <c r="BC48" s="312">
        <f t="shared" si="17"/>
        <v>0</v>
      </c>
      <c r="BD48" s="312">
        <f t="shared" si="17"/>
        <v>0</v>
      </c>
      <c r="BE48" s="312">
        <f t="shared" si="17"/>
        <v>0</v>
      </c>
      <c r="BF48" s="313"/>
      <c r="BG48" s="312">
        <f t="shared" si="18"/>
        <v>0</v>
      </c>
      <c r="BH48" s="312">
        <f t="shared" si="18"/>
        <v>0</v>
      </c>
      <c r="BI48" s="312">
        <f t="shared" si="18"/>
        <v>0</v>
      </c>
      <c r="BJ48" s="312">
        <f t="shared" si="18"/>
        <v>0</v>
      </c>
      <c r="BK48" s="313"/>
      <c r="BL48" s="314"/>
      <c r="BM48" s="314"/>
      <c r="BN48" s="314"/>
      <c r="BO48" s="314"/>
      <c r="BP48" s="356"/>
      <c r="BQ48" s="357"/>
      <c r="BR48" s="358"/>
      <c r="BS48" s="360"/>
    </row>
    <row r="49" spans="1:72" s="316" customFormat="1" ht="13.5" hidden="1" customHeight="1" x14ac:dyDescent="0.25">
      <c r="A49" s="305"/>
      <c r="B49" s="317"/>
      <c r="C49" s="318"/>
      <c r="D49" s="319"/>
      <c r="E49" s="320"/>
      <c r="F49" s="359"/>
      <c r="G49" s="321"/>
      <c r="H49" s="308"/>
      <c r="I49" s="322"/>
      <c r="J49" s="308"/>
      <c r="K49" s="308"/>
      <c r="L49" s="308"/>
      <c r="M49" s="310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2">
        <f t="shared" si="19"/>
        <v>0</v>
      </c>
      <c r="AN49" s="312">
        <f t="shared" si="19"/>
        <v>0</v>
      </c>
      <c r="AO49" s="312">
        <f t="shared" si="19"/>
        <v>0</v>
      </c>
      <c r="AP49" s="312">
        <f t="shared" si="19"/>
        <v>0</v>
      </c>
      <c r="AQ49" s="313"/>
      <c r="AR49" s="312">
        <f t="shared" si="20"/>
        <v>0</v>
      </c>
      <c r="AS49" s="312">
        <f t="shared" si="20"/>
        <v>0</v>
      </c>
      <c r="AT49" s="312">
        <f t="shared" si="20"/>
        <v>0</v>
      </c>
      <c r="AU49" s="312">
        <f t="shared" si="20"/>
        <v>0</v>
      </c>
      <c r="AV49" s="313"/>
      <c r="AW49" s="312">
        <f t="shared" si="21"/>
        <v>0</v>
      </c>
      <c r="AX49" s="312">
        <f t="shared" si="21"/>
        <v>0</v>
      </c>
      <c r="AY49" s="312">
        <f t="shared" si="21"/>
        <v>0</v>
      </c>
      <c r="AZ49" s="312">
        <f t="shared" si="21"/>
        <v>0</v>
      </c>
      <c r="BA49" s="313"/>
      <c r="BB49" s="312">
        <f t="shared" si="17"/>
        <v>0</v>
      </c>
      <c r="BC49" s="312">
        <f t="shared" si="17"/>
        <v>0</v>
      </c>
      <c r="BD49" s="312">
        <f t="shared" si="17"/>
        <v>0</v>
      </c>
      <c r="BE49" s="312">
        <f t="shared" si="17"/>
        <v>0</v>
      </c>
      <c r="BF49" s="313"/>
      <c r="BG49" s="312">
        <f t="shared" si="18"/>
        <v>0</v>
      </c>
      <c r="BH49" s="312">
        <f t="shared" si="18"/>
        <v>0</v>
      </c>
      <c r="BI49" s="312">
        <f t="shared" si="18"/>
        <v>0</v>
      </c>
      <c r="BJ49" s="312">
        <f t="shared" si="18"/>
        <v>0</v>
      </c>
      <c r="BK49" s="313"/>
      <c r="BL49" s="314"/>
      <c r="BM49" s="314"/>
      <c r="BN49" s="314"/>
      <c r="BO49" s="314"/>
      <c r="BP49" s="356"/>
      <c r="BQ49" s="357"/>
      <c r="BR49" s="358"/>
      <c r="BS49" s="360"/>
    </row>
    <row r="50" spans="1:72" s="316" customFormat="1" ht="13.5" hidden="1" customHeight="1" x14ac:dyDescent="0.25">
      <c r="A50" s="305"/>
      <c r="B50" s="306"/>
      <c r="C50" s="318"/>
      <c r="D50" s="319"/>
      <c r="E50" s="320"/>
      <c r="F50" s="359"/>
      <c r="G50" s="333"/>
      <c r="H50" s="325"/>
      <c r="I50" s="308"/>
      <c r="J50" s="308"/>
      <c r="K50" s="322"/>
      <c r="L50" s="309"/>
      <c r="M50" s="329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2">
        <f t="shared" si="19"/>
        <v>0</v>
      </c>
      <c r="AN50" s="312">
        <f t="shared" si="19"/>
        <v>0</v>
      </c>
      <c r="AO50" s="312">
        <f t="shared" si="19"/>
        <v>0</v>
      </c>
      <c r="AP50" s="312">
        <f t="shared" si="19"/>
        <v>0</v>
      </c>
      <c r="AQ50" s="313"/>
      <c r="AR50" s="312">
        <f t="shared" si="20"/>
        <v>0</v>
      </c>
      <c r="AS50" s="312">
        <f t="shared" si="20"/>
        <v>0</v>
      </c>
      <c r="AT50" s="312">
        <f t="shared" si="20"/>
        <v>0</v>
      </c>
      <c r="AU50" s="312">
        <f t="shared" si="20"/>
        <v>0</v>
      </c>
      <c r="AV50" s="313"/>
      <c r="AW50" s="312">
        <f t="shared" si="21"/>
        <v>0</v>
      </c>
      <c r="AX50" s="312">
        <f t="shared" si="21"/>
        <v>0</v>
      </c>
      <c r="AY50" s="312">
        <f t="shared" si="21"/>
        <v>0</v>
      </c>
      <c r="AZ50" s="312">
        <f t="shared" si="21"/>
        <v>0</v>
      </c>
      <c r="BA50" s="313"/>
      <c r="BB50" s="312">
        <f t="shared" si="17"/>
        <v>0</v>
      </c>
      <c r="BC50" s="312">
        <f t="shared" si="17"/>
        <v>0</v>
      </c>
      <c r="BD50" s="312">
        <f t="shared" si="17"/>
        <v>0</v>
      </c>
      <c r="BE50" s="312">
        <f t="shared" si="17"/>
        <v>0</v>
      </c>
      <c r="BF50" s="313"/>
      <c r="BG50" s="312">
        <f t="shared" si="18"/>
        <v>0</v>
      </c>
      <c r="BH50" s="312">
        <f t="shared" si="18"/>
        <v>0</v>
      </c>
      <c r="BI50" s="312">
        <f t="shared" si="18"/>
        <v>0</v>
      </c>
      <c r="BJ50" s="312">
        <f t="shared" si="18"/>
        <v>0</v>
      </c>
      <c r="BK50" s="313"/>
      <c r="BL50" s="314"/>
      <c r="BM50" s="314"/>
      <c r="BN50" s="314"/>
      <c r="BO50" s="314"/>
      <c r="BP50" s="356"/>
      <c r="BQ50" s="357"/>
      <c r="BR50" s="358"/>
      <c r="BS50" s="360"/>
    </row>
    <row r="51" spans="1:72" s="316" customFormat="1" ht="14.1" hidden="1" customHeight="1" x14ac:dyDescent="0.25">
      <c r="A51" s="305"/>
      <c r="B51" s="317">
        <v>7</v>
      </c>
      <c r="C51" s="318"/>
      <c r="D51" s="319" t="s">
        <v>54</v>
      </c>
      <c r="E51" s="320"/>
      <c r="F51" s="359">
        <v>3</v>
      </c>
      <c r="G51" s="324" t="s">
        <v>45</v>
      </c>
      <c r="H51" s="308"/>
      <c r="I51" s="322"/>
      <c r="J51" s="308"/>
      <c r="K51" s="308"/>
      <c r="L51" s="308"/>
      <c r="M51" s="310"/>
      <c r="N51" s="311" t="s">
        <v>20</v>
      </c>
      <c r="O51" s="311" t="s">
        <v>18</v>
      </c>
      <c r="P51" s="311" t="s">
        <v>19</v>
      </c>
      <c r="Q51" s="311"/>
      <c r="R51" s="311">
        <v>27</v>
      </c>
      <c r="S51" s="311" t="s">
        <v>17</v>
      </c>
      <c r="T51" s="311" t="s">
        <v>20</v>
      </c>
      <c r="U51" s="311" t="s">
        <v>204</v>
      </c>
      <c r="V51" s="311"/>
      <c r="W51" s="311">
        <v>28</v>
      </c>
      <c r="X51" s="311" t="s">
        <v>20</v>
      </c>
      <c r="Y51" s="311" t="s">
        <v>19</v>
      </c>
      <c r="Z51" s="311" t="s">
        <v>18</v>
      </c>
      <c r="AA51" s="311"/>
      <c r="AB51" s="311">
        <v>25</v>
      </c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2">
        <f t="shared" si="19"/>
        <v>0</v>
      </c>
      <c r="AN51" s="312">
        <f t="shared" si="19"/>
        <v>0</v>
      </c>
      <c r="AO51" s="312">
        <f t="shared" si="19"/>
        <v>0</v>
      </c>
      <c r="AP51" s="312">
        <f t="shared" si="19"/>
        <v>0</v>
      </c>
      <c r="AQ51" s="313"/>
      <c r="AR51" s="312">
        <f t="shared" si="20"/>
        <v>0</v>
      </c>
      <c r="AS51" s="312">
        <f t="shared" si="20"/>
        <v>0</v>
      </c>
      <c r="AT51" s="312">
        <f t="shared" si="20"/>
        <v>0</v>
      </c>
      <c r="AU51" s="312">
        <f t="shared" si="20"/>
        <v>0</v>
      </c>
      <c r="AV51" s="313"/>
      <c r="AW51" s="312">
        <f t="shared" si="21"/>
        <v>0</v>
      </c>
      <c r="AX51" s="312">
        <f t="shared" si="21"/>
        <v>0</v>
      </c>
      <c r="AY51" s="312">
        <f t="shared" si="21"/>
        <v>0</v>
      </c>
      <c r="AZ51" s="312">
        <f t="shared" si="21"/>
        <v>0</v>
      </c>
      <c r="BA51" s="313"/>
      <c r="BB51" s="312">
        <f t="shared" si="17"/>
        <v>0</v>
      </c>
      <c r="BC51" s="312">
        <f t="shared" si="17"/>
        <v>0</v>
      </c>
      <c r="BD51" s="312">
        <f t="shared" si="17"/>
        <v>0</v>
      </c>
      <c r="BE51" s="312">
        <f t="shared" si="17"/>
        <v>0</v>
      </c>
      <c r="BF51" s="313"/>
      <c r="BG51" s="312">
        <f t="shared" si="18"/>
        <v>0</v>
      </c>
      <c r="BH51" s="312">
        <f t="shared" si="18"/>
        <v>0</v>
      </c>
      <c r="BI51" s="312">
        <f t="shared" si="18"/>
        <v>0</v>
      </c>
      <c r="BJ51" s="312">
        <f t="shared" si="18"/>
        <v>0</v>
      </c>
      <c r="BK51" s="313"/>
      <c r="BL51" s="314">
        <f t="shared" si="22"/>
        <v>9</v>
      </c>
      <c r="BM51" s="314">
        <f t="shared" si="14"/>
        <v>540</v>
      </c>
      <c r="BN51" s="314">
        <f t="shared" si="7"/>
        <v>80</v>
      </c>
      <c r="BO51" s="314">
        <f t="shared" si="15"/>
        <v>620</v>
      </c>
      <c r="BP51" s="356"/>
      <c r="BQ51" s="357"/>
      <c r="BR51" s="358"/>
      <c r="BS51" s="360"/>
      <c r="BT51" s="315"/>
    </row>
    <row r="52" spans="1:72" s="316" customFormat="1" ht="13.5" hidden="1" customHeight="1" x14ac:dyDescent="0.25">
      <c r="A52" s="305"/>
      <c r="B52" s="306"/>
      <c r="C52" s="318"/>
      <c r="D52" s="319"/>
      <c r="E52" s="307"/>
      <c r="F52" s="355"/>
      <c r="G52" s="321"/>
      <c r="H52" s="308"/>
      <c r="I52" s="322"/>
      <c r="J52" s="308"/>
      <c r="K52" s="308"/>
      <c r="L52" s="308"/>
      <c r="M52" s="310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2">
        <f t="shared" si="19"/>
        <v>0</v>
      </c>
      <c r="AN52" s="312">
        <f t="shared" si="19"/>
        <v>0</v>
      </c>
      <c r="AO52" s="312">
        <f t="shared" si="19"/>
        <v>0</v>
      </c>
      <c r="AP52" s="312">
        <f t="shared" si="19"/>
        <v>0</v>
      </c>
      <c r="AQ52" s="313"/>
      <c r="AR52" s="312">
        <f t="shared" si="20"/>
        <v>0</v>
      </c>
      <c r="AS52" s="312">
        <f t="shared" si="20"/>
        <v>0</v>
      </c>
      <c r="AT52" s="312">
        <f t="shared" si="20"/>
        <v>0</v>
      </c>
      <c r="AU52" s="312">
        <f t="shared" si="20"/>
        <v>0</v>
      </c>
      <c r="AV52" s="313"/>
      <c r="AW52" s="312">
        <f t="shared" si="21"/>
        <v>0</v>
      </c>
      <c r="AX52" s="312">
        <f t="shared" si="21"/>
        <v>0</v>
      </c>
      <c r="AY52" s="312">
        <f t="shared" si="21"/>
        <v>0</v>
      </c>
      <c r="AZ52" s="312">
        <f t="shared" si="21"/>
        <v>0</v>
      </c>
      <c r="BA52" s="313"/>
      <c r="BB52" s="312">
        <f t="shared" si="17"/>
        <v>0</v>
      </c>
      <c r="BC52" s="312">
        <f t="shared" si="17"/>
        <v>0</v>
      </c>
      <c r="BD52" s="312">
        <f t="shared" si="17"/>
        <v>0</v>
      </c>
      <c r="BE52" s="312">
        <f t="shared" si="17"/>
        <v>0</v>
      </c>
      <c r="BF52" s="313"/>
      <c r="BG52" s="312">
        <f t="shared" si="18"/>
        <v>0</v>
      </c>
      <c r="BH52" s="312">
        <f t="shared" si="18"/>
        <v>0</v>
      </c>
      <c r="BI52" s="312">
        <f t="shared" si="18"/>
        <v>0</v>
      </c>
      <c r="BJ52" s="312">
        <f t="shared" si="18"/>
        <v>0</v>
      </c>
      <c r="BK52" s="313"/>
      <c r="BL52" s="314"/>
      <c r="BM52" s="314"/>
      <c r="BN52" s="314"/>
      <c r="BO52" s="314"/>
      <c r="BP52" s="356"/>
      <c r="BQ52" s="357"/>
      <c r="BR52" s="358"/>
      <c r="BS52" s="360"/>
    </row>
    <row r="53" spans="1:72" s="316" customFormat="1" ht="13.5" hidden="1" customHeight="1" x14ac:dyDescent="0.25">
      <c r="A53" s="305"/>
      <c r="B53" s="317"/>
      <c r="C53" s="318"/>
      <c r="D53" s="319"/>
      <c r="E53" s="320"/>
      <c r="F53" s="355"/>
      <c r="G53" s="321"/>
      <c r="H53" s="327"/>
      <c r="I53" s="308"/>
      <c r="J53" s="308"/>
      <c r="K53" s="308"/>
      <c r="L53" s="308"/>
      <c r="M53" s="310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2">
        <f t="shared" si="19"/>
        <v>0</v>
      </c>
      <c r="AN53" s="312">
        <f t="shared" si="19"/>
        <v>0</v>
      </c>
      <c r="AO53" s="312">
        <f t="shared" si="19"/>
        <v>0</v>
      </c>
      <c r="AP53" s="312">
        <f t="shared" si="19"/>
        <v>0</v>
      </c>
      <c r="AQ53" s="313"/>
      <c r="AR53" s="312">
        <f t="shared" si="20"/>
        <v>0</v>
      </c>
      <c r="AS53" s="312">
        <f t="shared" si="20"/>
        <v>0</v>
      </c>
      <c r="AT53" s="312">
        <f t="shared" si="20"/>
        <v>0</v>
      </c>
      <c r="AU53" s="312">
        <f t="shared" si="20"/>
        <v>0</v>
      </c>
      <c r="AV53" s="313"/>
      <c r="AW53" s="312">
        <f t="shared" si="21"/>
        <v>0</v>
      </c>
      <c r="AX53" s="312">
        <f t="shared" si="21"/>
        <v>0</v>
      </c>
      <c r="AY53" s="312">
        <f t="shared" si="21"/>
        <v>0</v>
      </c>
      <c r="AZ53" s="312">
        <f t="shared" si="21"/>
        <v>0</v>
      </c>
      <c r="BA53" s="313"/>
      <c r="BB53" s="312">
        <f t="shared" si="17"/>
        <v>0</v>
      </c>
      <c r="BC53" s="312">
        <f t="shared" si="17"/>
        <v>0</v>
      </c>
      <c r="BD53" s="312">
        <f t="shared" si="17"/>
        <v>0</v>
      </c>
      <c r="BE53" s="312">
        <f t="shared" si="17"/>
        <v>0</v>
      </c>
      <c r="BF53" s="313"/>
      <c r="BG53" s="312">
        <f t="shared" si="18"/>
        <v>0</v>
      </c>
      <c r="BH53" s="312">
        <f t="shared" si="18"/>
        <v>0</v>
      </c>
      <c r="BI53" s="312">
        <f t="shared" si="18"/>
        <v>0</v>
      </c>
      <c r="BJ53" s="312">
        <f t="shared" si="18"/>
        <v>0</v>
      </c>
      <c r="BK53" s="313"/>
      <c r="BL53" s="314"/>
      <c r="BM53" s="314"/>
      <c r="BN53" s="314"/>
      <c r="BO53" s="314"/>
      <c r="BP53" s="356"/>
      <c r="BQ53" s="357"/>
      <c r="BR53" s="358"/>
      <c r="BS53" s="360"/>
    </row>
    <row r="54" spans="1:72" s="316" customFormat="1" ht="14.1" hidden="1" customHeight="1" x14ac:dyDescent="0.25">
      <c r="A54" s="305"/>
      <c r="B54" s="306">
        <f t="shared" si="0"/>
        <v>1</v>
      </c>
      <c r="C54" s="318" t="s">
        <v>225</v>
      </c>
      <c r="D54" s="319" t="s">
        <v>29</v>
      </c>
      <c r="E54" s="320"/>
      <c r="F54" s="359"/>
      <c r="G54" s="321" t="s">
        <v>220</v>
      </c>
      <c r="H54" s="337"/>
      <c r="I54" s="325"/>
      <c r="J54" s="308"/>
      <c r="K54" s="337"/>
      <c r="L54" s="337"/>
      <c r="M54" s="310"/>
      <c r="N54" s="311" t="s">
        <v>18</v>
      </c>
      <c r="O54" s="311" t="s">
        <v>18</v>
      </c>
      <c r="P54" s="311" t="s">
        <v>20</v>
      </c>
      <c r="Q54" s="311"/>
      <c r="R54" s="311">
        <v>29</v>
      </c>
      <c r="S54" s="311" t="s">
        <v>19</v>
      </c>
      <c r="T54" s="311" t="s">
        <v>20</v>
      </c>
      <c r="U54" s="311" t="s">
        <v>204</v>
      </c>
      <c r="V54" s="311"/>
      <c r="W54" s="311">
        <v>39</v>
      </c>
      <c r="X54" s="311" t="s">
        <v>20</v>
      </c>
      <c r="Y54" s="311" t="s">
        <v>19</v>
      </c>
      <c r="Z54" s="311" t="s">
        <v>20</v>
      </c>
      <c r="AA54" s="311"/>
      <c r="AB54" s="311">
        <v>23</v>
      </c>
      <c r="AC54" s="311"/>
      <c r="AD54" s="311"/>
      <c r="AE54" s="311"/>
      <c r="AF54" s="311"/>
      <c r="AG54" s="311"/>
      <c r="AH54" s="311"/>
      <c r="AI54" s="311"/>
      <c r="AJ54" s="311"/>
      <c r="AK54" s="311"/>
      <c r="AL54" s="311"/>
      <c r="AM54" s="312">
        <f t="shared" si="19"/>
        <v>0</v>
      </c>
      <c r="AN54" s="312">
        <f t="shared" si="19"/>
        <v>0</v>
      </c>
      <c r="AO54" s="312">
        <f t="shared" si="19"/>
        <v>0</v>
      </c>
      <c r="AP54" s="312">
        <f t="shared" si="19"/>
        <v>0</v>
      </c>
      <c r="AQ54" s="313"/>
      <c r="AR54" s="312">
        <f t="shared" si="20"/>
        <v>0</v>
      </c>
      <c r="AS54" s="312">
        <f t="shared" si="20"/>
        <v>0</v>
      </c>
      <c r="AT54" s="312">
        <f t="shared" si="20"/>
        <v>0</v>
      </c>
      <c r="AU54" s="312">
        <f t="shared" si="20"/>
        <v>0</v>
      </c>
      <c r="AV54" s="313"/>
      <c r="AW54" s="312">
        <f t="shared" si="21"/>
        <v>0</v>
      </c>
      <c r="AX54" s="312">
        <f t="shared" si="21"/>
        <v>0</v>
      </c>
      <c r="AY54" s="312">
        <f t="shared" si="21"/>
        <v>0</v>
      </c>
      <c r="AZ54" s="312">
        <f t="shared" si="21"/>
        <v>0</v>
      </c>
      <c r="BA54" s="313"/>
      <c r="BB54" s="312">
        <f t="shared" si="17"/>
        <v>0</v>
      </c>
      <c r="BC54" s="312">
        <f t="shared" si="17"/>
        <v>0</v>
      </c>
      <c r="BD54" s="312">
        <f t="shared" si="17"/>
        <v>0</v>
      </c>
      <c r="BE54" s="312">
        <f t="shared" si="17"/>
        <v>0</v>
      </c>
      <c r="BF54" s="313"/>
      <c r="BG54" s="312">
        <f t="shared" si="18"/>
        <v>0</v>
      </c>
      <c r="BH54" s="312">
        <f t="shared" si="18"/>
        <v>0</v>
      </c>
      <c r="BI54" s="312">
        <f t="shared" si="18"/>
        <v>0</v>
      </c>
      <c r="BJ54" s="312">
        <f t="shared" si="18"/>
        <v>0</v>
      </c>
      <c r="BK54" s="313"/>
      <c r="BL54" s="314">
        <f t="shared" si="22"/>
        <v>9</v>
      </c>
      <c r="BM54" s="314">
        <f t="shared" si="14"/>
        <v>540</v>
      </c>
      <c r="BN54" s="314">
        <f t="shared" si="7"/>
        <v>91</v>
      </c>
      <c r="BO54" s="314">
        <f t="shared" si="15"/>
        <v>631</v>
      </c>
      <c r="BP54" s="356"/>
      <c r="BQ54" s="357"/>
      <c r="BR54" s="358"/>
      <c r="BS54" s="360"/>
    </row>
    <row r="55" spans="1:72" s="316" customFormat="1" ht="14.1" hidden="1" customHeight="1" x14ac:dyDescent="0.25">
      <c r="A55" s="305"/>
      <c r="B55" s="317">
        <v>8</v>
      </c>
      <c r="C55" s="318"/>
      <c r="D55" s="319" t="s">
        <v>38</v>
      </c>
      <c r="E55" s="307"/>
      <c r="F55" s="355"/>
      <c r="G55" s="324" t="s">
        <v>45</v>
      </c>
      <c r="H55" s="308"/>
      <c r="I55" s="322"/>
      <c r="J55" s="308"/>
      <c r="K55" s="308"/>
      <c r="L55" s="308"/>
      <c r="M55" s="310"/>
      <c r="N55" s="311" t="s">
        <v>20</v>
      </c>
      <c r="O55" s="311" t="s">
        <v>18</v>
      </c>
      <c r="P55" s="311" t="s">
        <v>20</v>
      </c>
      <c r="Q55" s="311"/>
      <c r="R55" s="311">
        <v>31</v>
      </c>
      <c r="S55" s="311" t="s">
        <v>19</v>
      </c>
      <c r="T55" s="311" t="s">
        <v>17</v>
      </c>
      <c r="U55" s="311" t="s">
        <v>204</v>
      </c>
      <c r="V55" s="311"/>
      <c r="W55" s="311">
        <v>31</v>
      </c>
      <c r="X55" s="311" t="s">
        <v>20</v>
      </c>
      <c r="Y55" s="311" t="s">
        <v>18</v>
      </c>
      <c r="Z55" s="311" t="s">
        <v>19</v>
      </c>
      <c r="AA55" s="311"/>
      <c r="AB55" s="311">
        <v>30</v>
      </c>
      <c r="AC55" s="311"/>
      <c r="AD55" s="311"/>
      <c r="AE55" s="311"/>
      <c r="AF55" s="311"/>
      <c r="AG55" s="311"/>
      <c r="AH55" s="311"/>
      <c r="AI55" s="311"/>
      <c r="AJ55" s="311"/>
      <c r="AK55" s="311"/>
      <c r="AL55" s="311"/>
      <c r="AM55" s="312">
        <f t="shared" si="19"/>
        <v>0</v>
      </c>
      <c r="AN55" s="312">
        <f t="shared" si="19"/>
        <v>0</v>
      </c>
      <c r="AO55" s="312">
        <f t="shared" si="19"/>
        <v>0</v>
      </c>
      <c r="AP55" s="312">
        <f t="shared" si="19"/>
        <v>0</v>
      </c>
      <c r="AQ55" s="313"/>
      <c r="AR55" s="312">
        <f t="shared" si="20"/>
        <v>0</v>
      </c>
      <c r="AS55" s="312">
        <f t="shared" si="20"/>
        <v>0</v>
      </c>
      <c r="AT55" s="312">
        <f t="shared" si="20"/>
        <v>0</v>
      </c>
      <c r="AU55" s="312">
        <f t="shared" si="20"/>
        <v>0</v>
      </c>
      <c r="AV55" s="313"/>
      <c r="AW55" s="312">
        <f t="shared" si="21"/>
        <v>0</v>
      </c>
      <c r="AX55" s="312">
        <f t="shared" si="21"/>
        <v>0</v>
      </c>
      <c r="AY55" s="312">
        <f t="shared" si="21"/>
        <v>0</v>
      </c>
      <c r="AZ55" s="312">
        <f t="shared" si="21"/>
        <v>0</v>
      </c>
      <c r="BA55" s="313"/>
      <c r="BB55" s="312">
        <f t="shared" si="17"/>
        <v>0</v>
      </c>
      <c r="BC55" s="312">
        <f t="shared" si="17"/>
        <v>0</v>
      </c>
      <c r="BD55" s="312">
        <f t="shared" si="17"/>
        <v>0</v>
      </c>
      <c r="BE55" s="312">
        <f t="shared" si="17"/>
        <v>0</v>
      </c>
      <c r="BF55" s="313"/>
      <c r="BG55" s="312">
        <f t="shared" si="18"/>
        <v>0</v>
      </c>
      <c r="BH55" s="312">
        <f t="shared" si="18"/>
        <v>0</v>
      </c>
      <c r="BI55" s="312">
        <f t="shared" si="18"/>
        <v>0</v>
      </c>
      <c r="BJ55" s="312">
        <f t="shared" si="18"/>
        <v>0</v>
      </c>
      <c r="BK55" s="313"/>
      <c r="BL55" s="314">
        <f t="shared" si="22"/>
        <v>9</v>
      </c>
      <c r="BM55" s="314">
        <f t="shared" si="14"/>
        <v>540</v>
      </c>
      <c r="BN55" s="314">
        <f t="shared" si="7"/>
        <v>92</v>
      </c>
      <c r="BO55" s="314">
        <f t="shared" si="15"/>
        <v>632</v>
      </c>
      <c r="BP55" s="356"/>
      <c r="BQ55" s="357"/>
      <c r="BR55" s="358"/>
      <c r="BS55" s="360"/>
      <c r="BT55" s="315"/>
    </row>
    <row r="56" spans="1:72" s="316" customFormat="1" ht="13.5" hidden="1" customHeight="1" x14ac:dyDescent="0.25">
      <c r="A56" s="305"/>
      <c r="B56" s="306"/>
      <c r="C56" s="318"/>
      <c r="D56" s="319"/>
      <c r="E56" s="320"/>
      <c r="F56" s="355"/>
      <c r="G56" s="321"/>
      <c r="H56" s="308"/>
      <c r="I56" s="308"/>
      <c r="J56" s="325"/>
      <c r="K56" s="308"/>
      <c r="L56" s="308"/>
      <c r="M56" s="328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AG56" s="311"/>
      <c r="AH56" s="311"/>
      <c r="AI56" s="311"/>
      <c r="AJ56" s="311"/>
      <c r="AK56" s="311"/>
      <c r="AL56" s="311"/>
      <c r="AM56" s="312">
        <f t="shared" si="19"/>
        <v>0</v>
      </c>
      <c r="AN56" s="312">
        <f t="shared" si="19"/>
        <v>0</v>
      </c>
      <c r="AO56" s="312">
        <f t="shared" si="19"/>
        <v>0</v>
      </c>
      <c r="AP56" s="312">
        <f t="shared" si="19"/>
        <v>0</v>
      </c>
      <c r="AQ56" s="313"/>
      <c r="AR56" s="312">
        <f t="shared" si="20"/>
        <v>0</v>
      </c>
      <c r="AS56" s="312">
        <f t="shared" si="20"/>
        <v>0</v>
      </c>
      <c r="AT56" s="312">
        <f t="shared" si="20"/>
        <v>0</v>
      </c>
      <c r="AU56" s="312">
        <f t="shared" si="20"/>
        <v>0</v>
      </c>
      <c r="AV56" s="313"/>
      <c r="AW56" s="312">
        <f t="shared" si="21"/>
        <v>0</v>
      </c>
      <c r="AX56" s="312">
        <f t="shared" si="21"/>
        <v>0</v>
      </c>
      <c r="AY56" s="312">
        <f t="shared" si="21"/>
        <v>0</v>
      </c>
      <c r="AZ56" s="312">
        <f t="shared" si="21"/>
        <v>0</v>
      </c>
      <c r="BA56" s="313"/>
      <c r="BB56" s="312">
        <f t="shared" si="17"/>
        <v>0</v>
      </c>
      <c r="BC56" s="312">
        <f t="shared" si="17"/>
        <v>0</v>
      </c>
      <c r="BD56" s="312">
        <f t="shared" si="17"/>
        <v>0</v>
      </c>
      <c r="BE56" s="312">
        <f t="shared" si="17"/>
        <v>0</v>
      </c>
      <c r="BF56" s="313"/>
      <c r="BG56" s="312">
        <f t="shared" si="18"/>
        <v>0</v>
      </c>
      <c r="BH56" s="312">
        <f t="shared" si="18"/>
        <v>0</v>
      </c>
      <c r="BI56" s="312">
        <f t="shared" si="18"/>
        <v>0</v>
      </c>
      <c r="BJ56" s="312">
        <f t="shared" si="18"/>
        <v>0</v>
      </c>
      <c r="BK56" s="313"/>
      <c r="BL56" s="314"/>
      <c r="BM56" s="314"/>
      <c r="BN56" s="314"/>
      <c r="BO56" s="314"/>
      <c r="BP56" s="356"/>
      <c r="BQ56" s="357"/>
      <c r="BR56" s="358"/>
      <c r="BS56" s="360"/>
    </row>
    <row r="57" spans="1:72" s="316" customFormat="1" ht="13.5" hidden="1" customHeight="1" x14ac:dyDescent="0.25">
      <c r="A57" s="305"/>
      <c r="B57" s="317"/>
      <c r="C57" s="318"/>
      <c r="D57" s="319"/>
      <c r="E57" s="320"/>
      <c r="F57" s="361"/>
      <c r="G57" s="321"/>
      <c r="H57" s="325"/>
      <c r="I57" s="322"/>
      <c r="J57" s="308"/>
      <c r="K57" s="322"/>
      <c r="L57" s="309"/>
      <c r="M57" s="329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311"/>
      <c r="AL57" s="311"/>
      <c r="AM57" s="312">
        <f t="shared" si="19"/>
        <v>0</v>
      </c>
      <c r="AN57" s="312">
        <f t="shared" si="19"/>
        <v>0</v>
      </c>
      <c r="AO57" s="312">
        <f t="shared" si="19"/>
        <v>0</v>
      </c>
      <c r="AP57" s="312">
        <f t="shared" si="19"/>
        <v>0</v>
      </c>
      <c r="AQ57" s="313"/>
      <c r="AR57" s="312">
        <f t="shared" si="20"/>
        <v>0</v>
      </c>
      <c r="AS57" s="312">
        <f t="shared" si="20"/>
        <v>0</v>
      </c>
      <c r="AT57" s="312">
        <f t="shared" si="20"/>
        <v>0</v>
      </c>
      <c r="AU57" s="312">
        <f t="shared" si="20"/>
        <v>0</v>
      </c>
      <c r="AV57" s="313"/>
      <c r="AW57" s="312">
        <f t="shared" si="21"/>
        <v>0</v>
      </c>
      <c r="AX57" s="312">
        <f t="shared" si="21"/>
        <v>0</v>
      </c>
      <c r="AY57" s="312">
        <f t="shared" si="21"/>
        <v>0</v>
      </c>
      <c r="AZ57" s="312">
        <f t="shared" si="21"/>
        <v>0</v>
      </c>
      <c r="BA57" s="313"/>
      <c r="BB57" s="312">
        <f t="shared" si="17"/>
        <v>0</v>
      </c>
      <c r="BC57" s="312">
        <f t="shared" si="17"/>
        <v>0</v>
      </c>
      <c r="BD57" s="312">
        <f t="shared" si="17"/>
        <v>0</v>
      </c>
      <c r="BE57" s="312">
        <f t="shared" si="17"/>
        <v>0</v>
      </c>
      <c r="BF57" s="313"/>
      <c r="BG57" s="312">
        <f t="shared" si="18"/>
        <v>0</v>
      </c>
      <c r="BH57" s="312">
        <f t="shared" si="18"/>
        <v>0</v>
      </c>
      <c r="BI57" s="312">
        <f t="shared" si="18"/>
        <v>0</v>
      </c>
      <c r="BJ57" s="312">
        <f t="shared" si="18"/>
        <v>0</v>
      </c>
      <c r="BK57" s="313"/>
      <c r="BL57" s="314"/>
      <c r="BM57" s="314"/>
      <c r="BN57" s="314"/>
      <c r="BO57" s="314"/>
      <c r="BP57" s="356"/>
      <c r="BQ57" s="357"/>
      <c r="BR57" s="358"/>
      <c r="BS57" s="360"/>
    </row>
    <row r="58" spans="1:72" s="316" customFormat="1" ht="14.1" hidden="1" customHeight="1" x14ac:dyDescent="0.25">
      <c r="A58" s="305"/>
      <c r="B58" s="306">
        <v>9</v>
      </c>
      <c r="C58" s="318"/>
      <c r="D58" s="319" t="s">
        <v>39</v>
      </c>
      <c r="E58" s="320"/>
      <c r="F58" s="359"/>
      <c r="G58" s="324" t="s">
        <v>45</v>
      </c>
      <c r="H58" s="308"/>
      <c r="I58" s="325"/>
      <c r="J58" s="308"/>
      <c r="K58" s="308"/>
      <c r="L58" s="308"/>
      <c r="M58" s="328"/>
      <c r="N58" s="311" t="s">
        <v>19</v>
      </c>
      <c r="O58" s="311" t="s">
        <v>18</v>
      </c>
      <c r="P58" s="311" t="s">
        <v>20</v>
      </c>
      <c r="Q58" s="311"/>
      <c r="R58" s="311">
        <v>37</v>
      </c>
      <c r="S58" s="311" t="s">
        <v>17</v>
      </c>
      <c r="T58" s="311" t="s">
        <v>18</v>
      </c>
      <c r="U58" s="311" t="s">
        <v>204</v>
      </c>
      <c r="V58" s="311"/>
      <c r="W58" s="311">
        <v>34</v>
      </c>
      <c r="X58" s="311" t="s">
        <v>18</v>
      </c>
      <c r="Y58" s="311" t="s">
        <v>19</v>
      </c>
      <c r="Z58" s="311" t="s">
        <v>20</v>
      </c>
      <c r="AA58" s="311"/>
      <c r="AB58" s="311">
        <v>38</v>
      </c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2">
        <f t="shared" si="19"/>
        <v>0</v>
      </c>
      <c r="AN58" s="312">
        <f t="shared" si="19"/>
        <v>0</v>
      </c>
      <c r="AO58" s="312">
        <f t="shared" si="19"/>
        <v>0</v>
      </c>
      <c r="AP58" s="312">
        <f t="shared" si="19"/>
        <v>0</v>
      </c>
      <c r="AQ58" s="313"/>
      <c r="AR58" s="312">
        <f t="shared" si="20"/>
        <v>0</v>
      </c>
      <c r="AS58" s="312">
        <f t="shared" si="20"/>
        <v>0</v>
      </c>
      <c r="AT58" s="312">
        <f t="shared" si="20"/>
        <v>0</v>
      </c>
      <c r="AU58" s="312">
        <f t="shared" si="20"/>
        <v>0</v>
      </c>
      <c r="AV58" s="313"/>
      <c r="AW58" s="312">
        <f t="shared" si="21"/>
        <v>0</v>
      </c>
      <c r="AX58" s="312">
        <f t="shared" si="21"/>
        <v>0</v>
      </c>
      <c r="AY58" s="312">
        <f t="shared" si="21"/>
        <v>0</v>
      </c>
      <c r="AZ58" s="312">
        <f t="shared" si="21"/>
        <v>0</v>
      </c>
      <c r="BA58" s="313"/>
      <c r="BB58" s="312">
        <f t="shared" ref="BB58:BE89" si="23">IF(AC58=AC$10,1,0)</f>
        <v>0</v>
      </c>
      <c r="BC58" s="312">
        <f t="shared" si="23"/>
        <v>0</v>
      </c>
      <c r="BD58" s="312">
        <f t="shared" si="23"/>
        <v>0</v>
      </c>
      <c r="BE58" s="312">
        <f t="shared" si="23"/>
        <v>0</v>
      </c>
      <c r="BF58" s="313"/>
      <c r="BG58" s="312">
        <f t="shared" ref="BG58:BJ89" si="24">IF(AH58=AH$10,1,0)</f>
        <v>0</v>
      </c>
      <c r="BH58" s="312">
        <f t="shared" si="24"/>
        <v>0</v>
      </c>
      <c r="BI58" s="312">
        <f t="shared" si="24"/>
        <v>0</v>
      </c>
      <c r="BJ58" s="312">
        <f t="shared" si="24"/>
        <v>0</v>
      </c>
      <c r="BK58" s="313"/>
      <c r="BL58" s="314">
        <f t="shared" si="22"/>
        <v>9</v>
      </c>
      <c r="BM58" s="314">
        <f t="shared" si="14"/>
        <v>540</v>
      </c>
      <c r="BN58" s="314">
        <f t="shared" si="7"/>
        <v>109</v>
      </c>
      <c r="BO58" s="314">
        <f t="shared" si="15"/>
        <v>649</v>
      </c>
      <c r="BP58" s="356"/>
      <c r="BQ58" s="357"/>
      <c r="BR58" s="358"/>
      <c r="BS58" s="360"/>
      <c r="BT58" s="315"/>
    </row>
    <row r="59" spans="1:72" s="316" customFormat="1" ht="13.5" hidden="1" customHeight="1" x14ac:dyDescent="0.25">
      <c r="A59" s="305"/>
      <c r="B59" s="317"/>
      <c r="C59" s="318"/>
      <c r="D59" s="319"/>
      <c r="E59" s="320"/>
      <c r="F59" s="359"/>
      <c r="G59" s="321"/>
      <c r="H59" s="308"/>
      <c r="I59" s="325"/>
      <c r="J59" s="325"/>
      <c r="K59" s="308"/>
      <c r="L59" s="308"/>
      <c r="M59" s="310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1"/>
      <c r="AK59" s="311"/>
      <c r="AL59" s="311"/>
      <c r="AM59" s="312">
        <f t="shared" ref="AM59:AP90" si="25">IF(N59=N$10,1,0)</f>
        <v>0</v>
      </c>
      <c r="AN59" s="312">
        <f t="shared" si="25"/>
        <v>0</v>
      </c>
      <c r="AO59" s="312">
        <f t="shared" si="25"/>
        <v>0</v>
      </c>
      <c r="AP59" s="312">
        <f t="shared" si="25"/>
        <v>0</v>
      </c>
      <c r="AQ59" s="313"/>
      <c r="AR59" s="312">
        <f t="shared" ref="AR59:AU90" si="26">IF(S59=S$10,1,0)</f>
        <v>0</v>
      </c>
      <c r="AS59" s="312">
        <f t="shared" si="26"/>
        <v>0</v>
      </c>
      <c r="AT59" s="312">
        <f t="shared" si="26"/>
        <v>0</v>
      </c>
      <c r="AU59" s="312">
        <f t="shared" si="26"/>
        <v>0</v>
      </c>
      <c r="AV59" s="313"/>
      <c r="AW59" s="312">
        <f t="shared" ref="AW59:AZ90" si="27">IF(X59=X$10,1,0)</f>
        <v>0</v>
      </c>
      <c r="AX59" s="312">
        <f t="shared" si="27"/>
        <v>0</v>
      </c>
      <c r="AY59" s="312">
        <f t="shared" si="27"/>
        <v>0</v>
      </c>
      <c r="AZ59" s="312">
        <f t="shared" si="27"/>
        <v>0</v>
      </c>
      <c r="BA59" s="313"/>
      <c r="BB59" s="312">
        <f t="shared" si="23"/>
        <v>0</v>
      </c>
      <c r="BC59" s="312">
        <f t="shared" si="23"/>
        <v>0</v>
      </c>
      <c r="BD59" s="312">
        <f t="shared" si="23"/>
        <v>0</v>
      </c>
      <c r="BE59" s="312">
        <f t="shared" si="23"/>
        <v>0</v>
      </c>
      <c r="BF59" s="313"/>
      <c r="BG59" s="312">
        <f t="shared" si="24"/>
        <v>0</v>
      </c>
      <c r="BH59" s="312">
        <f t="shared" si="24"/>
        <v>0</v>
      </c>
      <c r="BI59" s="312">
        <f t="shared" si="24"/>
        <v>0</v>
      </c>
      <c r="BJ59" s="312">
        <f t="shared" si="24"/>
        <v>0</v>
      </c>
      <c r="BK59" s="313"/>
      <c r="BL59" s="314"/>
      <c r="BM59" s="314"/>
      <c r="BN59" s="314"/>
      <c r="BO59" s="314"/>
      <c r="BP59" s="356"/>
      <c r="BQ59" s="357"/>
      <c r="BR59" s="358"/>
      <c r="BS59" s="360"/>
    </row>
    <row r="60" spans="1:72" s="316" customFormat="1" ht="14.1" hidden="1" customHeight="1" x14ac:dyDescent="0.25">
      <c r="A60" s="305"/>
      <c r="B60" s="306">
        <v>10</v>
      </c>
      <c r="C60" s="318"/>
      <c r="D60" s="319" t="s">
        <v>55</v>
      </c>
      <c r="E60" s="320"/>
      <c r="F60" s="359"/>
      <c r="G60" s="324" t="s">
        <v>45</v>
      </c>
      <c r="H60" s="308"/>
      <c r="I60" s="322"/>
      <c r="J60" s="308"/>
      <c r="K60" s="308"/>
      <c r="L60" s="308"/>
      <c r="M60" s="310"/>
      <c r="N60" s="311" t="s">
        <v>19</v>
      </c>
      <c r="O60" s="311" t="s">
        <v>18</v>
      </c>
      <c r="P60" s="311" t="s">
        <v>20</v>
      </c>
      <c r="Q60" s="311"/>
      <c r="R60" s="311">
        <v>25</v>
      </c>
      <c r="S60" s="311" t="s">
        <v>19</v>
      </c>
      <c r="T60" s="311" t="s">
        <v>204</v>
      </c>
      <c r="U60" s="311" t="s">
        <v>19</v>
      </c>
      <c r="V60" s="311"/>
      <c r="W60" s="311">
        <v>20</v>
      </c>
      <c r="X60" s="311" t="s">
        <v>19</v>
      </c>
      <c r="Y60" s="311" t="s">
        <v>18</v>
      </c>
      <c r="Z60" s="311" t="s">
        <v>19</v>
      </c>
      <c r="AA60" s="311"/>
      <c r="AB60" s="311">
        <v>6</v>
      </c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2">
        <f t="shared" si="25"/>
        <v>0</v>
      </c>
      <c r="AN60" s="312">
        <f t="shared" si="25"/>
        <v>0</v>
      </c>
      <c r="AO60" s="312">
        <f t="shared" si="25"/>
        <v>0</v>
      </c>
      <c r="AP60" s="312">
        <f t="shared" si="25"/>
        <v>0</v>
      </c>
      <c r="AQ60" s="313"/>
      <c r="AR60" s="312">
        <f t="shared" si="26"/>
        <v>0</v>
      </c>
      <c r="AS60" s="312">
        <f t="shared" si="26"/>
        <v>1</v>
      </c>
      <c r="AT60" s="312">
        <f t="shared" si="26"/>
        <v>0</v>
      </c>
      <c r="AU60" s="312">
        <f t="shared" si="26"/>
        <v>0</v>
      </c>
      <c r="AV60" s="313"/>
      <c r="AW60" s="312">
        <f t="shared" si="27"/>
        <v>0</v>
      </c>
      <c r="AX60" s="312">
        <f t="shared" si="27"/>
        <v>0</v>
      </c>
      <c r="AY60" s="312">
        <f t="shared" si="27"/>
        <v>0</v>
      </c>
      <c r="AZ60" s="312">
        <f t="shared" si="27"/>
        <v>0</v>
      </c>
      <c r="BA60" s="313"/>
      <c r="BB60" s="312">
        <f t="shared" si="23"/>
        <v>0</v>
      </c>
      <c r="BC60" s="312">
        <f t="shared" si="23"/>
        <v>0</v>
      </c>
      <c r="BD60" s="312">
        <f t="shared" si="23"/>
        <v>0</v>
      </c>
      <c r="BE60" s="312">
        <f t="shared" si="23"/>
        <v>0</v>
      </c>
      <c r="BF60" s="313"/>
      <c r="BG60" s="312">
        <f t="shared" si="24"/>
        <v>0</v>
      </c>
      <c r="BH60" s="312">
        <f t="shared" si="24"/>
        <v>0</v>
      </c>
      <c r="BI60" s="312">
        <f t="shared" si="24"/>
        <v>0</v>
      </c>
      <c r="BJ60" s="312">
        <f t="shared" si="24"/>
        <v>0</v>
      </c>
      <c r="BK60" s="313"/>
      <c r="BL60" s="314">
        <f t="shared" si="22"/>
        <v>8</v>
      </c>
      <c r="BM60" s="314">
        <f t="shared" si="14"/>
        <v>480</v>
      </c>
      <c r="BN60" s="314">
        <f t="shared" si="7"/>
        <v>51</v>
      </c>
      <c r="BO60" s="314">
        <f t="shared" si="15"/>
        <v>531</v>
      </c>
      <c r="BP60" s="356"/>
      <c r="BQ60" s="357"/>
      <c r="BR60" s="358"/>
      <c r="BS60" s="360"/>
      <c r="BT60" s="315"/>
    </row>
    <row r="61" spans="1:72" s="316" customFormat="1" ht="13.5" hidden="1" customHeight="1" x14ac:dyDescent="0.25">
      <c r="A61" s="305"/>
      <c r="B61" s="317"/>
      <c r="C61" s="318"/>
      <c r="D61" s="319"/>
      <c r="E61" s="307"/>
      <c r="F61" s="355"/>
      <c r="G61" s="321"/>
      <c r="H61" s="308"/>
      <c r="I61" s="322"/>
      <c r="J61" s="308"/>
      <c r="K61" s="308"/>
      <c r="L61" s="308"/>
      <c r="M61" s="310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12">
        <f t="shared" si="25"/>
        <v>0</v>
      </c>
      <c r="AN61" s="312">
        <f t="shared" si="25"/>
        <v>0</v>
      </c>
      <c r="AO61" s="312">
        <f t="shared" si="25"/>
        <v>0</v>
      </c>
      <c r="AP61" s="312">
        <f t="shared" si="25"/>
        <v>0</v>
      </c>
      <c r="AQ61" s="313"/>
      <c r="AR61" s="312">
        <f t="shared" si="26"/>
        <v>0</v>
      </c>
      <c r="AS61" s="312">
        <f t="shared" si="26"/>
        <v>0</v>
      </c>
      <c r="AT61" s="312">
        <f t="shared" si="26"/>
        <v>0</v>
      </c>
      <c r="AU61" s="312">
        <f t="shared" si="26"/>
        <v>0</v>
      </c>
      <c r="AV61" s="313"/>
      <c r="AW61" s="312">
        <f t="shared" si="27"/>
        <v>0</v>
      </c>
      <c r="AX61" s="312">
        <f t="shared" si="27"/>
        <v>0</v>
      </c>
      <c r="AY61" s="312">
        <f t="shared" si="27"/>
        <v>0</v>
      </c>
      <c r="AZ61" s="312">
        <f t="shared" si="27"/>
        <v>0</v>
      </c>
      <c r="BA61" s="313"/>
      <c r="BB61" s="312">
        <f t="shared" si="23"/>
        <v>0</v>
      </c>
      <c r="BC61" s="312">
        <f t="shared" si="23"/>
        <v>0</v>
      </c>
      <c r="BD61" s="312">
        <f t="shared" si="23"/>
        <v>0</v>
      </c>
      <c r="BE61" s="312">
        <f t="shared" si="23"/>
        <v>0</v>
      </c>
      <c r="BF61" s="313"/>
      <c r="BG61" s="312">
        <f t="shared" si="24"/>
        <v>0</v>
      </c>
      <c r="BH61" s="312">
        <f t="shared" si="24"/>
        <v>0</v>
      </c>
      <c r="BI61" s="312">
        <f t="shared" si="24"/>
        <v>0</v>
      </c>
      <c r="BJ61" s="312">
        <f t="shared" si="24"/>
        <v>0</v>
      </c>
      <c r="BK61" s="313"/>
      <c r="BL61" s="314"/>
      <c r="BM61" s="314"/>
      <c r="BN61" s="314"/>
      <c r="BO61" s="314"/>
      <c r="BP61" s="356"/>
      <c r="BQ61" s="357"/>
      <c r="BR61" s="358"/>
      <c r="BS61" s="360"/>
    </row>
    <row r="62" spans="1:72" s="316" customFormat="1" ht="13.5" hidden="1" customHeight="1" x14ac:dyDescent="0.25">
      <c r="A62" s="305"/>
      <c r="B62" s="306"/>
      <c r="C62" s="318"/>
      <c r="D62" s="319"/>
      <c r="E62" s="320"/>
      <c r="F62" s="361"/>
      <c r="G62" s="321"/>
      <c r="H62" s="308"/>
      <c r="I62" s="308"/>
      <c r="J62" s="325"/>
      <c r="K62" s="308"/>
      <c r="L62" s="308"/>
      <c r="M62" s="328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11"/>
      <c r="AE62" s="311"/>
      <c r="AF62" s="311"/>
      <c r="AG62" s="311"/>
      <c r="AH62" s="311"/>
      <c r="AI62" s="311"/>
      <c r="AJ62" s="311"/>
      <c r="AK62" s="311"/>
      <c r="AL62" s="311"/>
      <c r="AM62" s="312">
        <f t="shared" si="25"/>
        <v>0</v>
      </c>
      <c r="AN62" s="312">
        <f t="shared" si="25"/>
        <v>0</v>
      </c>
      <c r="AO62" s="312">
        <f t="shared" si="25"/>
        <v>0</v>
      </c>
      <c r="AP62" s="312">
        <f t="shared" si="25"/>
        <v>0</v>
      </c>
      <c r="AQ62" s="313"/>
      <c r="AR62" s="312">
        <f t="shared" si="26"/>
        <v>0</v>
      </c>
      <c r="AS62" s="312">
        <f t="shared" si="26"/>
        <v>0</v>
      </c>
      <c r="AT62" s="312">
        <f t="shared" si="26"/>
        <v>0</v>
      </c>
      <c r="AU62" s="312">
        <f t="shared" si="26"/>
        <v>0</v>
      </c>
      <c r="AV62" s="313"/>
      <c r="AW62" s="312">
        <f t="shared" si="27"/>
        <v>0</v>
      </c>
      <c r="AX62" s="312">
        <f t="shared" si="27"/>
        <v>0</v>
      </c>
      <c r="AY62" s="312">
        <f t="shared" si="27"/>
        <v>0</v>
      </c>
      <c r="AZ62" s="312">
        <f t="shared" si="27"/>
        <v>0</v>
      </c>
      <c r="BA62" s="313"/>
      <c r="BB62" s="312">
        <f t="shared" si="23"/>
        <v>0</v>
      </c>
      <c r="BC62" s="312">
        <f t="shared" si="23"/>
        <v>0</v>
      </c>
      <c r="BD62" s="312">
        <f t="shared" si="23"/>
        <v>0</v>
      </c>
      <c r="BE62" s="312">
        <f t="shared" si="23"/>
        <v>0</v>
      </c>
      <c r="BF62" s="313"/>
      <c r="BG62" s="312">
        <f t="shared" si="24"/>
        <v>0</v>
      </c>
      <c r="BH62" s="312">
        <f t="shared" si="24"/>
        <v>0</v>
      </c>
      <c r="BI62" s="312">
        <f t="shared" si="24"/>
        <v>0</v>
      </c>
      <c r="BJ62" s="312">
        <f t="shared" si="24"/>
        <v>0</v>
      </c>
      <c r="BK62" s="313"/>
      <c r="BL62" s="314"/>
      <c r="BM62" s="314"/>
      <c r="BN62" s="314"/>
      <c r="BO62" s="314"/>
      <c r="BP62" s="356"/>
      <c r="BQ62" s="357"/>
      <c r="BR62" s="358"/>
      <c r="BS62" s="360"/>
    </row>
    <row r="63" spans="1:72" s="316" customFormat="1" ht="13.5" hidden="1" customHeight="1" x14ac:dyDescent="0.25">
      <c r="A63" s="305"/>
      <c r="B63" s="317"/>
      <c r="C63" s="318"/>
      <c r="D63" s="319"/>
      <c r="E63" s="320"/>
      <c r="F63" s="361"/>
      <c r="G63" s="321"/>
      <c r="H63" s="327"/>
      <c r="I63" s="325"/>
      <c r="J63" s="308"/>
      <c r="K63" s="308"/>
      <c r="L63" s="308"/>
      <c r="M63" s="328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311"/>
      <c r="AM63" s="312">
        <f t="shared" si="25"/>
        <v>0</v>
      </c>
      <c r="AN63" s="312">
        <f t="shared" si="25"/>
        <v>0</v>
      </c>
      <c r="AO63" s="312">
        <f t="shared" si="25"/>
        <v>0</v>
      </c>
      <c r="AP63" s="312">
        <f t="shared" si="25"/>
        <v>0</v>
      </c>
      <c r="AQ63" s="313"/>
      <c r="AR63" s="312">
        <f t="shared" si="26"/>
        <v>0</v>
      </c>
      <c r="AS63" s="312">
        <f t="shared" si="26"/>
        <v>0</v>
      </c>
      <c r="AT63" s="312">
        <f t="shared" si="26"/>
        <v>0</v>
      </c>
      <c r="AU63" s="312">
        <f t="shared" si="26"/>
        <v>0</v>
      </c>
      <c r="AV63" s="313"/>
      <c r="AW63" s="312">
        <f t="shared" si="27"/>
        <v>0</v>
      </c>
      <c r="AX63" s="312">
        <f t="shared" si="27"/>
        <v>0</v>
      </c>
      <c r="AY63" s="312">
        <f t="shared" si="27"/>
        <v>0</v>
      </c>
      <c r="AZ63" s="312">
        <f t="shared" si="27"/>
        <v>0</v>
      </c>
      <c r="BA63" s="313"/>
      <c r="BB63" s="312">
        <f t="shared" si="23"/>
        <v>0</v>
      </c>
      <c r="BC63" s="312">
        <f t="shared" si="23"/>
        <v>0</v>
      </c>
      <c r="BD63" s="312">
        <f t="shared" si="23"/>
        <v>0</v>
      </c>
      <c r="BE63" s="312">
        <f t="shared" si="23"/>
        <v>0</v>
      </c>
      <c r="BF63" s="313"/>
      <c r="BG63" s="312">
        <f t="shared" si="24"/>
        <v>0</v>
      </c>
      <c r="BH63" s="312">
        <f t="shared" si="24"/>
        <v>0</v>
      </c>
      <c r="BI63" s="312">
        <f t="shared" si="24"/>
        <v>0</v>
      </c>
      <c r="BJ63" s="312">
        <f t="shared" si="24"/>
        <v>0</v>
      </c>
      <c r="BK63" s="313"/>
      <c r="BL63" s="314"/>
      <c r="BM63" s="314"/>
      <c r="BN63" s="314"/>
      <c r="BO63" s="314"/>
      <c r="BP63" s="356"/>
      <c r="BQ63" s="357"/>
      <c r="BR63" s="358"/>
      <c r="BS63" s="360"/>
    </row>
    <row r="64" spans="1:72" s="316" customFormat="1" ht="14.1" hidden="1" customHeight="1" x14ac:dyDescent="0.25">
      <c r="A64" s="305"/>
      <c r="B64" s="306">
        <v>11</v>
      </c>
      <c r="C64" s="318"/>
      <c r="D64" s="319" t="s">
        <v>54</v>
      </c>
      <c r="E64" s="307"/>
      <c r="F64" s="355"/>
      <c r="G64" s="324" t="s">
        <v>45</v>
      </c>
      <c r="H64" s="308"/>
      <c r="I64" s="322"/>
      <c r="J64" s="308"/>
      <c r="K64" s="308"/>
      <c r="L64" s="308"/>
      <c r="M64" s="310"/>
      <c r="N64" s="311" t="s">
        <v>20</v>
      </c>
      <c r="O64" s="311" t="s">
        <v>18</v>
      </c>
      <c r="P64" s="311" t="s">
        <v>19</v>
      </c>
      <c r="Q64" s="311"/>
      <c r="R64" s="311">
        <v>78</v>
      </c>
      <c r="S64" s="311" t="s">
        <v>17</v>
      </c>
      <c r="T64" s="311" t="s">
        <v>20</v>
      </c>
      <c r="U64" s="311" t="s">
        <v>204</v>
      </c>
      <c r="V64" s="311"/>
      <c r="W64" s="311">
        <v>47</v>
      </c>
      <c r="X64" s="311" t="s">
        <v>20</v>
      </c>
      <c r="Y64" s="311" t="s">
        <v>18</v>
      </c>
      <c r="Z64" s="311" t="s">
        <v>19</v>
      </c>
      <c r="AA64" s="311"/>
      <c r="AB64" s="311">
        <v>67</v>
      </c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2">
        <f t="shared" si="25"/>
        <v>0</v>
      </c>
      <c r="AN64" s="312">
        <f t="shared" si="25"/>
        <v>0</v>
      </c>
      <c r="AO64" s="312">
        <f t="shared" si="25"/>
        <v>0</v>
      </c>
      <c r="AP64" s="312">
        <f t="shared" si="25"/>
        <v>0</v>
      </c>
      <c r="AQ64" s="313"/>
      <c r="AR64" s="312">
        <f t="shared" si="26"/>
        <v>0</v>
      </c>
      <c r="AS64" s="312">
        <f t="shared" si="26"/>
        <v>0</v>
      </c>
      <c r="AT64" s="312">
        <f t="shared" si="26"/>
        <v>0</v>
      </c>
      <c r="AU64" s="312">
        <f t="shared" si="26"/>
        <v>0</v>
      </c>
      <c r="AV64" s="313"/>
      <c r="AW64" s="312">
        <f t="shared" si="27"/>
        <v>0</v>
      </c>
      <c r="AX64" s="312">
        <f t="shared" si="27"/>
        <v>0</v>
      </c>
      <c r="AY64" s="312">
        <f t="shared" si="27"/>
        <v>0</v>
      </c>
      <c r="AZ64" s="312">
        <f t="shared" si="27"/>
        <v>0</v>
      </c>
      <c r="BA64" s="313"/>
      <c r="BB64" s="312">
        <f t="shared" si="23"/>
        <v>0</v>
      </c>
      <c r="BC64" s="312">
        <f t="shared" si="23"/>
        <v>0</v>
      </c>
      <c r="BD64" s="312">
        <f t="shared" si="23"/>
        <v>0</v>
      </c>
      <c r="BE64" s="312">
        <f t="shared" si="23"/>
        <v>0</v>
      </c>
      <c r="BF64" s="313"/>
      <c r="BG64" s="312">
        <f t="shared" si="24"/>
        <v>0</v>
      </c>
      <c r="BH64" s="312">
        <f t="shared" si="24"/>
        <v>0</v>
      </c>
      <c r="BI64" s="312">
        <f t="shared" si="24"/>
        <v>0</v>
      </c>
      <c r="BJ64" s="312">
        <f t="shared" si="24"/>
        <v>0</v>
      </c>
      <c r="BK64" s="313"/>
      <c r="BL64" s="314">
        <f t="shared" si="22"/>
        <v>9</v>
      </c>
      <c r="BM64" s="314">
        <f t="shared" si="14"/>
        <v>540</v>
      </c>
      <c r="BN64" s="314">
        <f t="shared" si="7"/>
        <v>192</v>
      </c>
      <c r="BO64" s="314">
        <f t="shared" si="15"/>
        <v>732</v>
      </c>
      <c r="BP64" s="356"/>
      <c r="BQ64" s="357"/>
      <c r="BR64" s="358"/>
      <c r="BS64" s="360"/>
      <c r="BT64" s="315"/>
    </row>
    <row r="65" spans="1:72" s="316" customFormat="1" ht="13.5" hidden="1" customHeight="1" x14ac:dyDescent="0.25">
      <c r="A65" s="305"/>
      <c r="B65" s="317"/>
      <c r="C65" s="318"/>
      <c r="D65" s="319"/>
      <c r="E65" s="320"/>
      <c r="F65" s="355"/>
      <c r="G65" s="321"/>
      <c r="H65" s="308"/>
      <c r="I65" s="322"/>
      <c r="J65" s="308"/>
      <c r="K65" s="308"/>
      <c r="L65" s="308"/>
      <c r="M65" s="310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1"/>
      <c r="AK65" s="311"/>
      <c r="AL65" s="311"/>
      <c r="AM65" s="312">
        <f t="shared" si="25"/>
        <v>0</v>
      </c>
      <c r="AN65" s="312">
        <f t="shared" si="25"/>
        <v>0</v>
      </c>
      <c r="AO65" s="312">
        <f t="shared" si="25"/>
        <v>0</v>
      </c>
      <c r="AP65" s="312">
        <f t="shared" si="25"/>
        <v>0</v>
      </c>
      <c r="AQ65" s="313"/>
      <c r="AR65" s="312">
        <f t="shared" si="26"/>
        <v>0</v>
      </c>
      <c r="AS65" s="312">
        <f t="shared" si="26"/>
        <v>0</v>
      </c>
      <c r="AT65" s="312">
        <f t="shared" si="26"/>
        <v>0</v>
      </c>
      <c r="AU65" s="312">
        <f t="shared" si="26"/>
        <v>0</v>
      </c>
      <c r="AV65" s="313"/>
      <c r="AW65" s="312">
        <f t="shared" si="27"/>
        <v>0</v>
      </c>
      <c r="AX65" s="312">
        <f t="shared" si="27"/>
        <v>0</v>
      </c>
      <c r="AY65" s="312">
        <f t="shared" si="27"/>
        <v>0</v>
      </c>
      <c r="AZ65" s="312">
        <f t="shared" si="27"/>
        <v>0</v>
      </c>
      <c r="BA65" s="313"/>
      <c r="BB65" s="312">
        <f t="shared" si="23"/>
        <v>0</v>
      </c>
      <c r="BC65" s="312">
        <f t="shared" si="23"/>
        <v>0</v>
      </c>
      <c r="BD65" s="312">
        <f t="shared" si="23"/>
        <v>0</v>
      </c>
      <c r="BE65" s="312">
        <f t="shared" si="23"/>
        <v>0</v>
      </c>
      <c r="BF65" s="313"/>
      <c r="BG65" s="312">
        <f t="shared" si="24"/>
        <v>0</v>
      </c>
      <c r="BH65" s="312">
        <f t="shared" si="24"/>
        <v>0</v>
      </c>
      <c r="BI65" s="312">
        <f t="shared" si="24"/>
        <v>0</v>
      </c>
      <c r="BJ65" s="312">
        <f t="shared" si="24"/>
        <v>0</v>
      </c>
      <c r="BK65" s="313"/>
      <c r="BL65" s="314"/>
      <c r="BM65" s="314"/>
      <c r="BN65" s="314"/>
      <c r="BO65" s="314"/>
      <c r="BP65" s="356"/>
      <c r="BQ65" s="357"/>
      <c r="BR65" s="358"/>
      <c r="BS65" s="360"/>
    </row>
    <row r="66" spans="1:72" s="316" customFormat="1" ht="14.1" hidden="1" customHeight="1" x14ac:dyDescent="0.25">
      <c r="A66" s="305"/>
      <c r="B66" s="306">
        <v>12</v>
      </c>
      <c r="C66" s="318"/>
      <c r="D66" s="319" t="s">
        <v>42</v>
      </c>
      <c r="E66" s="307"/>
      <c r="F66" s="355"/>
      <c r="G66" s="324" t="s">
        <v>45</v>
      </c>
      <c r="H66" s="308"/>
      <c r="I66" s="322"/>
      <c r="J66" s="308"/>
      <c r="K66" s="308"/>
      <c r="L66" s="308"/>
      <c r="M66" s="310"/>
      <c r="N66" s="311" t="s">
        <v>18</v>
      </c>
      <c r="O66" s="311" t="s">
        <v>19</v>
      </c>
      <c r="P66" s="311" t="s">
        <v>19</v>
      </c>
      <c r="Q66" s="311"/>
      <c r="R66" s="311">
        <v>31</v>
      </c>
      <c r="S66" s="311" t="s">
        <v>19</v>
      </c>
      <c r="T66" s="311" t="s">
        <v>20</v>
      </c>
      <c r="U66" s="311" t="s">
        <v>204</v>
      </c>
      <c r="V66" s="311"/>
      <c r="W66" s="311">
        <v>24</v>
      </c>
      <c r="X66" s="311" t="s">
        <v>20</v>
      </c>
      <c r="Y66" s="311" t="s">
        <v>18</v>
      </c>
      <c r="Z66" s="311" t="s">
        <v>17</v>
      </c>
      <c r="AA66" s="311"/>
      <c r="AB66" s="311">
        <v>18</v>
      </c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2">
        <f t="shared" si="25"/>
        <v>0</v>
      </c>
      <c r="AN66" s="312">
        <f t="shared" si="25"/>
        <v>0</v>
      </c>
      <c r="AO66" s="312">
        <f t="shared" si="25"/>
        <v>0</v>
      </c>
      <c r="AP66" s="312">
        <f t="shared" si="25"/>
        <v>0</v>
      </c>
      <c r="AQ66" s="313"/>
      <c r="AR66" s="312">
        <f t="shared" si="26"/>
        <v>0</v>
      </c>
      <c r="AS66" s="312">
        <f t="shared" si="26"/>
        <v>0</v>
      </c>
      <c r="AT66" s="312">
        <f t="shared" si="26"/>
        <v>0</v>
      </c>
      <c r="AU66" s="312">
        <f t="shared" si="26"/>
        <v>0</v>
      </c>
      <c r="AV66" s="313"/>
      <c r="AW66" s="312">
        <f t="shared" si="27"/>
        <v>0</v>
      </c>
      <c r="AX66" s="312">
        <f t="shared" si="27"/>
        <v>0</v>
      </c>
      <c r="AY66" s="312">
        <f t="shared" si="27"/>
        <v>1</v>
      </c>
      <c r="AZ66" s="312">
        <f t="shared" si="27"/>
        <v>0</v>
      </c>
      <c r="BA66" s="313"/>
      <c r="BB66" s="312">
        <f t="shared" si="23"/>
        <v>0</v>
      </c>
      <c r="BC66" s="312">
        <f t="shared" si="23"/>
        <v>0</v>
      </c>
      <c r="BD66" s="312">
        <f t="shared" si="23"/>
        <v>0</v>
      </c>
      <c r="BE66" s="312">
        <f t="shared" si="23"/>
        <v>0</v>
      </c>
      <c r="BF66" s="313"/>
      <c r="BG66" s="312">
        <f t="shared" si="24"/>
        <v>0</v>
      </c>
      <c r="BH66" s="312">
        <f t="shared" si="24"/>
        <v>0</v>
      </c>
      <c r="BI66" s="312">
        <f t="shared" si="24"/>
        <v>0</v>
      </c>
      <c r="BJ66" s="312">
        <f t="shared" si="24"/>
        <v>0</v>
      </c>
      <c r="BK66" s="313"/>
      <c r="BL66" s="314">
        <f t="shared" si="22"/>
        <v>8</v>
      </c>
      <c r="BM66" s="314">
        <f t="shared" si="14"/>
        <v>480</v>
      </c>
      <c r="BN66" s="314">
        <f t="shared" si="7"/>
        <v>73</v>
      </c>
      <c r="BO66" s="314">
        <f t="shared" si="15"/>
        <v>553</v>
      </c>
      <c r="BP66" s="356"/>
      <c r="BQ66" s="357"/>
      <c r="BR66" s="358"/>
      <c r="BS66" s="360"/>
      <c r="BT66" s="315"/>
    </row>
    <row r="67" spans="1:72" s="316" customFormat="1" ht="13.5" hidden="1" customHeight="1" x14ac:dyDescent="0.25">
      <c r="A67" s="305"/>
      <c r="B67" s="317"/>
      <c r="C67" s="318"/>
      <c r="D67" s="319"/>
      <c r="E67" s="320"/>
      <c r="F67" s="361"/>
      <c r="G67" s="321"/>
      <c r="H67" s="308"/>
      <c r="I67" s="322"/>
      <c r="J67" s="308"/>
      <c r="K67" s="308"/>
      <c r="L67" s="308"/>
      <c r="M67" s="310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311"/>
      <c r="AK67" s="311"/>
      <c r="AL67" s="311"/>
      <c r="AM67" s="312">
        <f t="shared" si="25"/>
        <v>0</v>
      </c>
      <c r="AN67" s="312">
        <f t="shared" si="25"/>
        <v>0</v>
      </c>
      <c r="AO67" s="312">
        <f t="shared" si="25"/>
        <v>0</v>
      </c>
      <c r="AP67" s="312">
        <f t="shared" si="25"/>
        <v>0</v>
      </c>
      <c r="AQ67" s="313"/>
      <c r="AR67" s="312">
        <f t="shared" si="26"/>
        <v>0</v>
      </c>
      <c r="AS67" s="312">
        <f t="shared" si="26"/>
        <v>0</v>
      </c>
      <c r="AT67" s="312">
        <f t="shared" si="26"/>
        <v>0</v>
      </c>
      <c r="AU67" s="312">
        <f t="shared" si="26"/>
        <v>0</v>
      </c>
      <c r="AV67" s="313"/>
      <c r="AW67" s="312">
        <f t="shared" si="27"/>
        <v>0</v>
      </c>
      <c r="AX67" s="312">
        <f t="shared" si="27"/>
        <v>0</v>
      </c>
      <c r="AY67" s="312">
        <f t="shared" si="27"/>
        <v>0</v>
      </c>
      <c r="AZ67" s="312">
        <f t="shared" si="27"/>
        <v>0</v>
      </c>
      <c r="BA67" s="313"/>
      <c r="BB67" s="312">
        <f t="shared" si="23"/>
        <v>0</v>
      </c>
      <c r="BC67" s="312">
        <f t="shared" si="23"/>
        <v>0</v>
      </c>
      <c r="BD67" s="312">
        <f t="shared" si="23"/>
        <v>0</v>
      </c>
      <c r="BE67" s="312">
        <f t="shared" si="23"/>
        <v>0</v>
      </c>
      <c r="BF67" s="313"/>
      <c r="BG67" s="312">
        <f t="shared" si="24"/>
        <v>0</v>
      </c>
      <c r="BH67" s="312">
        <f t="shared" si="24"/>
        <v>0</v>
      </c>
      <c r="BI67" s="312">
        <f t="shared" si="24"/>
        <v>0</v>
      </c>
      <c r="BJ67" s="312">
        <f t="shared" si="24"/>
        <v>0</v>
      </c>
      <c r="BK67" s="313"/>
      <c r="BL67" s="314"/>
      <c r="BM67" s="314"/>
      <c r="BN67" s="314"/>
      <c r="BO67" s="314"/>
      <c r="BP67" s="356"/>
      <c r="BQ67" s="357"/>
      <c r="BR67" s="358"/>
      <c r="BS67" s="360"/>
    </row>
    <row r="68" spans="1:72" s="316" customFormat="1" ht="0.75" hidden="1" customHeight="1" x14ac:dyDescent="0.25">
      <c r="A68" s="305"/>
      <c r="B68" s="306"/>
      <c r="C68" s="318"/>
      <c r="D68" s="319"/>
      <c r="E68" s="320"/>
      <c r="F68" s="355"/>
      <c r="G68" s="321"/>
      <c r="H68" s="308"/>
      <c r="I68" s="322"/>
      <c r="J68" s="308"/>
      <c r="K68" s="308"/>
      <c r="L68" s="308"/>
      <c r="M68" s="310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1"/>
      <c r="AC68" s="311"/>
      <c r="AD68" s="311"/>
      <c r="AE68" s="311"/>
      <c r="AF68" s="311"/>
      <c r="AG68" s="311"/>
      <c r="AH68" s="311"/>
      <c r="AI68" s="311"/>
      <c r="AJ68" s="311"/>
      <c r="AK68" s="311"/>
      <c r="AL68" s="311"/>
      <c r="AM68" s="312">
        <f t="shared" si="25"/>
        <v>0</v>
      </c>
      <c r="AN68" s="312">
        <f t="shared" si="25"/>
        <v>0</v>
      </c>
      <c r="AO68" s="312">
        <f t="shared" si="25"/>
        <v>0</v>
      </c>
      <c r="AP68" s="312">
        <f t="shared" si="25"/>
        <v>0</v>
      </c>
      <c r="AQ68" s="313"/>
      <c r="AR68" s="312">
        <f t="shared" si="26"/>
        <v>0</v>
      </c>
      <c r="AS68" s="312">
        <f t="shared" si="26"/>
        <v>0</v>
      </c>
      <c r="AT68" s="312">
        <f t="shared" si="26"/>
        <v>0</v>
      </c>
      <c r="AU68" s="312">
        <f t="shared" si="26"/>
        <v>0</v>
      </c>
      <c r="AV68" s="313"/>
      <c r="AW68" s="312">
        <f t="shared" si="27"/>
        <v>0</v>
      </c>
      <c r="AX68" s="312">
        <f t="shared" si="27"/>
        <v>0</v>
      </c>
      <c r="AY68" s="312">
        <f t="shared" si="27"/>
        <v>0</v>
      </c>
      <c r="AZ68" s="312">
        <f t="shared" si="27"/>
        <v>0</v>
      </c>
      <c r="BA68" s="313"/>
      <c r="BB68" s="312">
        <f t="shared" si="23"/>
        <v>0</v>
      </c>
      <c r="BC68" s="312">
        <f t="shared" si="23"/>
        <v>0</v>
      </c>
      <c r="BD68" s="312">
        <f t="shared" si="23"/>
        <v>0</v>
      </c>
      <c r="BE68" s="312">
        <f t="shared" si="23"/>
        <v>0</v>
      </c>
      <c r="BF68" s="313"/>
      <c r="BG68" s="312">
        <f t="shared" si="24"/>
        <v>0</v>
      </c>
      <c r="BH68" s="312">
        <f t="shared" si="24"/>
        <v>0</v>
      </c>
      <c r="BI68" s="312">
        <f t="shared" si="24"/>
        <v>0</v>
      </c>
      <c r="BJ68" s="312">
        <f t="shared" si="24"/>
        <v>0</v>
      </c>
      <c r="BK68" s="313"/>
      <c r="BL68" s="314"/>
      <c r="BM68" s="314"/>
      <c r="BN68" s="314"/>
      <c r="BO68" s="314"/>
      <c r="BP68" s="356"/>
      <c r="BQ68" s="357"/>
      <c r="BR68" s="358"/>
      <c r="BS68" s="360"/>
    </row>
    <row r="69" spans="1:72" s="316" customFormat="1" ht="13.5" hidden="1" customHeight="1" x14ac:dyDescent="0.25">
      <c r="A69" s="305"/>
      <c r="B69" s="317"/>
      <c r="C69" s="318"/>
      <c r="D69" s="319"/>
      <c r="E69" s="320"/>
      <c r="F69" s="359"/>
      <c r="G69" s="321"/>
      <c r="H69" s="308"/>
      <c r="I69" s="308"/>
      <c r="J69" s="308"/>
      <c r="K69" s="308"/>
      <c r="L69" s="308"/>
      <c r="M69" s="310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  <c r="AK69" s="311"/>
      <c r="AL69" s="311"/>
      <c r="AM69" s="312">
        <f t="shared" si="25"/>
        <v>0</v>
      </c>
      <c r="AN69" s="312">
        <f t="shared" si="25"/>
        <v>0</v>
      </c>
      <c r="AO69" s="312">
        <f t="shared" si="25"/>
        <v>0</v>
      </c>
      <c r="AP69" s="312">
        <f t="shared" si="25"/>
        <v>0</v>
      </c>
      <c r="AQ69" s="313"/>
      <c r="AR69" s="312">
        <f t="shared" si="26"/>
        <v>0</v>
      </c>
      <c r="AS69" s="312">
        <f t="shared" si="26"/>
        <v>0</v>
      </c>
      <c r="AT69" s="312">
        <f t="shared" si="26"/>
        <v>0</v>
      </c>
      <c r="AU69" s="312">
        <f t="shared" si="26"/>
        <v>0</v>
      </c>
      <c r="AV69" s="313"/>
      <c r="AW69" s="312">
        <f t="shared" si="27"/>
        <v>0</v>
      </c>
      <c r="AX69" s="312">
        <f t="shared" si="27"/>
        <v>0</v>
      </c>
      <c r="AY69" s="312">
        <f t="shared" si="27"/>
        <v>0</v>
      </c>
      <c r="AZ69" s="312">
        <f t="shared" si="27"/>
        <v>0</v>
      </c>
      <c r="BA69" s="313"/>
      <c r="BB69" s="312">
        <f t="shared" si="23"/>
        <v>0</v>
      </c>
      <c r="BC69" s="312">
        <f t="shared" si="23"/>
        <v>0</v>
      </c>
      <c r="BD69" s="312">
        <f t="shared" si="23"/>
        <v>0</v>
      </c>
      <c r="BE69" s="312">
        <f t="shared" si="23"/>
        <v>0</v>
      </c>
      <c r="BF69" s="313"/>
      <c r="BG69" s="312">
        <f t="shared" si="24"/>
        <v>0</v>
      </c>
      <c r="BH69" s="312">
        <f t="shared" si="24"/>
        <v>0</v>
      </c>
      <c r="BI69" s="312">
        <f t="shared" si="24"/>
        <v>0</v>
      </c>
      <c r="BJ69" s="312">
        <f t="shared" si="24"/>
        <v>0</v>
      </c>
      <c r="BK69" s="313"/>
      <c r="BL69" s="314"/>
      <c r="BM69" s="314"/>
      <c r="BN69" s="314"/>
      <c r="BO69" s="314"/>
      <c r="BP69" s="356"/>
      <c r="BQ69" s="357"/>
      <c r="BR69" s="358"/>
      <c r="BS69" s="360"/>
    </row>
    <row r="70" spans="1:72" s="316" customFormat="1" ht="14.1" hidden="1" customHeight="1" x14ac:dyDescent="0.25">
      <c r="A70" s="305"/>
      <c r="B70" s="306">
        <v>13</v>
      </c>
      <c r="C70" s="318"/>
      <c r="D70" s="319" t="s">
        <v>44</v>
      </c>
      <c r="E70" s="320"/>
      <c r="F70" s="359"/>
      <c r="G70" s="324" t="s">
        <v>45</v>
      </c>
      <c r="H70" s="308"/>
      <c r="I70" s="308"/>
      <c r="J70" s="308"/>
      <c r="K70" s="308"/>
      <c r="L70" s="308"/>
      <c r="M70" s="328"/>
      <c r="N70" s="311" t="s">
        <v>19</v>
      </c>
      <c r="O70" s="311" t="s">
        <v>20</v>
      </c>
      <c r="P70" s="311" t="s">
        <v>19</v>
      </c>
      <c r="Q70" s="311"/>
      <c r="R70" s="311">
        <v>25</v>
      </c>
      <c r="S70" s="311" t="s">
        <v>19</v>
      </c>
      <c r="T70" s="311" t="s">
        <v>20</v>
      </c>
      <c r="U70" s="311" t="s">
        <v>18</v>
      </c>
      <c r="V70" s="311"/>
      <c r="W70" s="311">
        <v>39</v>
      </c>
      <c r="X70" s="311" t="s">
        <v>18</v>
      </c>
      <c r="Y70" s="311" t="s">
        <v>20</v>
      </c>
      <c r="Z70" s="311" t="s">
        <v>19</v>
      </c>
      <c r="AA70" s="311"/>
      <c r="AB70" s="311">
        <v>26</v>
      </c>
      <c r="AC70" s="311"/>
      <c r="AD70" s="311"/>
      <c r="AE70" s="311"/>
      <c r="AF70" s="311"/>
      <c r="AG70" s="311"/>
      <c r="AH70" s="311"/>
      <c r="AI70" s="311"/>
      <c r="AJ70" s="311"/>
      <c r="AK70" s="311"/>
      <c r="AL70" s="311"/>
      <c r="AM70" s="312">
        <f t="shared" si="25"/>
        <v>0</v>
      </c>
      <c r="AN70" s="312">
        <f t="shared" si="25"/>
        <v>0</v>
      </c>
      <c r="AO70" s="312">
        <f t="shared" si="25"/>
        <v>0</v>
      </c>
      <c r="AP70" s="312">
        <f t="shared" si="25"/>
        <v>0</v>
      </c>
      <c r="AQ70" s="313"/>
      <c r="AR70" s="312">
        <f t="shared" si="26"/>
        <v>0</v>
      </c>
      <c r="AS70" s="312">
        <f t="shared" si="26"/>
        <v>0</v>
      </c>
      <c r="AT70" s="312">
        <f t="shared" si="26"/>
        <v>0</v>
      </c>
      <c r="AU70" s="312">
        <f t="shared" si="26"/>
        <v>0</v>
      </c>
      <c r="AV70" s="313"/>
      <c r="AW70" s="312">
        <f t="shared" si="27"/>
        <v>0</v>
      </c>
      <c r="AX70" s="312">
        <f t="shared" si="27"/>
        <v>0</v>
      </c>
      <c r="AY70" s="312">
        <f t="shared" si="27"/>
        <v>0</v>
      </c>
      <c r="AZ70" s="312">
        <f t="shared" si="27"/>
        <v>0</v>
      </c>
      <c r="BA70" s="313"/>
      <c r="BB70" s="312">
        <f t="shared" si="23"/>
        <v>0</v>
      </c>
      <c r="BC70" s="312">
        <f t="shared" si="23"/>
        <v>0</v>
      </c>
      <c r="BD70" s="312">
        <f t="shared" si="23"/>
        <v>0</v>
      </c>
      <c r="BE70" s="312">
        <f t="shared" si="23"/>
        <v>0</v>
      </c>
      <c r="BF70" s="313"/>
      <c r="BG70" s="312">
        <f t="shared" si="24"/>
        <v>0</v>
      </c>
      <c r="BH70" s="312">
        <f t="shared" si="24"/>
        <v>0</v>
      </c>
      <c r="BI70" s="312">
        <f t="shared" si="24"/>
        <v>0</v>
      </c>
      <c r="BJ70" s="312">
        <f t="shared" si="24"/>
        <v>0</v>
      </c>
      <c r="BK70" s="313"/>
      <c r="BL70" s="314">
        <f t="shared" si="22"/>
        <v>9</v>
      </c>
      <c r="BM70" s="314">
        <f t="shared" si="14"/>
        <v>540</v>
      </c>
      <c r="BN70" s="314">
        <f t="shared" si="7"/>
        <v>90</v>
      </c>
      <c r="BO70" s="314">
        <f t="shared" si="15"/>
        <v>630</v>
      </c>
      <c r="BP70" s="356"/>
      <c r="BQ70" s="357"/>
      <c r="BR70" s="358"/>
      <c r="BS70" s="360"/>
      <c r="BT70" s="315"/>
    </row>
    <row r="71" spans="1:72" s="316" customFormat="1" ht="14.1" hidden="1" customHeight="1" x14ac:dyDescent="0.25">
      <c r="A71" s="305"/>
      <c r="B71" s="317">
        <v>14</v>
      </c>
      <c r="C71" s="318"/>
      <c r="D71" s="319" t="s">
        <v>38</v>
      </c>
      <c r="E71" s="320"/>
      <c r="F71" s="359"/>
      <c r="G71" s="324" t="s">
        <v>45</v>
      </c>
      <c r="H71" s="308"/>
      <c r="I71" s="322"/>
      <c r="J71" s="308"/>
      <c r="K71" s="308"/>
      <c r="L71" s="308"/>
      <c r="M71" s="310"/>
      <c r="N71" s="311" t="s">
        <v>20</v>
      </c>
      <c r="O71" s="311" t="s">
        <v>19</v>
      </c>
      <c r="P71" s="311" t="s">
        <v>18</v>
      </c>
      <c r="Q71" s="311"/>
      <c r="R71" s="311">
        <v>9</v>
      </c>
      <c r="S71" s="311" t="s">
        <v>18</v>
      </c>
      <c r="T71" s="311" t="s">
        <v>20</v>
      </c>
      <c r="U71" s="311" t="s">
        <v>204</v>
      </c>
      <c r="V71" s="311"/>
      <c r="W71" s="311">
        <v>15</v>
      </c>
      <c r="X71" s="311" t="s">
        <v>19</v>
      </c>
      <c r="Y71" s="311" t="s">
        <v>18</v>
      </c>
      <c r="Z71" s="311" t="s">
        <v>20</v>
      </c>
      <c r="AA71" s="311"/>
      <c r="AB71" s="311">
        <v>7</v>
      </c>
      <c r="AC71" s="311"/>
      <c r="AD71" s="311"/>
      <c r="AE71" s="311"/>
      <c r="AF71" s="311"/>
      <c r="AG71" s="311"/>
      <c r="AH71" s="311"/>
      <c r="AI71" s="311"/>
      <c r="AJ71" s="311"/>
      <c r="AK71" s="311"/>
      <c r="AL71" s="311"/>
      <c r="AM71" s="312">
        <f t="shared" si="25"/>
        <v>0</v>
      </c>
      <c r="AN71" s="312">
        <f t="shared" si="25"/>
        <v>0</v>
      </c>
      <c r="AO71" s="312">
        <f t="shared" si="25"/>
        <v>0</v>
      </c>
      <c r="AP71" s="312">
        <f t="shared" si="25"/>
        <v>0</v>
      </c>
      <c r="AQ71" s="313"/>
      <c r="AR71" s="312">
        <f t="shared" si="26"/>
        <v>0</v>
      </c>
      <c r="AS71" s="312">
        <f t="shared" si="26"/>
        <v>0</v>
      </c>
      <c r="AT71" s="312">
        <f t="shared" si="26"/>
        <v>0</v>
      </c>
      <c r="AU71" s="312">
        <f t="shared" si="26"/>
        <v>0</v>
      </c>
      <c r="AV71" s="313"/>
      <c r="AW71" s="312">
        <f t="shared" si="27"/>
        <v>0</v>
      </c>
      <c r="AX71" s="312">
        <f t="shared" si="27"/>
        <v>0</v>
      </c>
      <c r="AY71" s="312">
        <f t="shared" si="27"/>
        <v>0</v>
      </c>
      <c r="AZ71" s="312">
        <f t="shared" si="27"/>
        <v>0</v>
      </c>
      <c r="BA71" s="313"/>
      <c r="BB71" s="312">
        <f t="shared" si="23"/>
        <v>0</v>
      </c>
      <c r="BC71" s="312">
        <f t="shared" si="23"/>
        <v>0</v>
      </c>
      <c r="BD71" s="312">
        <f t="shared" si="23"/>
        <v>0</v>
      </c>
      <c r="BE71" s="312">
        <f t="shared" si="23"/>
        <v>0</v>
      </c>
      <c r="BF71" s="313"/>
      <c r="BG71" s="312">
        <f t="shared" si="24"/>
        <v>0</v>
      </c>
      <c r="BH71" s="312">
        <f t="shared" si="24"/>
        <v>0</v>
      </c>
      <c r="BI71" s="312">
        <f t="shared" si="24"/>
        <v>0</v>
      </c>
      <c r="BJ71" s="312">
        <f t="shared" si="24"/>
        <v>0</v>
      </c>
      <c r="BK71" s="313"/>
      <c r="BL71" s="314">
        <f t="shared" si="22"/>
        <v>9</v>
      </c>
      <c r="BM71" s="314">
        <f t="shared" si="14"/>
        <v>540</v>
      </c>
      <c r="BN71" s="314">
        <f t="shared" si="7"/>
        <v>31</v>
      </c>
      <c r="BO71" s="314">
        <f t="shared" si="15"/>
        <v>571</v>
      </c>
      <c r="BP71" s="356"/>
      <c r="BQ71" s="357"/>
      <c r="BR71" s="358"/>
      <c r="BS71" s="360"/>
      <c r="BT71" s="315"/>
    </row>
    <row r="72" spans="1:72" s="316" customFormat="1" ht="13.5" hidden="1" customHeight="1" x14ac:dyDescent="0.25">
      <c r="A72" s="305"/>
      <c r="B72" s="306"/>
      <c r="C72" s="318"/>
      <c r="D72" s="319"/>
      <c r="E72" s="320"/>
      <c r="F72" s="363"/>
      <c r="G72" s="332"/>
      <c r="H72" s="308"/>
      <c r="I72" s="322"/>
      <c r="J72" s="308"/>
      <c r="K72" s="308"/>
      <c r="L72" s="308"/>
      <c r="M72" s="310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1"/>
      <c r="AC72" s="311"/>
      <c r="AD72" s="311"/>
      <c r="AE72" s="311"/>
      <c r="AF72" s="311"/>
      <c r="AG72" s="311"/>
      <c r="AH72" s="311"/>
      <c r="AI72" s="311"/>
      <c r="AJ72" s="311"/>
      <c r="AK72" s="311"/>
      <c r="AL72" s="311"/>
      <c r="AM72" s="312">
        <f t="shared" si="25"/>
        <v>0</v>
      </c>
      <c r="AN72" s="312">
        <f t="shared" si="25"/>
        <v>0</v>
      </c>
      <c r="AO72" s="312">
        <f t="shared" si="25"/>
        <v>0</v>
      </c>
      <c r="AP72" s="312">
        <f t="shared" si="25"/>
        <v>0</v>
      </c>
      <c r="AQ72" s="313"/>
      <c r="AR72" s="312">
        <f t="shared" si="26"/>
        <v>0</v>
      </c>
      <c r="AS72" s="312">
        <f t="shared" si="26"/>
        <v>0</v>
      </c>
      <c r="AT72" s="312">
        <f t="shared" si="26"/>
        <v>0</v>
      </c>
      <c r="AU72" s="312">
        <f t="shared" si="26"/>
        <v>0</v>
      </c>
      <c r="AV72" s="313"/>
      <c r="AW72" s="312">
        <f t="shared" si="27"/>
        <v>0</v>
      </c>
      <c r="AX72" s="312">
        <f t="shared" si="27"/>
        <v>0</v>
      </c>
      <c r="AY72" s="312">
        <f t="shared" si="27"/>
        <v>0</v>
      </c>
      <c r="AZ72" s="312">
        <f t="shared" si="27"/>
        <v>0</v>
      </c>
      <c r="BA72" s="313"/>
      <c r="BB72" s="312">
        <f t="shared" si="23"/>
        <v>0</v>
      </c>
      <c r="BC72" s="312">
        <f t="shared" si="23"/>
        <v>0</v>
      </c>
      <c r="BD72" s="312">
        <f t="shared" si="23"/>
        <v>0</v>
      </c>
      <c r="BE72" s="312">
        <f t="shared" si="23"/>
        <v>0</v>
      </c>
      <c r="BF72" s="313"/>
      <c r="BG72" s="312">
        <f t="shared" si="24"/>
        <v>0</v>
      </c>
      <c r="BH72" s="312">
        <f t="shared" si="24"/>
        <v>0</v>
      </c>
      <c r="BI72" s="312">
        <f t="shared" si="24"/>
        <v>0</v>
      </c>
      <c r="BJ72" s="312">
        <f t="shared" si="24"/>
        <v>0</v>
      </c>
      <c r="BK72" s="313"/>
      <c r="BL72" s="314"/>
      <c r="BM72" s="314"/>
      <c r="BN72" s="314"/>
      <c r="BO72" s="314"/>
      <c r="BP72" s="356"/>
      <c r="BQ72" s="357"/>
      <c r="BR72" s="358"/>
      <c r="BS72" s="360"/>
    </row>
    <row r="73" spans="1:72" s="316" customFormat="1" ht="13.5" hidden="1" customHeight="1" x14ac:dyDescent="0.25">
      <c r="A73" s="305"/>
      <c r="B73" s="317"/>
      <c r="C73" s="318"/>
      <c r="D73" s="319"/>
      <c r="E73" s="320"/>
      <c r="F73" s="361"/>
      <c r="G73" s="332"/>
      <c r="H73" s="308"/>
      <c r="I73" s="308"/>
      <c r="J73" s="325"/>
      <c r="K73" s="308"/>
      <c r="L73" s="308"/>
      <c r="M73" s="328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1"/>
      <c r="AC73" s="311"/>
      <c r="AD73" s="311"/>
      <c r="AE73" s="311"/>
      <c r="AF73" s="311"/>
      <c r="AG73" s="311"/>
      <c r="AH73" s="311"/>
      <c r="AI73" s="311"/>
      <c r="AJ73" s="311"/>
      <c r="AK73" s="311"/>
      <c r="AL73" s="311"/>
      <c r="AM73" s="312">
        <f t="shared" si="25"/>
        <v>0</v>
      </c>
      <c r="AN73" s="312">
        <f t="shared" si="25"/>
        <v>0</v>
      </c>
      <c r="AO73" s="312">
        <f t="shared" si="25"/>
        <v>0</v>
      </c>
      <c r="AP73" s="312">
        <f t="shared" si="25"/>
        <v>0</v>
      </c>
      <c r="AQ73" s="313"/>
      <c r="AR73" s="312">
        <f t="shared" si="26"/>
        <v>0</v>
      </c>
      <c r="AS73" s="312">
        <f t="shared" si="26"/>
        <v>0</v>
      </c>
      <c r="AT73" s="312">
        <f t="shared" si="26"/>
        <v>0</v>
      </c>
      <c r="AU73" s="312">
        <f t="shared" si="26"/>
        <v>0</v>
      </c>
      <c r="AV73" s="313"/>
      <c r="AW73" s="312">
        <f t="shared" si="27"/>
        <v>0</v>
      </c>
      <c r="AX73" s="312">
        <f t="shared" si="27"/>
        <v>0</v>
      </c>
      <c r="AY73" s="312">
        <f t="shared" si="27"/>
        <v>0</v>
      </c>
      <c r="AZ73" s="312">
        <f t="shared" si="27"/>
        <v>0</v>
      </c>
      <c r="BA73" s="313"/>
      <c r="BB73" s="312">
        <f t="shared" si="23"/>
        <v>0</v>
      </c>
      <c r="BC73" s="312">
        <f t="shared" si="23"/>
        <v>0</v>
      </c>
      <c r="BD73" s="312">
        <f t="shared" si="23"/>
        <v>0</v>
      </c>
      <c r="BE73" s="312">
        <f t="shared" si="23"/>
        <v>0</v>
      </c>
      <c r="BF73" s="313"/>
      <c r="BG73" s="312">
        <f t="shared" si="24"/>
        <v>0</v>
      </c>
      <c r="BH73" s="312">
        <f t="shared" si="24"/>
        <v>0</v>
      </c>
      <c r="BI73" s="312">
        <f t="shared" si="24"/>
        <v>0</v>
      </c>
      <c r="BJ73" s="312">
        <f t="shared" si="24"/>
        <v>0</v>
      </c>
      <c r="BK73" s="313"/>
      <c r="BL73" s="314"/>
      <c r="BM73" s="314"/>
      <c r="BN73" s="314"/>
      <c r="BO73" s="314"/>
      <c r="BP73" s="356"/>
      <c r="BQ73" s="357"/>
      <c r="BR73" s="358"/>
      <c r="BS73" s="360"/>
    </row>
    <row r="74" spans="1:72" s="316" customFormat="1" ht="13.5" hidden="1" customHeight="1" x14ac:dyDescent="0.25">
      <c r="A74" s="305"/>
      <c r="B74" s="306"/>
      <c r="C74" s="318"/>
      <c r="D74" s="334"/>
      <c r="E74" s="320"/>
      <c r="F74" s="359"/>
      <c r="G74" s="331"/>
      <c r="H74" s="308"/>
      <c r="I74" s="322"/>
      <c r="J74" s="308"/>
      <c r="K74" s="308"/>
      <c r="L74" s="308"/>
      <c r="M74" s="310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311"/>
      <c r="AB74" s="311"/>
      <c r="AC74" s="311"/>
      <c r="AD74" s="311"/>
      <c r="AE74" s="311"/>
      <c r="AF74" s="311"/>
      <c r="AG74" s="311"/>
      <c r="AH74" s="311"/>
      <c r="AI74" s="311"/>
      <c r="AJ74" s="311"/>
      <c r="AK74" s="311"/>
      <c r="AL74" s="311"/>
      <c r="AM74" s="312">
        <f t="shared" si="25"/>
        <v>0</v>
      </c>
      <c r="AN74" s="312">
        <f t="shared" si="25"/>
        <v>0</v>
      </c>
      <c r="AO74" s="312">
        <f t="shared" si="25"/>
        <v>0</v>
      </c>
      <c r="AP74" s="312">
        <f t="shared" si="25"/>
        <v>0</v>
      </c>
      <c r="AQ74" s="313"/>
      <c r="AR74" s="312">
        <f t="shared" si="26"/>
        <v>0</v>
      </c>
      <c r="AS74" s="312">
        <f t="shared" si="26"/>
        <v>0</v>
      </c>
      <c r="AT74" s="312">
        <f t="shared" si="26"/>
        <v>0</v>
      </c>
      <c r="AU74" s="312">
        <f t="shared" si="26"/>
        <v>0</v>
      </c>
      <c r="AV74" s="313"/>
      <c r="AW74" s="312">
        <f t="shared" si="27"/>
        <v>0</v>
      </c>
      <c r="AX74" s="312">
        <f t="shared" si="27"/>
        <v>0</v>
      </c>
      <c r="AY74" s="312">
        <f t="shared" si="27"/>
        <v>0</v>
      </c>
      <c r="AZ74" s="312">
        <f t="shared" si="27"/>
        <v>0</v>
      </c>
      <c r="BA74" s="313"/>
      <c r="BB74" s="312">
        <f t="shared" si="23"/>
        <v>0</v>
      </c>
      <c r="BC74" s="312">
        <f t="shared" si="23"/>
        <v>0</v>
      </c>
      <c r="BD74" s="312">
        <f t="shared" si="23"/>
        <v>0</v>
      </c>
      <c r="BE74" s="312">
        <f t="shared" si="23"/>
        <v>0</v>
      </c>
      <c r="BF74" s="313"/>
      <c r="BG74" s="312">
        <f t="shared" si="24"/>
        <v>0</v>
      </c>
      <c r="BH74" s="312">
        <f t="shared" si="24"/>
        <v>0</v>
      </c>
      <c r="BI74" s="312">
        <f t="shared" si="24"/>
        <v>0</v>
      </c>
      <c r="BJ74" s="312">
        <f t="shared" si="24"/>
        <v>0</v>
      </c>
      <c r="BK74" s="313"/>
      <c r="BL74" s="314"/>
      <c r="BM74" s="314"/>
      <c r="BN74" s="314"/>
      <c r="BO74" s="314"/>
      <c r="BP74" s="356"/>
      <c r="BQ74" s="357"/>
      <c r="BR74" s="358"/>
      <c r="BS74" s="360"/>
    </row>
    <row r="75" spans="1:72" s="316" customFormat="1" ht="13.5" hidden="1" customHeight="1" x14ac:dyDescent="0.25">
      <c r="A75" s="305"/>
      <c r="B75" s="317"/>
      <c r="C75" s="318"/>
      <c r="D75" s="319"/>
      <c r="E75" s="320"/>
      <c r="F75" s="361"/>
      <c r="G75" s="321"/>
      <c r="H75" s="308"/>
      <c r="I75" s="325"/>
      <c r="J75" s="325"/>
      <c r="K75" s="308"/>
      <c r="L75" s="308"/>
      <c r="M75" s="328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312">
        <f t="shared" si="25"/>
        <v>0</v>
      </c>
      <c r="AN75" s="312">
        <f t="shared" si="25"/>
        <v>0</v>
      </c>
      <c r="AO75" s="312">
        <f t="shared" si="25"/>
        <v>0</v>
      </c>
      <c r="AP75" s="312">
        <f t="shared" si="25"/>
        <v>0</v>
      </c>
      <c r="AQ75" s="313"/>
      <c r="AR75" s="312">
        <f t="shared" si="26"/>
        <v>0</v>
      </c>
      <c r="AS75" s="312">
        <f t="shared" si="26"/>
        <v>0</v>
      </c>
      <c r="AT75" s="312">
        <f t="shared" si="26"/>
        <v>0</v>
      </c>
      <c r="AU75" s="312">
        <f t="shared" si="26"/>
        <v>0</v>
      </c>
      <c r="AV75" s="313"/>
      <c r="AW75" s="312">
        <f t="shared" si="27"/>
        <v>0</v>
      </c>
      <c r="AX75" s="312">
        <f t="shared" si="27"/>
        <v>0</v>
      </c>
      <c r="AY75" s="312">
        <f t="shared" si="27"/>
        <v>0</v>
      </c>
      <c r="AZ75" s="312">
        <f t="shared" si="27"/>
        <v>0</v>
      </c>
      <c r="BA75" s="313"/>
      <c r="BB75" s="312">
        <f t="shared" si="23"/>
        <v>0</v>
      </c>
      <c r="BC75" s="312">
        <f t="shared" si="23"/>
        <v>0</v>
      </c>
      <c r="BD75" s="312">
        <f t="shared" si="23"/>
        <v>0</v>
      </c>
      <c r="BE75" s="312">
        <f t="shared" si="23"/>
        <v>0</v>
      </c>
      <c r="BF75" s="313"/>
      <c r="BG75" s="312">
        <f t="shared" si="24"/>
        <v>0</v>
      </c>
      <c r="BH75" s="312">
        <f t="shared" si="24"/>
        <v>0</v>
      </c>
      <c r="BI75" s="312">
        <f t="shared" si="24"/>
        <v>0</v>
      </c>
      <c r="BJ75" s="312">
        <f t="shared" si="24"/>
        <v>0</v>
      </c>
      <c r="BK75" s="313"/>
      <c r="BL75" s="314"/>
      <c r="BM75" s="314"/>
      <c r="BN75" s="314"/>
      <c r="BO75" s="314"/>
      <c r="BP75" s="356"/>
      <c r="BQ75" s="357"/>
      <c r="BR75" s="358"/>
      <c r="BS75" s="360"/>
    </row>
    <row r="76" spans="1:72" s="316" customFormat="1" ht="14.1" hidden="1" customHeight="1" x14ac:dyDescent="0.25">
      <c r="A76" s="305"/>
      <c r="B76" s="306">
        <v>15</v>
      </c>
      <c r="C76" s="318"/>
      <c r="D76" s="319" t="s">
        <v>50</v>
      </c>
      <c r="E76" s="320"/>
      <c r="F76" s="361"/>
      <c r="G76" s="324" t="s">
        <v>45</v>
      </c>
      <c r="H76" s="309"/>
      <c r="I76" s="308"/>
      <c r="J76" s="308"/>
      <c r="K76" s="308"/>
      <c r="L76" s="308"/>
      <c r="M76" s="338"/>
      <c r="N76" s="311" t="s">
        <v>19</v>
      </c>
      <c r="O76" s="311" t="s">
        <v>18</v>
      </c>
      <c r="P76" s="311" t="s">
        <v>20</v>
      </c>
      <c r="Q76" s="311"/>
      <c r="R76" s="311">
        <v>50</v>
      </c>
      <c r="S76" s="311" t="s">
        <v>19</v>
      </c>
      <c r="T76" s="311" t="s">
        <v>18</v>
      </c>
      <c r="U76" s="311" t="s">
        <v>20</v>
      </c>
      <c r="V76" s="311"/>
      <c r="W76" s="311">
        <v>24</v>
      </c>
      <c r="X76" s="311" t="s">
        <v>18</v>
      </c>
      <c r="Y76" s="311" t="s">
        <v>18</v>
      </c>
      <c r="Z76" s="311" t="s">
        <v>19</v>
      </c>
      <c r="AA76" s="311"/>
      <c r="AB76" s="311">
        <v>24</v>
      </c>
      <c r="AC76" s="311"/>
      <c r="AD76" s="311"/>
      <c r="AE76" s="311"/>
      <c r="AF76" s="311"/>
      <c r="AG76" s="311"/>
      <c r="AH76" s="311"/>
      <c r="AI76" s="311"/>
      <c r="AJ76" s="311"/>
      <c r="AK76" s="311"/>
      <c r="AL76" s="311"/>
      <c r="AM76" s="312">
        <f t="shared" si="25"/>
        <v>0</v>
      </c>
      <c r="AN76" s="312">
        <f t="shared" si="25"/>
        <v>0</v>
      </c>
      <c r="AO76" s="312">
        <f t="shared" si="25"/>
        <v>0</v>
      </c>
      <c r="AP76" s="312">
        <f t="shared" si="25"/>
        <v>0</v>
      </c>
      <c r="AQ76" s="313"/>
      <c r="AR76" s="312">
        <f t="shared" si="26"/>
        <v>0</v>
      </c>
      <c r="AS76" s="312">
        <f t="shared" si="26"/>
        <v>0</v>
      </c>
      <c r="AT76" s="312">
        <f t="shared" si="26"/>
        <v>0</v>
      </c>
      <c r="AU76" s="312">
        <f t="shared" si="26"/>
        <v>0</v>
      </c>
      <c r="AV76" s="313"/>
      <c r="AW76" s="312">
        <f t="shared" si="27"/>
        <v>0</v>
      </c>
      <c r="AX76" s="312">
        <f t="shared" si="27"/>
        <v>0</v>
      </c>
      <c r="AY76" s="312">
        <f t="shared" si="27"/>
        <v>0</v>
      </c>
      <c r="AZ76" s="312">
        <f t="shared" si="27"/>
        <v>0</v>
      </c>
      <c r="BA76" s="313"/>
      <c r="BB76" s="312">
        <f t="shared" si="23"/>
        <v>0</v>
      </c>
      <c r="BC76" s="312">
        <f t="shared" si="23"/>
        <v>0</v>
      </c>
      <c r="BD76" s="312">
        <f t="shared" si="23"/>
        <v>0</v>
      </c>
      <c r="BE76" s="312">
        <f t="shared" si="23"/>
        <v>0</v>
      </c>
      <c r="BF76" s="313"/>
      <c r="BG76" s="312">
        <f t="shared" si="24"/>
        <v>0</v>
      </c>
      <c r="BH76" s="312">
        <f t="shared" si="24"/>
        <v>0</v>
      </c>
      <c r="BI76" s="312">
        <f t="shared" si="24"/>
        <v>0</v>
      </c>
      <c r="BJ76" s="312">
        <f t="shared" si="24"/>
        <v>0</v>
      </c>
      <c r="BK76" s="313"/>
      <c r="BL76" s="314">
        <f t="shared" si="22"/>
        <v>9</v>
      </c>
      <c r="BM76" s="314">
        <f t="shared" ref="BM76:BM122" si="28">BL76*60</f>
        <v>540</v>
      </c>
      <c r="BN76" s="314">
        <f t="shared" ref="BN76:BN122" si="29">R76+W76+AB76+AG76+AL76</f>
        <v>98</v>
      </c>
      <c r="BO76" s="314">
        <f t="shared" ref="BO76:BO122" si="30">BM76+BN76</f>
        <v>638</v>
      </c>
      <c r="BP76" s="356"/>
      <c r="BQ76" s="357"/>
      <c r="BR76" s="358"/>
      <c r="BS76" s="360"/>
      <c r="BT76" s="315"/>
    </row>
    <row r="77" spans="1:72" s="316" customFormat="1" ht="14.1" hidden="1" customHeight="1" x14ac:dyDescent="0.25">
      <c r="A77" s="305"/>
      <c r="B77" s="317"/>
      <c r="C77" s="318"/>
      <c r="D77" s="319"/>
      <c r="E77" s="320"/>
      <c r="F77" s="359"/>
      <c r="G77" s="324"/>
      <c r="H77" s="308"/>
      <c r="I77" s="322"/>
      <c r="J77" s="308"/>
      <c r="K77" s="308"/>
      <c r="L77" s="308"/>
      <c r="M77" s="310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  <c r="AH77" s="311"/>
      <c r="AI77" s="311"/>
      <c r="AJ77" s="311"/>
      <c r="AK77" s="311"/>
      <c r="AL77" s="311"/>
      <c r="AM77" s="312">
        <f t="shared" si="25"/>
        <v>0</v>
      </c>
      <c r="AN77" s="312">
        <f t="shared" si="25"/>
        <v>0</v>
      </c>
      <c r="AO77" s="312">
        <f t="shared" si="25"/>
        <v>0</v>
      </c>
      <c r="AP77" s="312">
        <f t="shared" si="25"/>
        <v>0</v>
      </c>
      <c r="AQ77" s="313"/>
      <c r="AR77" s="312">
        <f t="shared" si="26"/>
        <v>0</v>
      </c>
      <c r="AS77" s="312">
        <f t="shared" si="26"/>
        <v>0</v>
      </c>
      <c r="AT77" s="312">
        <f t="shared" si="26"/>
        <v>0</v>
      </c>
      <c r="AU77" s="312">
        <f t="shared" si="26"/>
        <v>0</v>
      </c>
      <c r="AV77" s="313"/>
      <c r="AW77" s="312">
        <f t="shared" si="27"/>
        <v>0</v>
      </c>
      <c r="AX77" s="312">
        <f t="shared" si="27"/>
        <v>0</v>
      </c>
      <c r="AY77" s="312">
        <f t="shared" si="27"/>
        <v>0</v>
      </c>
      <c r="AZ77" s="312">
        <f t="shared" si="27"/>
        <v>0</v>
      </c>
      <c r="BA77" s="313"/>
      <c r="BB77" s="312">
        <f t="shared" si="23"/>
        <v>0</v>
      </c>
      <c r="BC77" s="312">
        <f t="shared" si="23"/>
        <v>0</v>
      </c>
      <c r="BD77" s="312">
        <f t="shared" si="23"/>
        <v>0</v>
      </c>
      <c r="BE77" s="312">
        <f t="shared" si="23"/>
        <v>0</v>
      </c>
      <c r="BF77" s="313"/>
      <c r="BG77" s="312">
        <f t="shared" si="24"/>
        <v>0</v>
      </c>
      <c r="BH77" s="312">
        <f t="shared" si="24"/>
        <v>0</v>
      </c>
      <c r="BI77" s="312">
        <f t="shared" si="24"/>
        <v>0</v>
      </c>
      <c r="BJ77" s="312">
        <f t="shared" si="24"/>
        <v>0</v>
      </c>
      <c r="BK77" s="313"/>
      <c r="BL77" s="314"/>
      <c r="BM77" s="314"/>
      <c r="BN77" s="314"/>
      <c r="BO77" s="314"/>
      <c r="BP77" s="356"/>
      <c r="BQ77" s="357"/>
      <c r="BR77" s="358"/>
      <c r="BS77" s="360"/>
      <c r="BT77" s="315"/>
    </row>
    <row r="78" spans="1:72" s="316" customFormat="1" ht="14.1" hidden="1" customHeight="1" x14ac:dyDescent="0.25">
      <c r="A78" s="305"/>
      <c r="B78" s="306"/>
      <c r="C78" s="318"/>
      <c r="D78" s="334"/>
      <c r="E78" s="320"/>
      <c r="F78" s="359"/>
      <c r="G78" s="324"/>
      <c r="H78" s="308"/>
      <c r="I78" s="322"/>
      <c r="J78" s="308"/>
      <c r="K78" s="308"/>
      <c r="L78" s="308"/>
      <c r="M78" s="310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D78" s="311"/>
      <c r="AE78" s="311"/>
      <c r="AF78" s="311"/>
      <c r="AG78" s="311"/>
      <c r="AH78" s="311"/>
      <c r="AI78" s="311"/>
      <c r="AJ78" s="311"/>
      <c r="AK78" s="311"/>
      <c r="AL78" s="311"/>
      <c r="AM78" s="312">
        <f t="shared" si="25"/>
        <v>0</v>
      </c>
      <c r="AN78" s="312">
        <f t="shared" si="25"/>
        <v>0</v>
      </c>
      <c r="AO78" s="312">
        <f t="shared" si="25"/>
        <v>0</v>
      </c>
      <c r="AP78" s="312">
        <f t="shared" si="25"/>
        <v>0</v>
      </c>
      <c r="AQ78" s="313"/>
      <c r="AR78" s="312">
        <f t="shared" si="26"/>
        <v>0</v>
      </c>
      <c r="AS78" s="312">
        <f t="shared" si="26"/>
        <v>0</v>
      </c>
      <c r="AT78" s="312">
        <f t="shared" si="26"/>
        <v>0</v>
      </c>
      <c r="AU78" s="312">
        <f t="shared" si="26"/>
        <v>0</v>
      </c>
      <c r="AV78" s="313"/>
      <c r="AW78" s="312">
        <f t="shared" si="27"/>
        <v>0</v>
      </c>
      <c r="AX78" s="312">
        <f t="shared" si="27"/>
        <v>0</v>
      </c>
      <c r="AY78" s="312">
        <f t="shared" si="27"/>
        <v>0</v>
      </c>
      <c r="AZ78" s="312">
        <f t="shared" si="27"/>
        <v>0</v>
      </c>
      <c r="BA78" s="313"/>
      <c r="BB78" s="312">
        <f t="shared" si="23"/>
        <v>0</v>
      </c>
      <c r="BC78" s="312">
        <f t="shared" si="23"/>
        <v>0</v>
      </c>
      <c r="BD78" s="312">
        <f t="shared" si="23"/>
        <v>0</v>
      </c>
      <c r="BE78" s="312">
        <f t="shared" si="23"/>
        <v>0</v>
      </c>
      <c r="BF78" s="313"/>
      <c r="BG78" s="312">
        <f t="shared" si="24"/>
        <v>0</v>
      </c>
      <c r="BH78" s="312">
        <f t="shared" si="24"/>
        <v>0</v>
      </c>
      <c r="BI78" s="312">
        <f t="shared" si="24"/>
        <v>0</v>
      </c>
      <c r="BJ78" s="312">
        <f t="shared" si="24"/>
        <v>0</v>
      </c>
      <c r="BK78" s="313"/>
      <c r="BL78" s="314"/>
      <c r="BM78" s="314"/>
      <c r="BN78" s="314"/>
      <c r="BO78" s="314"/>
      <c r="BP78" s="356"/>
      <c r="BQ78" s="357"/>
      <c r="BR78" s="358"/>
      <c r="BS78" s="360"/>
      <c r="BT78" s="315"/>
    </row>
    <row r="79" spans="1:72" s="316" customFormat="1" ht="14.1" hidden="1" customHeight="1" x14ac:dyDescent="0.25">
      <c r="A79" s="305"/>
      <c r="B79" s="317"/>
      <c r="C79" s="318"/>
      <c r="D79" s="319"/>
      <c r="E79" s="307"/>
      <c r="F79" s="355"/>
      <c r="G79" s="324"/>
      <c r="H79" s="308"/>
      <c r="I79" s="308"/>
      <c r="J79" s="308"/>
      <c r="K79" s="308"/>
      <c r="L79" s="308"/>
      <c r="M79" s="310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D79" s="311"/>
      <c r="AE79" s="311"/>
      <c r="AF79" s="311"/>
      <c r="AG79" s="311"/>
      <c r="AH79" s="311"/>
      <c r="AI79" s="311"/>
      <c r="AJ79" s="311"/>
      <c r="AK79" s="311"/>
      <c r="AL79" s="311"/>
      <c r="AM79" s="312">
        <f t="shared" si="25"/>
        <v>0</v>
      </c>
      <c r="AN79" s="312">
        <f t="shared" si="25"/>
        <v>0</v>
      </c>
      <c r="AO79" s="312">
        <f t="shared" si="25"/>
        <v>0</v>
      </c>
      <c r="AP79" s="312">
        <f t="shared" si="25"/>
        <v>0</v>
      </c>
      <c r="AQ79" s="313"/>
      <c r="AR79" s="312">
        <f t="shared" si="26"/>
        <v>0</v>
      </c>
      <c r="AS79" s="312">
        <f t="shared" si="26"/>
        <v>0</v>
      </c>
      <c r="AT79" s="312">
        <f t="shared" si="26"/>
        <v>0</v>
      </c>
      <c r="AU79" s="312">
        <f t="shared" si="26"/>
        <v>0</v>
      </c>
      <c r="AV79" s="313"/>
      <c r="AW79" s="312">
        <f t="shared" si="27"/>
        <v>0</v>
      </c>
      <c r="AX79" s="312">
        <f t="shared" si="27"/>
        <v>0</v>
      </c>
      <c r="AY79" s="312">
        <f t="shared" si="27"/>
        <v>0</v>
      </c>
      <c r="AZ79" s="312">
        <f t="shared" si="27"/>
        <v>0</v>
      </c>
      <c r="BA79" s="313"/>
      <c r="BB79" s="312">
        <f t="shared" si="23"/>
        <v>0</v>
      </c>
      <c r="BC79" s="312">
        <f t="shared" si="23"/>
        <v>0</v>
      </c>
      <c r="BD79" s="312">
        <f t="shared" si="23"/>
        <v>0</v>
      </c>
      <c r="BE79" s="312">
        <f t="shared" si="23"/>
        <v>0</v>
      </c>
      <c r="BF79" s="313"/>
      <c r="BG79" s="312">
        <f t="shared" si="24"/>
        <v>0</v>
      </c>
      <c r="BH79" s="312">
        <f t="shared" si="24"/>
        <v>0</v>
      </c>
      <c r="BI79" s="312">
        <f t="shared" si="24"/>
        <v>0</v>
      </c>
      <c r="BJ79" s="312">
        <f t="shared" si="24"/>
        <v>0</v>
      </c>
      <c r="BK79" s="313"/>
      <c r="BL79" s="314"/>
      <c r="BM79" s="314"/>
      <c r="BN79" s="314"/>
      <c r="BO79" s="314"/>
      <c r="BP79" s="356"/>
      <c r="BQ79" s="357"/>
      <c r="BR79" s="358"/>
      <c r="BS79" s="360"/>
      <c r="BT79" s="315"/>
    </row>
    <row r="80" spans="1:72" s="316" customFormat="1" ht="13.5" hidden="1" customHeight="1" x14ac:dyDescent="0.25">
      <c r="A80" s="305"/>
      <c r="B80" s="306"/>
      <c r="C80" s="318"/>
      <c r="D80" s="335"/>
      <c r="E80" s="320"/>
      <c r="F80" s="361"/>
      <c r="G80" s="336"/>
      <c r="H80" s="325"/>
      <c r="I80" s="325"/>
      <c r="J80" s="325"/>
      <c r="K80" s="322"/>
      <c r="L80" s="309"/>
      <c r="M80" s="329"/>
      <c r="N80" s="311"/>
      <c r="O80" s="311"/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311"/>
      <c r="AL80" s="311"/>
      <c r="AM80" s="312">
        <f t="shared" si="25"/>
        <v>0</v>
      </c>
      <c r="AN80" s="312">
        <f t="shared" si="25"/>
        <v>0</v>
      </c>
      <c r="AO80" s="312">
        <f t="shared" si="25"/>
        <v>0</v>
      </c>
      <c r="AP80" s="312">
        <f t="shared" si="25"/>
        <v>0</v>
      </c>
      <c r="AQ80" s="313"/>
      <c r="AR80" s="312">
        <f t="shared" si="26"/>
        <v>0</v>
      </c>
      <c r="AS80" s="312">
        <f t="shared" si="26"/>
        <v>0</v>
      </c>
      <c r="AT80" s="312">
        <f t="shared" si="26"/>
        <v>0</v>
      </c>
      <c r="AU80" s="312">
        <f t="shared" si="26"/>
        <v>0</v>
      </c>
      <c r="AV80" s="313"/>
      <c r="AW80" s="312">
        <f t="shared" si="27"/>
        <v>0</v>
      </c>
      <c r="AX80" s="312">
        <f t="shared" si="27"/>
        <v>0</v>
      </c>
      <c r="AY80" s="312">
        <f t="shared" si="27"/>
        <v>0</v>
      </c>
      <c r="AZ80" s="312">
        <f t="shared" si="27"/>
        <v>0</v>
      </c>
      <c r="BA80" s="313"/>
      <c r="BB80" s="312">
        <f t="shared" si="23"/>
        <v>0</v>
      </c>
      <c r="BC80" s="312">
        <f t="shared" si="23"/>
        <v>0</v>
      </c>
      <c r="BD80" s="312">
        <f t="shared" si="23"/>
        <v>0</v>
      </c>
      <c r="BE80" s="312">
        <f t="shared" si="23"/>
        <v>0</v>
      </c>
      <c r="BF80" s="313"/>
      <c r="BG80" s="312">
        <f t="shared" si="24"/>
        <v>0</v>
      </c>
      <c r="BH80" s="312">
        <f t="shared" si="24"/>
        <v>0</v>
      </c>
      <c r="BI80" s="312">
        <f t="shared" si="24"/>
        <v>0</v>
      </c>
      <c r="BJ80" s="312">
        <f t="shared" si="24"/>
        <v>0</v>
      </c>
      <c r="BK80" s="313"/>
      <c r="BL80" s="314"/>
      <c r="BM80" s="314"/>
      <c r="BN80" s="314"/>
      <c r="BO80" s="314"/>
      <c r="BP80" s="356"/>
      <c r="BQ80" s="357"/>
      <c r="BR80" s="358"/>
      <c r="BS80" s="360"/>
    </row>
    <row r="81" spans="1:72" s="316" customFormat="1" ht="13.5" hidden="1" customHeight="1" x14ac:dyDescent="0.25">
      <c r="A81" s="305"/>
      <c r="B81" s="317"/>
      <c r="C81" s="318"/>
      <c r="D81" s="319"/>
      <c r="E81" s="320"/>
      <c r="F81" s="359"/>
      <c r="G81" s="321"/>
      <c r="H81" s="308"/>
      <c r="I81" s="322"/>
      <c r="J81" s="308"/>
      <c r="K81" s="308"/>
      <c r="L81" s="308"/>
      <c r="M81" s="310"/>
      <c r="N81" s="311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1"/>
      <c r="AM81" s="312">
        <f t="shared" si="25"/>
        <v>0</v>
      </c>
      <c r="AN81" s="312">
        <f t="shared" si="25"/>
        <v>0</v>
      </c>
      <c r="AO81" s="312">
        <f t="shared" si="25"/>
        <v>0</v>
      </c>
      <c r="AP81" s="312">
        <f t="shared" si="25"/>
        <v>0</v>
      </c>
      <c r="AQ81" s="313"/>
      <c r="AR81" s="312">
        <f t="shared" si="26"/>
        <v>0</v>
      </c>
      <c r="AS81" s="312">
        <f t="shared" si="26"/>
        <v>0</v>
      </c>
      <c r="AT81" s="312">
        <f t="shared" si="26"/>
        <v>0</v>
      </c>
      <c r="AU81" s="312">
        <f t="shared" si="26"/>
        <v>0</v>
      </c>
      <c r="AV81" s="313"/>
      <c r="AW81" s="312">
        <f t="shared" si="27"/>
        <v>0</v>
      </c>
      <c r="AX81" s="312">
        <f t="shared" si="27"/>
        <v>0</v>
      </c>
      <c r="AY81" s="312">
        <f t="shared" si="27"/>
        <v>0</v>
      </c>
      <c r="AZ81" s="312">
        <f t="shared" si="27"/>
        <v>0</v>
      </c>
      <c r="BA81" s="313"/>
      <c r="BB81" s="312">
        <f t="shared" si="23"/>
        <v>0</v>
      </c>
      <c r="BC81" s="312">
        <f t="shared" si="23"/>
        <v>0</v>
      </c>
      <c r="BD81" s="312">
        <f t="shared" si="23"/>
        <v>0</v>
      </c>
      <c r="BE81" s="312">
        <f t="shared" si="23"/>
        <v>0</v>
      </c>
      <c r="BF81" s="313"/>
      <c r="BG81" s="312">
        <f t="shared" si="24"/>
        <v>0</v>
      </c>
      <c r="BH81" s="312">
        <f t="shared" si="24"/>
        <v>0</v>
      </c>
      <c r="BI81" s="312">
        <f t="shared" si="24"/>
        <v>0</v>
      </c>
      <c r="BJ81" s="312">
        <f t="shared" si="24"/>
        <v>0</v>
      </c>
      <c r="BK81" s="313"/>
      <c r="BL81" s="314"/>
      <c r="BM81" s="314"/>
      <c r="BN81" s="314"/>
      <c r="BO81" s="314"/>
      <c r="BP81" s="356"/>
      <c r="BQ81" s="357"/>
      <c r="BR81" s="358"/>
      <c r="BS81" s="360"/>
    </row>
    <row r="82" spans="1:72" s="316" customFormat="1" ht="14.1" hidden="1" customHeight="1" x14ac:dyDescent="0.25">
      <c r="A82" s="305"/>
      <c r="B82" s="306"/>
      <c r="C82" s="318"/>
      <c r="D82" s="319"/>
      <c r="E82" s="320"/>
      <c r="F82" s="355"/>
      <c r="G82" s="324"/>
      <c r="H82" s="308"/>
      <c r="I82" s="322"/>
      <c r="J82" s="308"/>
      <c r="K82" s="308"/>
      <c r="L82" s="308"/>
      <c r="M82" s="310"/>
      <c r="N82" s="311"/>
      <c r="O82" s="311"/>
      <c r="P82" s="311"/>
      <c r="Q82" s="311"/>
      <c r="R82" s="311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  <c r="AF82" s="311"/>
      <c r="AG82" s="311"/>
      <c r="AH82" s="311"/>
      <c r="AI82" s="311"/>
      <c r="AJ82" s="311"/>
      <c r="AK82" s="311"/>
      <c r="AL82" s="311"/>
      <c r="AM82" s="312">
        <f t="shared" si="25"/>
        <v>0</v>
      </c>
      <c r="AN82" s="312">
        <f t="shared" si="25"/>
        <v>0</v>
      </c>
      <c r="AO82" s="312">
        <f t="shared" si="25"/>
        <v>0</v>
      </c>
      <c r="AP82" s="312">
        <f t="shared" si="25"/>
        <v>0</v>
      </c>
      <c r="AQ82" s="313"/>
      <c r="AR82" s="312">
        <f t="shared" si="26"/>
        <v>0</v>
      </c>
      <c r="AS82" s="312">
        <f t="shared" si="26"/>
        <v>0</v>
      </c>
      <c r="AT82" s="312">
        <f t="shared" si="26"/>
        <v>0</v>
      </c>
      <c r="AU82" s="312">
        <f t="shared" si="26"/>
        <v>0</v>
      </c>
      <c r="AV82" s="313"/>
      <c r="AW82" s="312">
        <f t="shared" si="27"/>
        <v>0</v>
      </c>
      <c r="AX82" s="312">
        <f t="shared" si="27"/>
        <v>0</v>
      </c>
      <c r="AY82" s="312">
        <f t="shared" si="27"/>
        <v>0</v>
      </c>
      <c r="AZ82" s="312">
        <f t="shared" si="27"/>
        <v>0</v>
      </c>
      <c r="BA82" s="313"/>
      <c r="BB82" s="312">
        <f t="shared" si="23"/>
        <v>0</v>
      </c>
      <c r="BC82" s="312">
        <f t="shared" si="23"/>
        <v>0</v>
      </c>
      <c r="BD82" s="312">
        <f t="shared" si="23"/>
        <v>0</v>
      </c>
      <c r="BE82" s="312">
        <f t="shared" si="23"/>
        <v>0</v>
      </c>
      <c r="BF82" s="313"/>
      <c r="BG82" s="312">
        <f t="shared" si="24"/>
        <v>0</v>
      </c>
      <c r="BH82" s="312">
        <f t="shared" si="24"/>
        <v>0</v>
      </c>
      <c r="BI82" s="312">
        <f t="shared" si="24"/>
        <v>0</v>
      </c>
      <c r="BJ82" s="312">
        <f t="shared" si="24"/>
        <v>0</v>
      </c>
      <c r="BK82" s="313"/>
      <c r="BL82" s="314"/>
      <c r="BM82" s="314"/>
      <c r="BN82" s="314"/>
      <c r="BO82" s="314"/>
      <c r="BP82" s="356"/>
      <c r="BQ82" s="357"/>
      <c r="BR82" s="358"/>
      <c r="BS82" s="360"/>
      <c r="BT82" s="315"/>
    </row>
    <row r="83" spans="1:72" s="316" customFormat="1" ht="14.1" hidden="1" customHeight="1" x14ac:dyDescent="0.25">
      <c r="A83" s="305"/>
      <c r="B83" s="317"/>
      <c r="C83" s="318"/>
      <c r="D83" s="319"/>
      <c r="E83" s="320"/>
      <c r="F83" s="359"/>
      <c r="G83" s="324"/>
      <c r="H83" s="308"/>
      <c r="I83" s="322"/>
      <c r="J83" s="308"/>
      <c r="K83" s="308"/>
      <c r="L83" s="308"/>
      <c r="M83" s="310"/>
      <c r="N83" s="311"/>
      <c r="O83" s="311"/>
      <c r="P83" s="311"/>
      <c r="Q83" s="311"/>
      <c r="R83" s="311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  <c r="AF83" s="311"/>
      <c r="AG83" s="311"/>
      <c r="AH83" s="311"/>
      <c r="AI83" s="311"/>
      <c r="AJ83" s="311"/>
      <c r="AK83" s="311"/>
      <c r="AL83" s="311"/>
      <c r="AM83" s="312">
        <f t="shared" si="25"/>
        <v>0</v>
      </c>
      <c r="AN83" s="312">
        <f t="shared" si="25"/>
        <v>0</v>
      </c>
      <c r="AO83" s="312">
        <f t="shared" si="25"/>
        <v>0</v>
      </c>
      <c r="AP83" s="312">
        <f t="shared" si="25"/>
        <v>0</v>
      </c>
      <c r="AQ83" s="313"/>
      <c r="AR83" s="312">
        <f t="shared" si="26"/>
        <v>0</v>
      </c>
      <c r="AS83" s="312">
        <f t="shared" si="26"/>
        <v>0</v>
      </c>
      <c r="AT83" s="312">
        <f t="shared" si="26"/>
        <v>0</v>
      </c>
      <c r="AU83" s="312">
        <f t="shared" si="26"/>
        <v>0</v>
      </c>
      <c r="AV83" s="313"/>
      <c r="AW83" s="312">
        <f t="shared" si="27"/>
        <v>0</v>
      </c>
      <c r="AX83" s="312">
        <f t="shared" si="27"/>
        <v>0</v>
      </c>
      <c r="AY83" s="312">
        <f t="shared" si="27"/>
        <v>0</v>
      </c>
      <c r="AZ83" s="312">
        <f t="shared" si="27"/>
        <v>0</v>
      </c>
      <c r="BA83" s="313"/>
      <c r="BB83" s="312">
        <f t="shared" si="23"/>
        <v>0</v>
      </c>
      <c r="BC83" s="312">
        <f t="shared" si="23"/>
        <v>0</v>
      </c>
      <c r="BD83" s="312">
        <f t="shared" si="23"/>
        <v>0</v>
      </c>
      <c r="BE83" s="312">
        <f t="shared" si="23"/>
        <v>0</v>
      </c>
      <c r="BF83" s="313"/>
      <c r="BG83" s="312">
        <f t="shared" si="24"/>
        <v>0</v>
      </c>
      <c r="BH83" s="312">
        <f t="shared" si="24"/>
        <v>0</v>
      </c>
      <c r="BI83" s="312">
        <f t="shared" si="24"/>
        <v>0</v>
      </c>
      <c r="BJ83" s="312">
        <f t="shared" si="24"/>
        <v>0</v>
      </c>
      <c r="BK83" s="313"/>
      <c r="BL83" s="314"/>
      <c r="BM83" s="314"/>
      <c r="BN83" s="314"/>
      <c r="BO83" s="314"/>
      <c r="BP83" s="356"/>
      <c r="BQ83" s="357"/>
      <c r="BR83" s="358"/>
      <c r="BS83" s="360"/>
      <c r="BT83" s="315"/>
    </row>
    <row r="84" spans="1:72" s="316" customFormat="1" ht="13.5" hidden="1" customHeight="1" x14ac:dyDescent="0.25">
      <c r="A84" s="305"/>
      <c r="B84" s="306"/>
      <c r="C84" s="318"/>
      <c r="D84" s="334"/>
      <c r="E84" s="320"/>
      <c r="F84" s="361"/>
      <c r="G84" s="331"/>
      <c r="H84" s="308"/>
      <c r="I84" s="322"/>
      <c r="J84" s="308"/>
      <c r="K84" s="308"/>
      <c r="L84" s="308"/>
      <c r="M84" s="310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1"/>
      <c r="AG84" s="311"/>
      <c r="AH84" s="311"/>
      <c r="AI84" s="311"/>
      <c r="AJ84" s="311"/>
      <c r="AK84" s="311"/>
      <c r="AL84" s="311"/>
      <c r="AM84" s="312">
        <f t="shared" si="25"/>
        <v>0</v>
      </c>
      <c r="AN84" s="312">
        <f t="shared" si="25"/>
        <v>0</v>
      </c>
      <c r="AO84" s="312">
        <f t="shared" si="25"/>
        <v>0</v>
      </c>
      <c r="AP84" s="312">
        <f t="shared" si="25"/>
        <v>0</v>
      </c>
      <c r="AQ84" s="313"/>
      <c r="AR84" s="312">
        <f t="shared" si="26"/>
        <v>0</v>
      </c>
      <c r="AS84" s="312">
        <f t="shared" si="26"/>
        <v>0</v>
      </c>
      <c r="AT84" s="312">
        <f t="shared" si="26"/>
        <v>0</v>
      </c>
      <c r="AU84" s="312">
        <f t="shared" si="26"/>
        <v>0</v>
      </c>
      <c r="AV84" s="313"/>
      <c r="AW84" s="312">
        <f t="shared" si="27"/>
        <v>0</v>
      </c>
      <c r="AX84" s="312">
        <f t="shared" si="27"/>
        <v>0</v>
      </c>
      <c r="AY84" s="312">
        <f t="shared" si="27"/>
        <v>0</v>
      </c>
      <c r="AZ84" s="312">
        <f t="shared" si="27"/>
        <v>0</v>
      </c>
      <c r="BA84" s="313"/>
      <c r="BB84" s="312">
        <f t="shared" si="23"/>
        <v>0</v>
      </c>
      <c r="BC84" s="312">
        <f t="shared" si="23"/>
        <v>0</v>
      </c>
      <c r="BD84" s="312">
        <f t="shared" si="23"/>
        <v>0</v>
      </c>
      <c r="BE84" s="312">
        <f t="shared" si="23"/>
        <v>0</v>
      </c>
      <c r="BF84" s="313"/>
      <c r="BG84" s="312">
        <f t="shared" si="24"/>
        <v>0</v>
      </c>
      <c r="BH84" s="312">
        <f t="shared" si="24"/>
        <v>0</v>
      </c>
      <c r="BI84" s="312">
        <f t="shared" si="24"/>
        <v>0</v>
      </c>
      <c r="BJ84" s="312">
        <f t="shared" si="24"/>
        <v>0</v>
      </c>
      <c r="BK84" s="313"/>
      <c r="BL84" s="314"/>
      <c r="BM84" s="314"/>
      <c r="BN84" s="314"/>
      <c r="BO84" s="314"/>
      <c r="BP84" s="356"/>
      <c r="BQ84" s="357"/>
      <c r="BR84" s="358"/>
      <c r="BS84" s="360"/>
    </row>
    <row r="85" spans="1:72" s="316" customFormat="1" ht="14.1" hidden="1" customHeight="1" x14ac:dyDescent="0.25">
      <c r="A85" s="305"/>
      <c r="B85" s="317"/>
      <c r="C85" s="318"/>
      <c r="D85" s="334"/>
      <c r="E85" s="320"/>
      <c r="F85" s="359"/>
      <c r="G85" s="324"/>
      <c r="H85" s="308"/>
      <c r="I85" s="322"/>
      <c r="J85" s="308"/>
      <c r="K85" s="308"/>
      <c r="L85" s="308"/>
      <c r="M85" s="310"/>
      <c r="N85" s="311"/>
      <c r="O85" s="311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  <c r="AF85" s="311"/>
      <c r="AG85" s="311"/>
      <c r="AH85" s="311"/>
      <c r="AI85" s="311"/>
      <c r="AJ85" s="311"/>
      <c r="AK85" s="311"/>
      <c r="AL85" s="311"/>
      <c r="AM85" s="312">
        <f t="shared" si="25"/>
        <v>0</v>
      </c>
      <c r="AN85" s="312">
        <f t="shared" si="25"/>
        <v>0</v>
      </c>
      <c r="AO85" s="312">
        <f t="shared" si="25"/>
        <v>0</v>
      </c>
      <c r="AP85" s="312">
        <f t="shared" si="25"/>
        <v>0</v>
      </c>
      <c r="AQ85" s="313"/>
      <c r="AR85" s="312">
        <f t="shared" si="26"/>
        <v>0</v>
      </c>
      <c r="AS85" s="312">
        <f t="shared" si="26"/>
        <v>0</v>
      </c>
      <c r="AT85" s="312">
        <f t="shared" si="26"/>
        <v>0</v>
      </c>
      <c r="AU85" s="312">
        <f t="shared" si="26"/>
        <v>0</v>
      </c>
      <c r="AV85" s="313"/>
      <c r="AW85" s="312">
        <f t="shared" si="27"/>
        <v>0</v>
      </c>
      <c r="AX85" s="312">
        <f t="shared" si="27"/>
        <v>0</v>
      </c>
      <c r="AY85" s="312">
        <f t="shared" si="27"/>
        <v>0</v>
      </c>
      <c r="AZ85" s="312">
        <f t="shared" si="27"/>
        <v>0</v>
      </c>
      <c r="BA85" s="313"/>
      <c r="BB85" s="312">
        <f t="shared" si="23"/>
        <v>0</v>
      </c>
      <c r="BC85" s="312">
        <f t="shared" si="23"/>
        <v>0</v>
      </c>
      <c r="BD85" s="312">
        <f t="shared" si="23"/>
        <v>0</v>
      </c>
      <c r="BE85" s="312">
        <f t="shared" si="23"/>
        <v>0</v>
      </c>
      <c r="BF85" s="313"/>
      <c r="BG85" s="312">
        <f t="shared" si="24"/>
        <v>0</v>
      </c>
      <c r="BH85" s="312">
        <f t="shared" si="24"/>
        <v>0</v>
      </c>
      <c r="BI85" s="312">
        <f t="shared" si="24"/>
        <v>0</v>
      </c>
      <c r="BJ85" s="312">
        <f t="shared" si="24"/>
        <v>0</v>
      </c>
      <c r="BK85" s="313"/>
      <c r="BL85" s="314"/>
      <c r="BM85" s="314"/>
      <c r="BN85" s="314"/>
      <c r="BO85" s="314"/>
      <c r="BP85" s="356"/>
      <c r="BQ85" s="357"/>
      <c r="BR85" s="358"/>
      <c r="BS85" s="360"/>
      <c r="BT85" s="315"/>
    </row>
    <row r="86" spans="1:72" s="316" customFormat="1" ht="13.5" hidden="1" customHeight="1" x14ac:dyDescent="0.25">
      <c r="A86" s="305"/>
      <c r="B86" s="306"/>
      <c r="C86" s="318"/>
      <c r="D86" s="319"/>
      <c r="E86" s="320"/>
      <c r="F86" s="359"/>
      <c r="G86" s="321"/>
      <c r="H86" s="308"/>
      <c r="I86" s="322"/>
      <c r="J86" s="308"/>
      <c r="K86" s="308"/>
      <c r="L86" s="308"/>
      <c r="M86" s="310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1"/>
      <c r="AG86" s="311"/>
      <c r="AH86" s="311"/>
      <c r="AI86" s="311"/>
      <c r="AJ86" s="311"/>
      <c r="AK86" s="311"/>
      <c r="AL86" s="311"/>
      <c r="AM86" s="312">
        <f t="shared" si="25"/>
        <v>0</v>
      </c>
      <c r="AN86" s="312">
        <f t="shared" si="25"/>
        <v>0</v>
      </c>
      <c r="AO86" s="312">
        <f t="shared" si="25"/>
        <v>0</v>
      </c>
      <c r="AP86" s="312">
        <f t="shared" si="25"/>
        <v>0</v>
      </c>
      <c r="AQ86" s="313"/>
      <c r="AR86" s="312">
        <f t="shared" si="26"/>
        <v>0</v>
      </c>
      <c r="AS86" s="312">
        <f t="shared" si="26"/>
        <v>0</v>
      </c>
      <c r="AT86" s="312">
        <f t="shared" si="26"/>
        <v>0</v>
      </c>
      <c r="AU86" s="312">
        <f t="shared" si="26"/>
        <v>0</v>
      </c>
      <c r="AV86" s="313"/>
      <c r="AW86" s="312">
        <f t="shared" si="27"/>
        <v>0</v>
      </c>
      <c r="AX86" s="312">
        <f t="shared" si="27"/>
        <v>0</v>
      </c>
      <c r="AY86" s="312">
        <f t="shared" si="27"/>
        <v>0</v>
      </c>
      <c r="AZ86" s="312">
        <f t="shared" si="27"/>
        <v>0</v>
      </c>
      <c r="BA86" s="313"/>
      <c r="BB86" s="312">
        <f t="shared" si="23"/>
        <v>0</v>
      </c>
      <c r="BC86" s="312">
        <f t="shared" si="23"/>
        <v>0</v>
      </c>
      <c r="BD86" s="312">
        <f t="shared" si="23"/>
        <v>0</v>
      </c>
      <c r="BE86" s="312">
        <f t="shared" si="23"/>
        <v>0</v>
      </c>
      <c r="BF86" s="313"/>
      <c r="BG86" s="312">
        <f t="shared" si="24"/>
        <v>0</v>
      </c>
      <c r="BH86" s="312">
        <f t="shared" si="24"/>
        <v>0</v>
      </c>
      <c r="BI86" s="312">
        <f t="shared" si="24"/>
        <v>0</v>
      </c>
      <c r="BJ86" s="312">
        <f t="shared" si="24"/>
        <v>0</v>
      </c>
      <c r="BK86" s="313"/>
      <c r="BL86" s="314"/>
      <c r="BM86" s="314"/>
      <c r="BN86" s="314"/>
      <c r="BO86" s="314"/>
      <c r="BP86" s="356"/>
      <c r="BQ86" s="357"/>
      <c r="BR86" s="358"/>
      <c r="BS86" s="360"/>
    </row>
    <row r="87" spans="1:72" s="316" customFormat="1" ht="13.5" hidden="1" customHeight="1" x14ac:dyDescent="0.25">
      <c r="A87" s="305"/>
      <c r="B87" s="317"/>
      <c r="C87" s="318"/>
      <c r="D87" s="319"/>
      <c r="E87" s="307"/>
      <c r="F87" s="355"/>
      <c r="G87" s="321"/>
      <c r="H87" s="325"/>
      <c r="I87" s="309"/>
      <c r="J87" s="325"/>
      <c r="K87" s="322"/>
      <c r="L87" s="309"/>
      <c r="M87" s="329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1"/>
      <c r="AH87" s="311"/>
      <c r="AI87" s="311"/>
      <c r="AJ87" s="311"/>
      <c r="AK87" s="311"/>
      <c r="AL87" s="311"/>
      <c r="AM87" s="312">
        <f t="shared" si="25"/>
        <v>0</v>
      </c>
      <c r="AN87" s="312">
        <f t="shared" si="25"/>
        <v>0</v>
      </c>
      <c r="AO87" s="312">
        <f t="shared" si="25"/>
        <v>0</v>
      </c>
      <c r="AP87" s="312">
        <f t="shared" si="25"/>
        <v>0</v>
      </c>
      <c r="AQ87" s="313"/>
      <c r="AR87" s="312">
        <f t="shared" si="26"/>
        <v>0</v>
      </c>
      <c r="AS87" s="312">
        <f t="shared" si="26"/>
        <v>0</v>
      </c>
      <c r="AT87" s="312">
        <f t="shared" si="26"/>
        <v>0</v>
      </c>
      <c r="AU87" s="312">
        <f t="shared" si="26"/>
        <v>0</v>
      </c>
      <c r="AV87" s="313"/>
      <c r="AW87" s="312">
        <f t="shared" si="27"/>
        <v>0</v>
      </c>
      <c r="AX87" s="312">
        <f t="shared" si="27"/>
        <v>0</v>
      </c>
      <c r="AY87" s="312">
        <f t="shared" si="27"/>
        <v>0</v>
      </c>
      <c r="AZ87" s="312">
        <f t="shared" si="27"/>
        <v>0</v>
      </c>
      <c r="BA87" s="313"/>
      <c r="BB87" s="312">
        <f t="shared" si="23"/>
        <v>0</v>
      </c>
      <c r="BC87" s="312">
        <f t="shared" si="23"/>
        <v>0</v>
      </c>
      <c r="BD87" s="312">
        <f t="shared" si="23"/>
        <v>0</v>
      </c>
      <c r="BE87" s="312">
        <f t="shared" si="23"/>
        <v>0</v>
      </c>
      <c r="BF87" s="313"/>
      <c r="BG87" s="312">
        <f t="shared" si="24"/>
        <v>0</v>
      </c>
      <c r="BH87" s="312">
        <f t="shared" si="24"/>
        <v>0</v>
      </c>
      <c r="BI87" s="312">
        <f t="shared" si="24"/>
        <v>0</v>
      </c>
      <c r="BJ87" s="312">
        <f t="shared" si="24"/>
        <v>0</v>
      </c>
      <c r="BK87" s="313"/>
      <c r="BL87" s="314"/>
      <c r="BM87" s="314"/>
      <c r="BN87" s="314"/>
      <c r="BO87" s="314"/>
      <c r="BP87" s="356"/>
      <c r="BQ87" s="357"/>
      <c r="BR87" s="358"/>
      <c r="BS87" s="360"/>
    </row>
    <row r="88" spans="1:72" s="316" customFormat="1" ht="13.5" hidden="1" customHeight="1" x14ac:dyDescent="0.25">
      <c r="A88" s="305"/>
      <c r="B88" s="306"/>
      <c r="C88" s="318"/>
      <c r="D88" s="319"/>
      <c r="E88" s="320"/>
      <c r="F88" s="361"/>
      <c r="G88" s="321"/>
      <c r="H88" s="337"/>
      <c r="I88" s="325"/>
      <c r="J88" s="325"/>
      <c r="K88" s="337"/>
      <c r="L88" s="337"/>
      <c r="M88" s="338"/>
      <c r="N88" s="311"/>
      <c r="O88" s="311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  <c r="AF88" s="311"/>
      <c r="AG88" s="311"/>
      <c r="AH88" s="311"/>
      <c r="AI88" s="311"/>
      <c r="AJ88" s="311"/>
      <c r="AK88" s="311"/>
      <c r="AL88" s="311"/>
      <c r="AM88" s="312">
        <f t="shared" si="25"/>
        <v>0</v>
      </c>
      <c r="AN88" s="312">
        <f t="shared" si="25"/>
        <v>0</v>
      </c>
      <c r="AO88" s="312">
        <f t="shared" si="25"/>
        <v>0</v>
      </c>
      <c r="AP88" s="312">
        <f t="shared" si="25"/>
        <v>0</v>
      </c>
      <c r="AQ88" s="313"/>
      <c r="AR88" s="312">
        <f t="shared" si="26"/>
        <v>0</v>
      </c>
      <c r="AS88" s="312">
        <f t="shared" si="26"/>
        <v>0</v>
      </c>
      <c r="AT88" s="312">
        <f t="shared" si="26"/>
        <v>0</v>
      </c>
      <c r="AU88" s="312">
        <f t="shared" si="26"/>
        <v>0</v>
      </c>
      <c r="AV88" s="313"/>
      <c r="AW88" s="312">
        <f t="shared" si="27"/>
        <v>0</v>
      </c>
      <c r="AX88" s="312">
        <f t="shared" si="27"/>
        <v>0</v>
      </c>
      <c r="AY88" s="312">
        <f t="shared" si="27"/>
        <v>0</v>
      </c>
      <c r="AZ88" s="312">
        <f t="shared" si="27"/>
        <v>0</v>
      </c>
      <c r="BA88" s="313"/>
      <c r="BB88" s="312">
        <f t="shared" si="23"/>
        <v>0</v>
      </c>
      <c r="BC88" s="312">
        <f t="shared" si="23"/>
        <v>0</v>
      </c>
      <c r="BD88" s="312">
        <f t="shared" si="23"/>
        <v>0</v>
      </c>
      <c r="BE88" s="312">
        <f t="shared" si="23"/>
        <v>0</v>
      </c>
      <c r="BF88" s="313"/>
      <c r="BG88" s="312">
        <f t="shared" si="24"/>
        <v>0</v>
      </c>
      <c r="BH88" s="312">
        <f t="shared" si="24"/>
        <v>0</v>
      </c>
      <c r="BI88" s="312">
        <f t="shared" si="24"/>
        <v>0</v>
      </c>
      <c r="BJ88" s="312">
        <f t="shared" si="24"/>
        <v>0</v>
      </c>
      <c r="BK88" s="313"/>
      <c r="BL88" s="314"/>
      <c r="BM88" s="314"/>
      <c r="BN88" s="314"/>
      <c r="BO88" s="314"/>
      <c r="BP88" s="356"/>
      <c r="BQ88" s="357"/>
      <c r="BR88" s="358"/>
      <c r="BS88" s="360"/>
    </row>
    <row r="89" spans="1:72" s="316" customFormat="1" ht="13.5" hidden="1" customHeight="1" x14ac:dyDescent="0.25">
      <c r="A89" s="305"/>
      <c r="B89" s="317"/>
      <c r="C89" s="318"/>
      <c r="D89" s="319"/>
      <c r="E89" s="320"/>
      <c r="F89" s="361"/>
      <c r="G89" s="324"/>
      <c r="H89" s="308"/>
      <c r="I89" s="322"/>
      <c r="J89" s="308"/>
      <c r="K89" s="308"/>
      <c r="L89" s="308"/>
      <c r="M89" s="310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  <c r="AF89" s="311"/>
      <c r="AG89" s="311"/>
      <c r="AH89" s="311"/>
      <c r="AI89" s="311"/>
      <c r="AJ89" s="311"/>
      <c r="AK89" s="311"/>
      <c r="AL89" s="311"/>
      <c r="AM89" s="312">
        <f t="shared" si="25"/>
        <v>0</v>
      </c>
      <c r="AN89" s="312">
        <f t="shared" si="25"/>
        <v>0</v>
      </c>
      <c r="AO89" s="312">
        <f t="shared" si="25"/>
        <v>0</v>
      </c>
      <c r="AP89" s="312">
        <f t="shared" si="25"/>
        <v>0</v>
      </c>
      <c r="AQ89" s="313"/>
      <c r="AR89" s="312">
        <f t="shared" si="26"/>
        <v>0</v>
      </c>
      <c r="AS89" s="312">
        <f t="shared" si="26"/>
        <v>0</v>
      </c>
      <c r="AT89" s="312">
        <f t="shared" si="26"/>
        <v>0</v>
      </c>
      <c r="AU89" s="312">
        <f t="shared" si="26"/>
        <v>0</v>
      </c>
      <c r="AV89" s="313"/>
      <c r="AW89" s="312">
        <f t="shared" si="27"/>
        <v>0</v>
      </c>
      <c r="AX89" s="312">
        <f t="shared" si="27"/>
        <v>0</v>
      </c>
      <c r="AY89" s="312">
        <f t="shared" si="27"/>
        <v>0</v>
      </c>
      <c r="AZ89" s="312">
        <f t="shared" si="27"/>
        <v>0</v>
      </c>
      <c r="BA89" s="313"/>
      <c r="BB89" s="312">
        <f t="shared" si="23"/>
        <v>0</v>
      </c>
      <c r="BC89" s="312">
        <f t="shared" si="23"/>
        <v>0</v>
      </c>
      <c r="BD89" s="312">
        <f t="shared" si="23"/>
        <v>0</v>
      </c>
      <c r="BE89" s="312">
        <f t="shared" si="23"/>
        <v>0</v>
      </c>
      <c r="BF89" s="313"/>
      <c r="BG89" s="312">
        <f t="shared" si="24"/>
        <v>0</v>
      </c>
      <c r="BH89" s="312">
        <f t="shared" si="24"/>
        <v>0</v>
      </c>
      <c r="BI89" s="312">
        <f t="shared" si="24"/>
        <v>0</v>
      </c>
      <c r="BJ89" s="312">
        <f t="shared" si="24"/>
        <v>0</v>
      </c>
      <c r="BK89" s="313"/>
      <c r="BL89" s="314"/>
      <c r="BM89" s="314"/>
      <c r="BN89" s="314"/>
      <c r="BO89" s="314"/>
      <c r="BP89" s="356"/>
      <c r="BQ89" s="357"/>
      <c r="BR89" s="358"/>
      <c r="BS89" s="360"/>
    </row>
    <row r="90" spans="1:72" s="316" customFormat="1" ht="13.5" hidden="1" customHeight="1" x14ac:dyDescent="0.25">
      <c r="A90" s="305"/>
      <c r="B90" s="306"/>
      <c r="C90" s="318"/>
      <c r="D90" s="334"/>
      <c r="E90" s="320"/>
      <c r="F90" s="361"/>
      <c r="G90" s="332"/>
      <c r="H90" s="308"/>
      <c r="I90" s="322"/>
      <c r="J90" s="308"/>
      <c r="K90" s="308"/>
      <c r="L90" s="308"/>
      <c r="M90" s="310"/>
      <c r="N90" s="311"/>
      <c r="O90" s="311"/>
      <c r="P90" s="311"/>
      <c r="Q90" s="311"/>
      <c r="R90" s="311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311"/>
      <c r="AI90" s="311"/>
      <c r="AJ90" s="311"/>
      <c r="AK90" s="311"/>
      <c r="AL90" s="311"/>
      <c r="AM90" s="312">
        <f t="shared" si="25"/>
        <v>0</v>
      </c>
      <c r="AN90" s="312">
        <f t="shared" si="25"/>
        <v>0</v>
      </c>
      <c r="AO90" s="312">
        <f t="shared" si="25"/>
        <v>0</v>
      </c>
      <c r="AP90" s="312">
        <f t="shared" si="25"/>
        <v>0</v>
      </c>
      <c r="AQ90" s="313"/>
      <c r="AR90" s="312">
        <f t="shared" si="26"/>
        <v>0</v>
      </c>
      <c r="AS90" s="312">
        <f t="shared" si="26"/>
        <v>0</v>
      </c>
      <c r="AT90" s="312">
        <f t="shared" si="26"/>
        <v>0</v>
      </c>
      <c r="AU90" s="312">
        <f t="shared" si="26"/>
        <v>0</v>
      </c>
      <c r="AV90" s="313"/>
      <c r="AW90" s="312">
        <f t="shared" si="27"/>
        <v>0</v>
      </c>
      <c r="AX90" s="312">
        <f t="shared" si="27"/>
        <v>0</v>
      </c>
      <c r="AY90" s="312">
        <f t="shared" si="27"/>
        <v>0</v>
      </c>
      <c r="AZ90" s="312">
        <f t="shared" si="27"/>
        <v>0</v>
      </c>
      <c r="BA90" s="313"/>
      <c r="BB90" s="312">
        <f t="shared" ref="BB90:BE122" si="31">IF(AC90=AC$10,1,0)</f>
        <v>0</v>
      </c>
      <c r="BC90" s="312">
        <f t="shared" si="31"/>
        <v>0</v>
      </c>
      <c r="BD90" s="312">
        <f t="shared" si="31"/>
        <v>0</v>
      </c>
      <c r="BE90" s="312">
        <f t="shared" si="31"/>
        <v>0</v>
      </c>
      <c r="BF90" s="313"/>
      <c r="BG90" s="312">
        <f t="shared" ref="BG90:BJ122" si="32">IF(AH90=AH$10,1,0)</f>
        <v>0</v>
      </c>
      <c r="BH90" s="312">
        <f t="shared" si="32"/>
        <v>0</v>
      </c>
      <c r="BI90" s="312">
        <f t="shared" si="32"/>
        <v>0</v>
      </c>
      <c r="BJ90" s="312">
        <f t="shared" si="32"/>
        <v>0</v>
      </c>
      <c r="BK90" s="313"/>
      <c r="BL90" s="314"/>
      <c r="BM90" s="314"/>
      <c r="BN90" s="314"/>
      <c r="BO90" s="314"/>
      <c r="BP90" s="356"/>
      <c r="BQ90" s="357"/>
      <c r="BR90" s="358"/>
      <c r="BS90" s="360"/>
    </row>
    <row r="91" spans="1:72" s="316" customFormat="1" ht="13.5" hidden="1" customHeight="1" x14ac:dyDescent="0.25">
      <c r="A91" s="305"/>
      <c r="B91" s="317"/>
      <c r="C91" s="318"/>
      <c r="D91" s="319"/>
      <c r="E91" s="320"/>
      <c r="F91" s="355"/>
      <c r="G91" s="324"/>
      <c r="H91" s="308"/>
      <c r="I91" s="322"/>
      <c r="J91" s="308"/>
      <c r="K91" s="308"/>
      <c r="L91" s="308"/>
      <c r="M91" s="310"/>
      <c r="N91" s="311"/>
      <c r="O91" s="311"/>
      <c r="P91" s="311"/>
      <c r="Q91" s="311"/>
      <c r="R91" s="311"/>
      <c r="S91" s="311"/>
      <c r="T91" s="311"/>
      <c r="U91" s="311"/>
      <c r="V91" s="311"/>
      <c r="W91" s="311"/>
      <c r="X91" s="311"/>
      <c r="Y91" s="311"/>
      <c r="Z91" s="311"/>
      <c r="AA91" s="311"/>
      <c r="AB91" s="311"/>
      <c r="AC91" s="311"/>
      <c r="AD91" s="311"/>
      <c r="AE91" s="311"/>
      <c r="AF91" s="311"/>
      <c r="AG91" s="311"/>
      <c r="AH91" s="311"/>
      <c r="AI91" s="311"/>
      <c r="AJ91" s="311"/>
      <c r="AK91" s="311"/>
      <c r="AL91" s="311"/>
      <c r="AM91" s="312">
        <f t="shared" ref="AM91:AP122" si="33">IF(N91=N$10,1,0)</f>
        <v>0</v>
      </c>
      <c r="AN91" s="312">
        <f t="shared" si="33"/>
        <v>0</v>
      </c>
      <c r="AO91" s="312">
        <f t="shared" si="33"/>
        <v>0</v>
      </c>
      <c r="AP91" s="312">
        <f t="shared" si="33"/>
        <v>0</v>
      </c>
      <c r="AQ91" s="313"/>
      <c r="AR91" s="312">
        <f t="shared" ref="AR91:AU122" si="34">IF(S91=S$10,1,0)</f>
        <v>0</v>
      </c>
      <c r="AS91" s="312">
        <f t="shared" si="34"/>
        <v>0</v>
      </c>
      <c r="AT91" s="312">
        <f t="shared" si="34"/>
        <v>0</v>
      </c>
      <c r="AU91" s="312">
        <f t="shared" si="34"/>
        <v>0</v>
      </c>
      <c r="AV91" s="313"/>
      <c r="AW91" s="312">
        <f t="shared" ref="AW91:AZ122" si="35">IF(X91=X$10,1,0)</f>
        <v>0</v>
      </c>
      <c r="AX91" s="312">
        <f t="shared" si="35"/>
        <v>0</v>
      </c>
      <c r="AY91" s="312">
        <f t="shared" si="35"/>
        <v>0</v>
      </c>
      <c r="AZ91" s="312">
        <f t="shared" si="35"/>
        <v>0</v>
      </c>
      <c r="BA91" s="313"/>
      <c r="BB91" s="312">
        <f t="shared" si="31"/>
        <v>0</v>
      </c>
      <c r="BC91" s="312">
        <f t="shared" si="31"/>
        <v>0</v>
      </c>
      <c r="BD91" s="312">
        <f t="shared" si="31"/>
        <v>0</v>
      </c>
      <c r="BE91" s="312">
        <f t="shared" si="31"/>
        <v>0</v>
      </c>
      <c r="BF91" s="313"/>
      <c r="BG91" s="312">
        <f t="shared" si="32"/>
        <v>0</v>
      </c>
      <c r="BH91" s="312">
        <f t="shared" si="32"/>
        <v>0</v>
      </c>
      <c r="BI91" s="312">
        <f t="shared" si="32"/>
        <v>0</v>
      </c>
      <c r="BJ91" s="312">
        <f t="shared" si="32"/>
        <v>0</v>
      </c>
      <c r="BK91" s="313"/>
      <c r="BL91" s="314"/>
      <c r="BM91" s="314"/>
      <c r="BN91" s="314"/>
      <c r="BO91" s="314"/>
      <c r="BP91" s="356"/>
      <c r="BQ91" s="357"/>
      <c r="BR91" s="358"/>
      <c r="BS91" s="360"/>
    </row>
    <row r="92" spans="1:72" s="316" customFormat="1" ht="13.5" hidden="1" customHeight="1" x14ac:dyDescent="0.25">
      <c r="A92" s="305"/>
      <c r="B92" s="306"/>
      <c r="C92" s="318"/>
      <c r="D92" s="319"/>
      <c r="E92" s="320"/>
      <c r="F92" s="359"/>
      <c r="G92" s="321"/>
      <c r="H92" s="308"/>
      <c r="I92" s="322"/>
      <c r="J92" s="308"/>
      <c r="K92" s="308"/>
      <c r="L92" s="308"/>
      <c r="M92" s="310"/>
      <c r="N92" s="311"/>
      <c r="O92" s="311"/>
      <c r="P92" s="311"/>
      <c r="Q92" s="311"/>
      <c r="R92" s="311"/>
      <c r="S92" s="311"/>
      <c r="T92" s="311"/>
      <c r="U92" s="311"/>
      <c r="V92" s="311"/>
      <c r="W92" s="311"/>
      <c r="X92" s="311"/>
      <c r="Y92" s="311"/>
      <c r="Z92" s="311"/>
      <c r="AA92" s="311"/>
      <c r="AB92" s="311"/>
      <c r="AC92" s="311"/>
      <c r="AD92" s="311"/>
      <c r="AE92" s="311"/>
      <c r="AF92" s="311"/>
      <c r="AG92" s="311"/>
      <c r="AH92" s="311"/>
      <c r="AI92" s="311"/>
      <c r="AJ92" s="311"/>
      <c r="AK92" s="311"/>
      <c r="AL92" s="311"/>
      <c r="AM92" s="312">
        <f t="shared" si="33"/>
        <v>0</v>
      </c>
      <c r="AN92" s="312">
        <f t="shared" si="33"/>
        <v>0</v>
      </c>
      <c r="AO92" s="312">
        <f t="shared" si="33"/>
        <v>0</v>
      </c>
      <c r="AP92" s="312">
        <f t="shared" si="33"/>
        <v>0</v>
      </c>
      <c r="AQ92" s="313"/>
      <c r="AR92" s="312">
        <f t="shared" si="34"/>
        <v>0</v>
      </c>
      <c r="AS92" s="312">
        <f t="shared" si="34"/>
        <v>0</v>
      </c>
      <c r="AT92" s="312">
        <f t="shared" si="34"/>
        <v>0</v>
      </c>
      <c r="AU92" s="312">
        <f t="shared" si="34"/>
        <v>0</v>
      </c>
      <c r="AV92" s="313"/>
      <c r="AW92" s="312">
        <f t="shared" si="35"/>
        <v>0</v>
      </c>
      <c r="AX92" s="312">
        <f t="shared" si="35"/>
        <v>0</v>
      </c>
      <c r="AY92" s="312">
        <f t="shared" si="35"/>
        <v>0</v>
      </c>
      <c r="AZ92" s="312">
        <f t="shared" si="35"/>
        <v>0</v>
      </c>
      <c r="BA92" s="313"/>
      <c r="BB92" s="312">
        <f t="shared" si="31"/>
        <v>0</v>
      </c>
      <c r="BC92" s="312">
        <f t="shared" si="31"/>
        <v>0</v>
      </c>
      <c r="BD92" s="312">
        <f t="shared" si="31"/>
        <v>0</v>
      </c>
      <c r="BE92" s="312">
        <f t="shared" si="31"/>
        <v>0</v>
      </c>
      <c r="BF92" s="313"/>
      <c r="BG92" s="312">
        <f t="shared" si="32"/>
        <v>0</v>
      </c>
      <c r="BH92" s="312">
        <f t="shared" si="32"/>
        <v>0</v>
      </c>
      <c r="BI92" s="312">
        <f t="shared" si="32"/>
        <v>0</v>
      </c>
      <c r="BJ92" s="312">
        <f t="shared" si="32"/>
        <v>0</v>
      </c>
      <c r="BK92" s="313"/>
      <c r="BL92" s="314"/>
      <c r="BM92" s="314"/>
      <c r="BN92" s="314"/>
      <c r="BO92" s="314"/>
      <c r="BP92" s="356"/>
      <c r="BQ92" s="357"/>
      <c r="BR92" s="358"/>
      <c r="BS92" s="360"/>
    </row>
    <row r="93" spans="1:72" s="316" customFormat="1" ht="13.5" hidden="1" customHeight="1" x14ac:dyDescent="0.25">
      <c r="A93" s="305"/>
      <c r="B93" s="317"/>
      <c r="C93" s="318"/>
      <c r="D93" s="319"/>
      <c r="E93" s="320"/>
      <c r="F93" s="361"/>
      <c r="G93" s="321"/>
      <c r="H93" s="327"/>
      <c r="I93" s="308"/>
      <c r="J93" s="308"/>
      <c r="K93" s="308"/>
      <c r="L93" s="308"/>
      <c r="M93" s="310"/>
      <c r="N93" s="311"/>
      <c r="O93" s="311"/>
      <c r="P93" s="311"/>
      <c r="Q93" s="311"/>
      <c r="R93" s="311"/>
      <c r="S93" s="311"/>
      <c r="T93" s="311"/>
      <c r="U93" s="311"/>
      <c r="V93" s="311"/>
      <c r="W93" s="311"/>
      <c r="X93" s="311"/>
      <c r="Y93" s="311"/>
      <c r="Z93" s="311"/>
      <c r="AA93" s="311"/>
      <c r="AB93" s="311"/>
      <c r="AC93" s="311"/>
      <c r="AD93" s="311"/>
      <c r="AE93" s="311"/>
      <c r="AF93" s="311"/>
      <c r="AG93" s="311"/>
      <c r="AH93" s="311"/>
      <c r="AI93" s="311"/>
      <c r="AJ93" s="311"/>
      <c r="AK93" s="311"/>
      <c r="AL93" s="311"/>
      <c r="AM93" s="312">
        <f t="shared" si="33"/>
        <v>0</v>
      </c>
      <c r="AN93" s="312">
        <f t="shared" si="33"/>
        <v>0</v>
      </c>
      <c r="AO93" s="312">
        <f t="shared" si="33"/>
        <v>0</v>
      </c>
      <c r="AP93" s="312">
        <f t="shared" si="33"/>
        <v>0</v>
      </c>
      <c r="AQ93" s="313"/>
      <c r="AR93" s="312">
        <f t="shared" si="34"/>
        <v>0</v>
      </c>
      <c r="AS93" s="312">
        <f t="shared" si="34"/>
        <v>0</v>
      </c>
      <c r="AT93" s="312">
        <f t="shared" si="34"/>
        <v>0</v>
      </c>
      <c r="AU93" s="312">
        <f t="shared" si="34"/>
        <v>0</v>
      </c>
      <c r="AV93" s="313"/>
      <c r="AW93" s="312">
        <f t="shared" si="35"/>
        <v>0</v>
      </c>
      <c r="AX93" s="312">
        <f t="shared" si="35"/>
        <v>0</v>
      </c>
      <c r="AY93" s="312">
        <f t="shared" si="35"/>
        <v>0</v>
      </c>
      <c r="AZ93" s="312">
        <f t="shared" si="35"/>
        <v>0</v>
      </c>
      <c r="BA93" s="313"/>
      <c r="BB93" s="312">
        <f t="shared" si="31"/>
        <v>0</v>
      </c>
      <c r="BC93" s="312">
        <f t="shared" si="31"/>
        <v>0</v>
      </c>
      <c r="BD93" s="312">
        <f t="shared" si="31"/>
        <v>0</v>
      </c>
      <c r="BE93" s="312">
        <f t="shared" si="31"/>
        <v>0</v>
      </c>
      <c r="BF93" s="313"/>
      <c r="BG93" s="312">
        <f t="shared" si="32"/>
        <v>0</v>
      </c>
      <c r="BH93" s="312">
        <f t="shared" si="32"/>
        <v>0</v>
      </c>
      <c r="BI93" s="312">
        <f t="shared" si="32"/>
        <v>0</v>
      </c>
      <c r="BJ93" s="312">
        <f t="shared" si="32"/>
        <v>0</v>
      </c>
      <c r="BK93" s="313"/>
      <c r="BL93" s="314"/>
      <c r="BM93" s="314"/>
      <c r="BN93" s="314"/>
      <c r="BO93" s="314"/>
      <c r="BP93" s="356"/>
      <c r="BQ93" s="357"/>
      <c r="BR93" s="358"/>
      <c r="BS93" s="360"/>
    </row>
    <row r="94" spans="1:72" s="316" customFormat="1" ht="13.5" hidden="1" customHeight="1" x14ac:dyDescent="0.25">
      <c r="A94" s="305"/>
      <c r="B94" s="306"/>
      <c r="C94" s="318"/>
      <c r="D94" s="319"/>
      <c r="E94" s="320"/>
      <c r="F94" s="359"/>
      <c r="G94" s="321"/>
      <c r="H94" s="308"/>
      <c r="I94" s="322"/>
      <c r="J94" s="308"/>
      <c r="K94" s="308"/>
      <c r="L94" s="308"/>
      <c r="M94" s="310"/>
      <c r="N94" s="311"/>
      <c r="O94" s="311"/>
      <c r="P94" s="311"/>
      <c r="Q94" s="311"/>
      <c r="R94" s="311"/>
      <c r="S94" s="311"/>
      <c r="T94" s="311"/>
      <c r="U94" s="311"/>
      <c r="V94" s="311"/>
      <c r="W94" s="311"/>
      <c r="X94" s="311"/>
      <c r="Y94" s="311"/>
      <c r="Z94" s="311"/>
      <c r="AA94" s="311"/>
      <c r="AB94" s="311"/>
      <c r="AC94" s="311"/>
      <c r="AD94" s="311"/>
      <c r="AE94" s="311"/>
      <c r="AF94" s="311"/>
      <c r="AG94" s="311"/>
      <c r="AH94" s="311"/>
      <c r="AI94" s="311"/>
      <c r="AJ94" s="311"/>
      <c r="AK94" s="311"/>
      <c r="AL94" s="311"/>
      <c r="AM94" s="312">
        <f t="shared" si="33"/>
        <v>0</v>
      </c>
      <c r="AN94" s="312">
        <f t="shared" si="33"/>
        <v>0</v>
      </c>
      <c r="AO94" s="312">
        <f t="shared" si="33"/>
        <v>0</v>
      </c>
      <c r="AP94" s="312">
        <f t="shared" si="33"/>
        <v>0</v>
      </c>
      <c r="AQ94" s="313"/>
      <c r="AR94" s="312">
        <f t="shared" si="34"/>
        <v>0</v>
      </c>
      <c r="AS94" s="312">
        <f t="shared" si="34"/>
        <v>0</v>
      </c>
      <c r="AT94" s="312">
        <f t="shared" si="34"/>
        <v>0</v>
      </c>
      <c r="AU94" s="312">
        <f t="shared" si="34"/>
        <v>0</v>
      </c>
      <c r="AV94" s="313"/>
      <c r="AW94" s="312">
        <f t="shared" si="35"/>
        <v>0</v>
      </c>
      <c r="AX94" s="312">
        <f t="shared" si="35"/>
        <v>0</v>
      </c>
      <c r="AY94" s="312">
        <f t="shared" si="35"/>
        <v>0</v>
      </c>
      <c r="AZ94" s="312">
        <f t="shared" si="35"/>
        <v>0</v>
      </c>
      <c r="BA94" s="313"/>
      <c r="BB94" s="312">
        <f t="shared" si="31"/>
        <v>0</v>
      </c>
      <c r="BC94" s="312">
        <f t="shared" si="31"/>
        <v>0</v>
      </c>
      <c r="BD94" s="312">
        <f t="shared" si="31"/>
        <v>0</v>
      </c>
      <c r="BE94" s="312">
        <f t="shared" si="31"/>
        <v>0</v>
      </c>
      <c r="BF94" s="313"/>
      <c r="BG94" s="312">
        <f t="shared" si="32"/>
        <v>0</v>
      </c>
      <c r="BH94" s="312">
        <f t="shared" si="32"/>
        <v>0</v>
      </c>
      <c r="BI94" s="312">
        <f t="shared" si="32"/>
        <v>0</v>
      </c>
      <c r="BJ94" s="312">
        <f t="shared" si="32"/>
        <v>0</v>
      </c>
      <c r="BK94" s="313"/>
      <c r="BL94" s="314"/>
      <c r="BM94" s="314"/>
      <c r="BN94" s="314"/>
      <c r="BO94" s="314"/>
      <c r="BP94" s="356"/>
      <c r="BQ94" s="357"/>
      <c r="BR94" s="358"/>
      <c r="BS94" s="360"/>
    </row>
    <row r="95" spans="1:72" s="316" customFormat="1" ht="13.5" hidden="1" customHeight="1" x14ac:dyDescent="0.25">
      <c r="A95" s="305"/>
      <c r="B95" s="317"/>
      <c r="C95" s="318"/>
      <c r="D95" s="319"/>
      <c r="E95" s="320"/>
      <c r="F95" s="361"/>
      <c r="G95" s="321"/>
      <c r="H95" s="308"/>
      <c r="I95" s="322"/>
      <c r="J95" s="308"/>
      <c r="K95" s="308"/>
      <c r="L95" s="308"/>
      <c r="M95" s="310"/>
      <c r="N95" s="311"/>
      <c r="O95" s="311"/>
      <c r="P95" s="311"/>
      <c r="Q95" s="311"/>
      <c r="R95" s="311"/>
      <c r="S95" s="311"/>
      <c r="T95" s="311"/>
      <c r="U95" s="311"/>
      <c r="V95" s="311"/>
      <c r="W95" s="311"/>
      <c r="X95" s="311"/>
      <c r="Y95" s="311"/>
      <c r="Z95" s="311"/>
      <c r="AA95" s="311"/>
      <c r="AB95" s="311"/>
      <c r="AC95" s="311"/>
      <c r="AD95" s="311"/>
      <c r="AE95" s="311"/>
      <c r="AF95" s="311"/>
      <c r="AG95" s="311"/>
      <c r="AH95" s="311"/>
      <c r="AI95" s="311"/>
      <c r="AJ95" s="311"/>
      <c r="AK95" s="311"/>
      <c r="AL95" s="311"/>
      <c r="AM95" s="312">
        <f t="shared" si="33"/>
        <v>0</v>
      </c>
      <c r="AN95" s="312">
        <f t="shared" si="33"/>
        <v>0</v>
      </c>
      <c r="AO95" s="312">
        <f t="shared" si="33"/>
        <v>0</v>
      </c>
      <c r="AP95" s="312">
        <f t="shared" si="33"/>
        <v>0</v>
      </c>
      <c r="AQ95" s="313"/>
      <c r="AR95" s="312">
        <f t="shared" si="34"/>
        <v>0</v>
      </c>
      <c r="AS95" s="312">
        <f t="shared" si="34"/>
        <v>0</v>
      </c>
      <c r="AT95" s="312">
        <f t="shared" si="34"/>
        <v>0</v>
      </c>
      <c r="AU95" s="312">
        <f t="shared" si="34"/>
        <v>0</v>
      </c>
      <c r="AV95" s="313"/>
      <c r="AW95" s="312">
        <f t="shared" si="35"/>
        <v>0</v>
      </c>
      <c r="AX95" s="312">
        <f t="shared" si="35"/>
        <v>0</v>
      </c>
      <c r="AY95" s="312">
        <f t="shared" si="35"/>
        <v>0</v>
      </c>
      <c r="AZ95" s="312">
        <f t="shared" si="35"/>
        <v>0</v>
      </c>
      <c r="BA95" s="313"/>
      <c r="BB95" s="312">
        <f t="shared" si="31"/>
        <v>0</v>
      </c>
      <c r="BC95" s="312">
        <f t="shared" si="31"/>
        <v>0</v>
      </c>
      <c r="BD95" s="312">
        <f t="shared" si="31"/>
        <v>0</v>
      </c>
      <c r="BE95" s="312">
        <f t="shared" si="31"/>
        <v>0</v>
      </c>
      <c r="BF95" s="313"/>
      <c r="BG95" s="312">
        <f t="shared" si="32"/>
        <v>0</v>
      </c>
      <c r="BH95" s="312">
        <f t="shared" si="32"/>
        <v>0</v>
      </c>
      <c r="BI95" s="312">
        <f t="shared" si="32"/>
        <v>0</v>
      </c>
      <c r="BJ95" s="312">
        <f t="shared" si="32"/>
        <v>0</v>
      </c>
      <c r="BK95" s="313"/>
      <c r="BL95" s="314"/>
      <c r="BM95" s="314"/>
      <c r="BN95" s="314"/>
      <c r="BO95" s="314"/>
      <c r="BP95" s="356"/>
      <c r="BQ95" s="357"/>
      <c r="BR95" s="358"/>
      <c r="BS95" s="360"/>
    </row>
    <row r="96" spans="1:72" s="316" customFormat="1" ht="14.1" hidden="1" customHeight="1" x14ac:dyDescent="0.25">
      <c r="A96" s="305"/>
      <c r="B96" s="306"/>
      <c r="C96" s="318"/>
      <c r="D96" s="319"/>
      <c r="E96" s="320"/>
      <c r="F96" s="359"/>
      <c r="G96" s="324"/>
      <c r="H96" s="308"/>
      <c r="I96" s="322"/>
      <c r="J96" s="308"/>
      <c r="K96" s="308"/>
      <c r="L96" s="308"/>
      <c r="M96" s="310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F96" s="311"/>
      <c r="AG96" s="311"/>
      <c r="AH96" s="311"/>
      <c r="AI96" s="311"/>
      <c r="AJ96" s="311"/>
      <c r="AK96" s="311"/>
      <c r="AL96" s="311"/>
      <c r="AM96" s="312">
        <f t="shared" si="33"/>
        <v>0</v>
      </c>
      <c r="AN96" s="312">
        <f t="shared" si="33"/>
        <v>0</v>
      </c>
      <c r="AO96" s="312">
        <f t="shared" si="33"/>
        <v>0</v>
      </c>
      <c r="AP96" s="312">
        <f t="shared" si="33"/>
        <v>0</v>
      </c>
      <c r="AQ96" s="313"/>
      <c r="AR96" s="312">
        <f t="shared" si="34"/>
        <v>0</v>
      </c>
      <c r="AS96" s="312">
        <f t="shared" si="34"/>
        <v>0</v>
      </c>
      <c r="AT96" s="312">
        <f t="shared" si="34"/>
        <v>0</v>
      </c>
      <c r="AU96" s="312">
        <f t="shared" si="34"/>
        <v>0</v>
      </c>
      <c r="AV96" s="313"/>
      <c r="AW96" s="312">
        <f t="shared" si="35"/>
        <v>0</v>
      </c>
      <c r="AX96" s="312">
        <f t="shared" si="35"/>
        <v>0</v>
      </c>
      <c r="AY96" s="312">
        <f t="shared" si="35"/>
        <v>0</v>
      </c>
      <c r="AZ96" s="312">
        <f t="shared" si="35"/>
        <v>0</v>
      </c>
      <c r="BA96" s="313"/>
      <c r="BB96" s="312">
        <f t="shared" si="31"/>
        <v>0</v>
      </c>
      <c r="BC96" s="312">
        <f t="shared" si="31"/>
        <v>0</v>
      </c>
      <c r="BD96" s="312">
        <f t="shared" si="31"/>
        <v>0</v>
      </c>
      <c r="BE96" s="312">
        <f t="shared" si="31"/>
        <v>0</v>
      </c>
      <c r="BF96" s="313"/>
      <c r="BG96" s="312">
        <f t="shared" si="32"/>
        <v>0</v>
      </c>
      <c r="BH96" s="312">
        <f t="shared" si="32"/>
        <v>0</v>
      </c>
      <c r="BI96" s="312">
        <f t="shared" si="32"/>
        <v>0</v>
      </c>
      <c r="BJ96" s="312">
        <f t="shared" si="32"/>
        <v>0</v>
      </c>
      <c r="BK96" s="313"/>
      <c r="BL96" s="314"/>
      <c r="BM96" s="314"/>
      <c r="BN96" s="314"/>
      <c r="BO96" s="314"/>
      <c r="BP96" s="356"/>
      <c r="BQ96" s="357"/>
      <c r="BR96" s="358"/>
      <c r="BS96" s="360"/>
      <c r="BT96" s="315"/>
    </row>
    <row r="97" spans="1:72" s="316" customFormat="1" ht="13.5" hidden="1" customHeight="1" x14ac:dyDescent="0.25">
      <c r="A97" s="305"/>
      <c r="B97" s="317"/>
      <c r="C97" s="318"/>
      <c r="D97" s="319"/>
      <c r="E97" s="320"/>
      <c r="F97" s="359"/>
      <c r="G97" s="321"/>
      <c r="H97" s="325"/>
      <c r="I97" s="322"/>
      <c r="J97" s="308"/>
      <c r="K97" s="325"/>
      <c r="L97" s="325"/>
      <c r="M97" s="315"/>
      <c r="N97" s="311"/>
      <c r="O97" s="311"/>
      <c r="P97" s="311"/>
      <c r="Q97" s="311"/>
      <c r="R97" s="311"/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311"/>
      <c r="AI97" s="311"/>
      <c r="AJ97" s="311"/>
      <c r="AK97" s="311"/>
      <c r="AL97" s="311"/>
      <c r="AM97" s="312">
        <f t="shared" si="33"/>
        <v>0</v>
      </c>
      <c r="AN97" s="312">
        <f t="shared" si="33"/>
        <v>0</v>
      </c>
      <c r="AO97" s="312">
        <f t="shared" si="33"/>
        <v>0</v>
      </c>
      <c r="AP97" s="312">
        <f t="shared" si="33"/>
        <v>0</v>
      </c>
      <c r="AQ97" s="313"/>
      <c r="AR97" s="312">
        <f t="shared" si="34"/>
        <v>0</v>
      </c>
      <c r="AS97" s="312">
        <f t="shared" si="34"/>
        <v>0</v>
      </c>
      <c r="AT97" s="312">
        <f t="shared" si="34"/>
        <v>0</v>
      </c>
      <c r="AU97" s="312">
        <f t="shared" si="34"/>
        <v>0</v>
      </c>
      <c r="AV97" s="313"/>
      <c r="AW97" s="312">
        <f t="shared" si="35"/>
        <v>0</v>
      </c>
      <c r="AX97" s="312">
        <f t="shared" si="35"/>
        <v>0</v>
      </c>
      <c r="AY97" s="312">
        <f t="shared" si="35"/>
        <v>0</v>
      </c>
      <c r="AZ97" s="312">
        <f t="shared" si="35"/>
        <v>0</v>
      </c>
      <c r="BA97" s="313"/>
      <c r="BB97" s="312">
        <f t="shared" si="31"/>
        <v>0</v>
      </c>
      <c r="BC97" s="312">
        <f t="shared" si="31"/>
        <v>0</v>
      </c>
      <c r="BD97" s="312">
        <f t="shared" si="31"/>
        <v>0</v>
      </c>
      <c r="BE97" s="312">
        <f t="shared" si="31"/>
        <v>0</v>
      </c>
      <c r="BF97" s="313"/>
      <c r="BG97" s="312">
        <f t="shared" si="32"/>
        <v>0</v>
      </c>
      <c r="BH97" s="312">
        <f t="shared" si="32"/>
        <v>0</v>
      </c>
      <c r="BI97" s="312">
        <f t="shared" si="32"/>
        <v>0</v>
      </c>
      <c r="BJ97" s="312">
        <f t="shared" si="32"/>
        <v>0</v>
      </c>
      <c r="BK97" s="313"/>
      <c r="BL97" s="314"/>
      <c r="BM97" s="314"/>
      <c r="BN97" s="314"/>
      <c r="BO97" s="314"/>
      <c r="BP97" s="356"/>
      <c r="BQ97" s="357"/>
      <c r="BR97" s="358"/>
      <c r="BS97" s="360"/>
    </row>
    <row r="98" spans="1:72" s="316" customFormat="1" ht="3" hidden="1" customHeight="1" x14ac:dyDescent="0.25">
      <c r="A98" s="305"/>
      <c r="B98" s="306"/>
      <c r="C98" s="318"/>
      <c r="D98" s="319"/>
      <c r="E98" s="320"/>
      <c r="F98" s="361"/>
      <c r="G98" s="321"/>
      <c r="H98" s="308"/>
      <c r="I98" s="322"/>
      <c r="J98" s="308"/>
      <c r="K98" s="308"/>
      <c r="L98" s="308"/>
      <c r="M98" s="310"/>
      <c r="N98" s="311"/>
      <c r="O98" s="311"/>
      <c r="P98" s="311"/>
      <c r="Q98" s="311"/>
      <c r="R98" s="311"/>
      <c r="S98" s="311"/>
      <c r="T98" s="311"/>
      <c r="U98" s="311"/>
      <c r="V98" s="311"/>
      <c r="W98" s="311"/>
      <c r="X98" s="311"/>
      <c r="Y98" s="311"/>
      <c r="Z98" s="311"/>
      <c r="AA98" s="311"/>
      <c r="AB98" s="311"/>
      <c r="AC98" s="311"/>
      <c r="AD98" s="311"/>
      <c r="AE98" s="311"/>
      <c r="AF98" s="311"/>
      <c r="AG98" s="311"/>
      <c r="AH98" s="311"/>
      <c r="AI98" s="311"/>
      <c r="AJ98" s="311"/>
      <c r="AK98" s="311"/>
      <c r="AL98" s="311"/>
      <c r="AM98" s="312">
        <f t="shared" si="33"/>
        <v>0</v>
      </c>
      <c r="AN98" s="312">
        <f t="shared" si="33"/>
        <v>0</v>
      </c>
      <c r="AO98" s="312">
        <f t="shared" si="33"/>
        <v>0</v>
      </c>
      <c r="AP98" s="312">
        <f t="shared" si="33"/>
        <v>0</v>
      </c>
      <c r="AQ98" s="313"/>
      <c r="AR98" s="312">
        <f t="shared" si="34"/>
        <v>0</v>
      </c>
      <c r="AS98" s="312">
        <f t="shared" si="34"/>
        <v>0</v>
      </c>
      <c r="AT98" s="312">
        <f t="shared" si="34"/>
        <v>0</v>
      </c>
      <c r="AU98" s="312">
        <f t="shared" si="34"/>
        <v>0</v>
      </c>
      <c r="AV98" s="313"/>
      <c r="AW98" s="312">
        <f t="shared" si="35"/>
        <v>0</v>
      </c>
      <c r="AX98" s="312">
        <f t="shared" si="35"/>
        <v>0</v>
      </c>
      <c r="AY98" s="312">
        <f t="shared" si="35"/>
        <v>0</v>
      </c>
      <c r="AZ98" s="312">
        <f t="shared" si="35"/>
        <v>0</v>
      </c>
      <c r="BA98" s="313"/>
      <c r="BB98" s="312">
        <f t="shared" si="31"/>
        <v>0</v>
      </c>
      <c r="BC98" s="312">
        <f t="shared" si="31"/>
        <v>0</v>
      </c>
      <c r="BD98" s="312">
        <f t="shared" si="31"/>
        <v>0</v>
      </c>
      <c r="BE98" s="312">
        <f t="shared" si="31"/>
        <v>0</v>
      </c>
      <c r="BF98" s="313"/>
      <c r="BG98" s="312">
        <f t="shared" si="32"/>
        <v>0</v>
      </c>
      <c r="BH98" s="312">
        <f t="shared" si="32"/>
        <v>0</v>
      </c>
      <c r="BI98" s="312">
        <f t="shared" si="32"/>
        <v>0</v>
      </c>
      <c r="BJ98" s="312">
        <f t="shared" si="32"/>
        <v>0</v>
      </c>
      <c r="BK98" s="313"/>
      <c r="BL98" s="314"/>
      <c r="BM98" s="314"/>
      <c r="BN98" s="314"/>
      <c r="BO98" s="314"/>
      <c r="BP98" s="356"/>
      <c r="BQ98" s="357"/>
      <c r="BR98" s="358"/>
      <c r="BS98" s="360"/>
    </row>
    <row r="99" spans="1:72" s="316" customFormat="1" ht="13.5" hidden="1" customHeight="1" x14ac:dyDescent="0.25">
      <c r="A99" s="305"/>
      <c r="B99" s="317"/>
      <c r="C99" s="318"/>
      <c r="D99" s="319"/>
      <c r="E99" s="320"/>
      <c r="F99" s="362"/>
      <c r="G99" s="321"/>
      <c r="H99" s="308"/>
      <c r="I99" s="308"/>
      <c r="J99" s="325"/>
      <c r="K99" s="308"/>
      <c r="L99" s="308"/>
      <c r="M99" s="310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312">
        <f t="shared" si="33"/>
        <v>0</v>
      </c>
      <c r="AN99" s="312">
        <f t="shared" si="33"/>
        <v>0</v>
      </c>
      <c r="AO99" s="312">
        <f t="shared" si="33"/>
        <v>0</v>
      </c>
      <c r="AP99" s="312">
        <f t="shared" si="33"/>
        <v>0</v>
      </c>
      <c r="AQ99" s="313"/>
      <c r="AR99" s="312">
        <f t="shared" si="34"/>
        <v>0</v>
      </c>
      <c r="AS99" s="312">
        <f t="shared" si="34"/>
        <v>0</v>
      </c>
      <c r="AT99" s="312">
        <f t="shared" si="34"/>
        <v>0</v>
      </c>
      <c r="AU99" s="312">
        <f t="shared" si="34"/>
        <v>0</v>
      </c>
      <c r="AV99" s="313"/>
      <c r="AW99" s="312">
        <f t="shared" si="35"/>
        <v>0</v>
      </c>
      <c r="AX99" s="312">
        <f t="shared" si="35"/>
        <v>0</v>
      </c>
      <c r="AY99" s="312">
        <f t="shared" si="35"/>
        <v>0</v>
      </c>
      <c r="AZ99" s="312">
        <f t="shared" si="35"/>
        <v>0</v>
      </c>
      <c r="BA99" s="313"/>
      <c r="BB99" s="312">
        <f t="shared" si="31"/>
        <v>0</v>
      </c>
      <c r="BC99" s="312">
        <f t="shared" si="31"/>
        <v>0</v>
      </c>
      <c r="BD99" s="312">
        <f t="shared" si="31"/>
        <v>0</v>
      </c>
      <c r="BE99" s="312">
        <f t="shared" si="31"/>
        <v>0</v>
      </c>
      <c r="BF99" s="313"/>
      <c r="BG99" s="312">
        <f t="shared" si="32"/>
        <v>0</v>
      </c>
      <c r="BH99" s="312">
        <f t="shared" si="32"/>
        <v>0</v>
      </c>
      <c r="BI99" s="312">
        <f t="shared" si="32"/>
        <v>0</v>
      </c>
      <c r="BJ99" s="312">
        <f t="shared" si="32"/>
        <v>0</v>
      </c>
      <c r="BK99" s="313"/>
      <c r="BL99" s="314"/>
      <c r="BM99" s="314"/>
      <c r="BN99" s="314"/>
      <c r="BO99" s="314"/>
      <c r="BP99" s="356"/>
      <c r="BQ99" s="357"/>
      <c r="BR99" s="358"/>
      <c r="BS99" s="360"/>
    </row>
    <row r="100" spans="1:72" s="316" customFormat="1" ht="13.5" hidden="1" customHeight="1" x14ac:dyDescent="0.25">
      <c r="A100" s="305"/>
      <c r="B100" s="306"/>
      <c r="C100" s="318"/>
      <c r="D100" s="319"/>
      <c r="E100" s="307"/>
      <c r="F100" s="355"/>
      <c r="G100" s="321"/>
      <c r="H100" s="308"/>
      <c r="I100" s="322"/>
      <c r="J100" s="308"/>
      <c r="K100" s="308"/>
      <c r="L100" s="308"/>
      <c r="M100" s="310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311"/>
      <c r="AF100" s="311"/>
      <c r="AG100" s="311"/>
      <c r="AH100" s="311"/>
      <c r="AI100" s="311"/>
      <c r="AJ100" s="311"/>
      <c r="AK100" s="311"/>
      <c r="AL100" s="311"/>
      <c r="AM100" s="312">
        <f t="shared" si="33"/>
        <v>0</v>
      </c>
      <c r="AN100" s="312">
        <f t="shared" si="33"/>
        <v>0</v>
      </c>
      <c r="AO100" s="312">
        <f t="shared" si="33"/>
        <v>0</v>
      </c>
      <c r="AP100" s="312">
        <f t="shared" si="33"/>
        <v>0</v>
      </c>
      <c r="AQ100" s="313"/>
      <c r="AR100" s="312">
        <f t="shared" si="34"/>
        <v>0</v>
      </c>
      <c r="AS100" s="312">
        <f t="shared" si="34"/>
        <v>0</v>
      </c>
      <c r="AT100" s="312">
        <f t="shared" si="34"/>
        <v>0</v>
      </c>
      <c r="AU100" s="312">
        <f t="shared" si="34"/>
        <v>0</v>
      </c>
      <c r="AV100" s="313"/>
      <c r="AW100" s="312">
        <f t="shared" si="35"/>
        <v>0</v>
      </c>
      <c r="AX100" s="312">
        <f t="shared" si="35"/>
        <v>0</v>
      </c>
      <c r="AY100" s="312">
        <f t="shared" si="35"/>
        <v>0</v>
      </c>
      <c r="AZ100" s="312">
        <f t="shared" si="35"/>
        <v>0</v>
      </c>
      <c r="BA100" s="313"/>
      <c r="BB100" s="312">
        <f t="shared" si="31"/>
        <v>0</v>
      </c>
      <c r="BC100" s="312">
        <f t="shared" si="31"/>
        <v>0</v>
      </c>
      <c r="BD100" s="312">
        <f t="shared" si="31"/>
        <v>0</v>
      </c>
      <c r="BE100" s="312">
        <f t="shared" si="31"/>
        <v>0</v>
      </c>
      <c r="BF100" s="313"/>
      <c r="BG100" s="312">
        <f t="shared" si="32"/>
        <v>0</v>
      </c>
      <c r="BH100" s="312">
        <f t="shared" si="32"/>
        <v>0</v>
      </c>
      <c r="BI100" s="312">
        <f t="shared" si="32"/>
        <v>0</v>
      </c>
      <c r="BJ100" s="312">
        <f t="shared" si="32"/>
        <v>0</v>
      </c>
      <c r="BK100" s="313"/>
      <c r="BL100" s="314"/>
      <c r="BM100" s="314"/>
      <c r="BN100" s="314"/>
      <c r="BO100" s="314"/>
      <c r="BP100" s="356"/>
      <c r="BQ100" s="357"/>
      <c r="BR100" s="358"/>
      <c r="BS100" s="360"/>
    </row>
    <row r="101" spans="1:72" s="316" customFormat="1" ht="13.5" hidden="1" customHeight="1" x14ac:dyDescent="0.25">
      <c r="A101" s="305"/>
      <c r="B101" s="317"/>
      <c r="C101" s="318"/>
      <c r="D101" s="319"/>
      <c r="E101" s="320"/>
      <c r="F101" s="361"/>
      <c r="G101" s="324"/>
      <c r="H101" s="308"/>
      <c r="I101" s="322"/>
      <c r="J101" s="308"/>
      <c r="K101" s="308"/>
      <c r="L101" s="308"/>
      <c r="M101" s="310"/>
      <c r="N101" s="311"/>
      <c r="O101" s="311"/>
      <c r="P101" s="311"/>
      <c r="Q101" s="311"/>
      <c r="R101" s="311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311"/>
      <c r="AE101" s="311"/>
      <c r="AF101" s="311"/>
      <c r="AG101" s="311"/>
      <c r="AH101" s="311"/>
      <c r="AI101" s="311"/>
      <c r="AJ101" s="311"/>
      <c r="AK101" s="311"/>
      <c r="AL101" s="311"/>
      <c r="AM101" s="312">
        <f t="shared" si="33"/>
        <v>0</v>
      </c>
      <c r="AN101" s="312">
        <f t="shared" si="33"/>
        <v>0</v>
      </c>
      <c r="AO101" s="312">
        <f t="shared" si="33"/>
        <v>0</v>
      </c>
      <c r="AP101" s="312">
        <f t="shared" si="33"/>
        <v>0</v>
      </c>
      <c r="AQ101" s="313"/>
      <c r="AR101" s="312">
        <f t="shared" si="34"/>
        <v>0</v>
      </c>
      <c r="AS101" s="312">
        <f t="shared" si="34"/>
        <v>0</v>
      </c>
      <c r="AT101" s="312">
        <f t="shared" si="34"/>
        <v>0</v>
      </c>
      <c r="AU101" s="312">
        <f t="shared" si="34"/>
        <v>0</v>
      </c>
      <c r="AV101" s="313"/>
      <c r="AW101" s="312">
        <f t="shared" si="35"/>
        <v>0</v>
      </c>
      <c r="AX101" s="312">
        <f t="shared" si="35"/>
        <v>0</v>
      </c>
      <c r="AY101" s="312">
        <f t="shared" si="35"/>
        <v>0</v>
      </c>
      <c r="AZ101" s="312">
        <f t="shared" si="35"/>
        <v>0</v>
      </c>
      <c r="BA101" s="313"/>
      <c r="BB101" s="312">
        <f t="shared" si="31"/>
        <v>0</v>
      </c>
      <c r="BC101" s="312">
        <f t="shared" si="31"/>
        <v>0</v>
      </c>
      <c r="BD101" s="312">
        <f t="shared" si="31"/>
        <v>0</v>
      </c>
      <c r="BE101" s="312">
        <f t="shared" si="31"/>
        <v>0</v>
      </c>
      <c r="BF101" s="313"/>
      <c r="BG101" s="312">
        <f t="shared" si="32"/>
        <v>0</v>
      </c>
      <c r="BH101" s="312">
        <f t="shared" si="32"/>
        <v>0</v>
      </c>
      <c r="BI101" s="312">
        <f t="shared" si="32"/>
        <v>0</v>
      </c>
      <c r="BJ101" s="312">
        <f t="shared" si="32"/>
        <v>0</v>
      </c>
      <c r="BK101" s="313"/>
      <c r="BL101" s="314"/>
      <c r="BM101" s="314"/>
      <c r="BN101" s="314"/>
      <c r="BO101" s="314"/>
      <c r="BP101" s="356"/>
      <c r="BQ101" s="357"/>
      <c r="BR101" s="358"/>
      <c r="BS101" s="360"/>
    </row>
    <row r="102" spans="1:72" s="316" customFormat="1" ht="13.5" hidden="1" customHeight="1" x14ac:dyDescent="0.25">
      <c r="A102" s="305"/>
      <c r="B102" s="306"/>
      <c r="C102" s="318"/>
      <c r="D102" s="319"/>
      <c r="E102" s="307"/>
      <c r="F102" s="355"/>
      <c r="G102" s="321"/>
      <c r="H102" s="325"/>
      <c r="I102" s="308"/>
      <c r="J102" s="308"/>
      <c r="K102" s="308"/>
      <c r="L102" s="325"/>
      <c r="M102" s="310"/>
      <c r="N102" s="311"/>
      <c r="O102" s="311"/>
      <c r="P102" s="311"/>
      <c r="Q102" s="311"/>
      <c r="R102" s="311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1"/>
      <c r="AC102" s="311"/>
      <c r="AD102" s="311"/>
      <c r="AE102" s="311"/>
      <c r="AF102" s="311"/>
      <c r="AG102" s="311"/>
      <c r="AH102" s="311"/>
      <c r="AI102" s="311"/>
      <c r="AJ102" s="311"/>
      <c r="AK102" s="311"/>
      <c r="AL102" s="311"/>
      <c r="AM102" s="312">
        <f t="shared" si="33"/>
        <v>0</v>
      </c>
      <c r="AN102" s="312">
        <f t="shared" si="33"/>
        <v>0</v>
      </c>
      <c r="AO102" s="312">
        <f t="shared" si="33"/>
        <v>0</v>
      </c>
      <c r="AP102" s="312">
        <f t="shared" si="33"/>
        <v>0</v>
      </c>
      <c r="AQ102" s="313"/>
      <c r="AR102" s="312">
        <f t="shared" si="34"/>
        <v>0</v>
      </c>
      <c r="AS102" s="312">
        <f t="shared" si="34"/>
        <v>0</v>
      </c>
      <c r="AT102" s="312">
        <f t="shared" si="34"/>
        <v>0</v>
      </c>
      <c r="AU102" s="312">
        <f t="shared" si="34"/>
        <v>0</v>
      </c>
      <c r="AV102" s="313"/>
      <c r="AW102" s="312">
        <f t="shared" si="35"/>
        <v>0</v>
      </c>
      <c r="AX102" s="312">
        <f t="shared" si="35"/>
        <v>0</v>
      </c>
      <c r="AY102" s="312">
        <f t="shared" si="35"/>
        <v>0</v>
      </c>
      <c r="AZ102" s="312">
        <f t="shared" si="35"/>
        <v>0</v>
      </c>
      <c r="BA102" s="313"/>
      <c r="BB102" s="312">
        <f t="shared" si="31"/>
        <v>0</v>
      </c>
      <c r="BC102" s="312">
        <f t="shared" si="31"/>
        <v>0</v>
      </c>
      <c r="BD102" s="312">
        <f t="shared" si="31"/>
        <v>0</v>
      </c>
      <c r="BE102" s="312">
        <f t="shared" si="31"/>
        <v>0</v>
      </c>
      <c r="BF102" s="313"/>
      <c r="BG102" s="312">
        <f t="shared" si="32"/>
        <v>0</v>
      </c>
      <c r="BH102" s="312">
        <f t="shared" si="32"/>
        <v>0</v>
      </c>
      <c r="BI102" s="312">
        <f t="shared" si="32"/>
        <v>0</v>
      </c>
      <c r="BJ102" s="312">
        <f t="shared" si="32"/>
        <v>0</v>
      </c>
      <c r="BK102" s="313"/>
      <c r="BL102" s="314"/>
      <c r="BM102" s="314"/>
      <c r="BN102" s="314"/>
      <c r="BO102" s="314"/>
      <c r="BP102" s="356"/>
      <c r="BQ102" s="357"/>
      <c r="BR102" s="358"/>
      <c r="BS102" s="360"/>
    </row>
    <row r="103" spans="1:72" s="316" customFormat="1" ht="13.5" hidden="1" customHeight="1" x14ac:dyDescent="0.25">
      <c r="A103" s="305"/>
      <c r="B103" s="317"/>
      <c r="C103" s="318"/>
      <c r="D103" s="323"/>
      <c r="E103" s="320"/>
      <c r="F103" s="361"/>
      <c r="G103" s="324"/>
      <c r="H103" s="308"/>
      <c r="I103" s="325"/>
      <c r="J103" s="325"/>
      <c r="K103" s="308"/>
      <c r="L103" s="308"/>
      <c r="M103" s="310"/>
      <c r="N103" s="311"/>
      <c r="O103" s="311"/>
      <c r="P103" s="311"/>
      <c r="Q103" s="311"/>
      <c r="R103" s="311"/>
      <c r="S103" s="311"/>
      <c r="T103" s="311"/>
      <c r="U103" s="311"/>
      <c r="V103" s="311"/>
      <c r="W103" s="311"/>
      <c r="X103" s="311"/>
      <c r="Y103" s="311"/>
      <c r="Z103" s="311"/>
      <c r="AA103" s="311"/>
      <c r="AB103" s="311"/>
      <c r="AC103" s="311"/>
      <c r="AD103" s="311"/>
      <c r="AE103" s="311"/>
      <c r="AF103" s="311"/>
      <c r="AG103" s="311"/>
      <c r="AH103" s="311"/>
      <c r="AI103" s="311"/>
      <c r="AJ103" s="311"/>
      <c r="AK103" s="311"/>
      <c r="AL103" s="311"/>
      <c r="AM103" s="312">
        <f t="shared" si="33"/>
        <v>0</v>
      </c>
      <c r="AN103" s="312">
        <f t="shared" si="33"/>
        <v>0</v>
      </c>
      <c r="AO103" s="312">
        <f t="shared" si="33"/>
        <v>0</v>
      </c>
      <c r="AP103" s="312">
        <f t="shared" si="33"/>
        <v>0</v>
      </c>
      <c r="AQ103" s="313"/>
      <c r="AR103" s="312">
        <f t="shared" si="34"/>
        <v>0</v>
      </c>
      <c r="AS103" s="312">
        <f t="shared" si="34"/>
        <v>0</v>
      </c>
      <c r="AT103" s="312">
        <f t="shared" si="34"/>
        <v>0</v>
      </c>
      <c r="AU103" s="312">
        <f t="shared" si="34"/>
        <v>0</v>
      </c>
      <c r="AV103" s="313"/>
      <c r="AW103" s="312">
        <f t="shared" si="35"/>
        <v>0</v>
      </c>
      <c r="AX103" s="312">
        <f t="shared" si="35"/>
        <v>0</v>
      </c>
      <c r="AY103" s="312">
        <f t="shared" si="35"/>
        <v>0</v>
      </c>
      <c r="AZ103" s="312">
        <f t="shared" si="35"/>
        <v>0</v>
      </c>
      <c r="BA103" s="313"/>
      <c r="BB103" s="312">
        <f t="shared" si="31"/>
        <v>0</v>
      </c>
      <c r="BC103" s="312">
        <f t="shared" si="31"/>
        <v>0</v>
      </c>
      <c r="BD103" s="312">
        <f t="shared" si="31"/>
        <v>0</v>
      </c>
      <c r="BE103" s="312">
        <f t="shared" si="31"/>
        <v>0</v>
      </c>
      <c r="BF103" s="313"/>
      <c r="BG103" s="312">
        <f t="shared" si="32"/>
        <v>0</v>
      </c>
      <c r="BH103" s="312">
        <f t="shared" si="32"/>
        <v>0</v>
      </c>
      <c r="BI103" s="312">
        <f t="shared" si="32"/>
        <v>0</v>
      </c>
      <c r="BJ103" s="312">
        <f t="shared" si="32"/>
        <v>0</v>
      </c>
      <c r="BK103" s="313"/>
      <c r="BL103" s="314"/>
      <c r="BM103" s="314"/>
      <c r="BN103" s="314"/>
      <c r="BO103" s="314"/>
      <c r="BP103" s="356"/>
      <c r="BQ103" s="357"/>
      <c r="BR103" s="358"/>
      <c r="BS103" s="360"/>
    </row>
    <row r="104" spans="1:72" s="316" customFormat="1" ht="13.5" hidden="1" customHeight="1" x14ac:dyDescent="0.25">
      <c r="A104" s="305"/>
      <c r="B104" s="306"/>
      <c r="C104" s="318"/>
      <c r="D104" s="339"/>
      <c r="E104" s="320"/>
      <c r="F104" s="359"/>
      <c r="G104" s="332"/>
      <c r="H104" s="308"/>
      <c r="I104" s="322"/>
      <c r="J104" s="308"/>
      <c r="K104" s="308"/>
      <c r="L104" s="308"/>
      <c r="M104" s="310"/>
      <c r="N104" s="311"/>
      <c r="O104" s="311"/>
      <c r="P104" s="311"/>
      <c r="Q104" s="311"/>
      <c r="R104" s="311"/>
      <c r="S104" s="311"/>
      <c r="T104" s="311"/>
      <c r="U104" s="311"/>
      <c r="V104" s="311"/>
      <c r="W104" s="311"/>
      <c r="X104" s="311"/>
      <c r="Y104" s="311"/>
      <c r="Z104" s="311"/>
      <c r="AA104" s="311"/>
      <c r="AB104" s="311"/>
      <c r="AC104" s="311"/>
      <c r="AD104" s="311"/>
      <c r="AE104" s="311"/>
      <c r="AF104" s="311"/>
      <c r="AG104" s="311"/>
      <c r="AH104" s="311"/>
      <c r="AI104" s="311"/>
      <c r="AJ104" s="311"/>
      <c r="AK104" s="311"/>
      <c r="AL104" s="311"/>
      <c r="AM104" s="312">
        <f t="shared" si="33"/>
        <v>0</v>
      </c>
      <c r="AN104" s="312">
        <f t="shared" si="33"/>
        <v>0</v>
      </c>
      <c r="AO104" s="312">
        <f t="shared" si="33"/>
        <v>0</v>
      </c>
      <c r="AP104" s="312">
        <f t="shared" si="33"/>
        <v>0</v>
      </c>
      <c r="AQ104" s="313"/>
      <c r="AR104" s="312">
        <f t="shared" si="34"/>
        <v>0</v>
      </c>
      <c r="AS104" s="312">
        <f t="shared" si="34"/>
        <v>0</v>
      </c>
      <c r="AT104" s="312">
        <f t="shared" si="34"/>
        <v>0</v>
      </c>
      <c r="AU104" s="312">
        <f t="shared" si="34"/>
        <v>0</v>
      </c>
      <c r="AV104" s="313"/>
      <c r="AW104" s="312">
        <f t="shared" si="35"/>
        <v>0</v>
      </c>
      <c r="AX104" s="312">
        <f t="shared" si="35"/>
        <v>0</v>
      </c>
      <c r="AY104" s="312">
        <f t="shared" si="35"/>
        <v>0</v>
      </c>
      <c r="AZ104" s="312">
        <f t="shared" si="35"/>
        <v>0</v>
      </c>
      <c r="BA104" s="313"/>
      <c r="BB104" s="312">
        <f t="shared" si="31"/>
        <v>0</v>
      </c>
      <c r="BC104" s="312">
        <f t="shared" si="31"/>
        <v>0</v>
      </c>
      <c r="BD104" s="312">
        <f t="shared" si="31"/>
        <v>0</v>
      </c>
      <c r="BE104" s="312">
        <f t="shared" si="31"/>
        <v>0</v>
      </c>
      <c r="BF104" s="313"/>
      <c r="BG104" s="312">
        <f t="shared" si="32"/>
        <v>0</v>
      </c>
      <c r="BH104" s="312">
        <f t="shared" si="32"/>
        <v>0</v>
      </c>
      <c r="BI104" s="312">
        <f t="shared" si="32"/>
        <v>0</v>
      </c>
      <c r="BJ104" s="312">
        <f t="shared" si="32"/>
        <v>0</v>
      </c>
      <c r="BK104" s="313"/>
      <c r="BL104" s="314"/>
      <c r="BM104" s="314"/>
      <c r="BN104" s="314"/>
      <c r="BO104" s="314"/>
      <c r="BP104" s="356"/>
      <c r="BQ104" s="357"/>
      <c r="BR104" s="358"/>
      <c r="BS104" s="360"/>
    </row>
    <row r="105" spans="1:72" s="316" customFormat="1" ht="14.1" hidden="1" customHeight="1" x14ac:dyDescent="0.25">
      <c r="A105" s="305"/>
      <c r="B105" s="317"/>
      <c r="C105" s="318"/>
      <c r="D105" s="323"/>
      <c r="E105" s="320"/>
      <c r="F105" s="355"/>
      <c r="G105" s="324"/>
      <c r="H105" s="322"/>
      <c r="I105" s="308"/>
      <c r="J105" s="308"/>
      <c r="K105" s="322"/>
      <c r="L105" s="309"/>
      <c r="M105" s="365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311"/>
      <c r="AD105" s="311"/>
      <c r="AE105" s="311"/>
      <c r="AF105" s="311"/>
      <c r="AG105" s="311"/>
      <c r="AH105" s="311"/>
      <c r="AI105" s="311"/>
      <c r="AJ105" s="311"/>
      <c r="AK105" s="311"/>
      <c r="AL105" s="311"/>
      <c r="AM105" s="312">
        <f t="shared" si="33"/>
        <v>0</v>
      </c>
      <c r="AN105" s="312">
        <f t="shared" si="33"/>
        <v>0</v>
      </c>
      <c r="AO105" s="312">
        <f t="shared" si="33"/>
        <v>0</v>
      </c>
      <c r="AP105" s="312">
        <f t="shared" si="33"/>
        <v>0</v>
      </c>
      <c r="AQ105" s="313"/>
      <c r="AR105" s="312">
        <f t="shared" si="34"/>
        <v>0</v>
      </c>
      <c r="AS105" s="312">
        <f t="shared" si="34"/>
        <v>0</v>
      </c>
      <c r="AT105" s="312">
        <f t="shared" si="34"/>
        <v>0</v>
      </c>
      <c r="AU105" s="312">
        <f t="shared" si="34"/>
        <v>0</v>
      </c>
      <c r="AV105" s="313"/>
      <c r="AW105" s="312">
        <f t="shared" si="35"/>
        <v>0</v>
      </c>
      <c r="AX105" s="312">
        <f t="shared" si="35"/>
        <v>0</v>
      </c>
      <c r="AY105" s="312">
        <f t="shared" si="35"/>
        <v>0</v>
      </c>
      <c r="AZ105" s="312">
        <f t="shared" si="35"/>
        <v>0</v>
      </c>
      <c r="BA105" s="313"/>
      <c r="BB105" s="312">
        <f t="shared" si="31"/>
        <v>0</v>
      </c>
      <c r="BC105" s="312">
        <f t="shared" si="31"/>
        <v>0</v>
      </c>
      <c r="BD105" s="312">
        <f t="shared" si="31"/>
        <v>0</v>
      </c>
      <c r="BE105" s="312">
        <f t="shared" si="31"/>
        <v>0</v>
      </c>
      <c r="BF105" s="313"/>
      <c r="BG105" s="312">
        <f t="shared" si="32"/>
        <v>0</v>
      </c>
      <c r="BH105" s="312">
        <f t="shared" si="32"/>
        <v>0</v>
      </c>
      <c r="BI105" s="312">
        <f t="shared" si="32"/>
        <v>0</v>
      </c>
      <c r="BJ105" s="312">
        <f t="shared" si="32"/>
        <v>0</v>
      </c>
      <c r="BK105" s="313"/>
      <c r="BL105" s="314"/>
      <c r="BM105" s="314"/>
      <c r="BN105" s="314"/>
      <c r="BO105" s="314"/>
      <c r="BP105" s="356"/>
      <c r="BQ105" s="357"/>
      <c r="BR105" s="358"/>
      <c r="BS105" s="360"/>
      <c r="BT105" s="315"/>
    </row>
    <row r="106" spans="1:72" s="316" customFormat="1" ht="13.5" hidden="1" customHeight="1" x14ac:dyDescent="0.25">
      <c r="A106" s="305">
        <f t="shared" ref="A106:A138" si="36">BR106</f>
        <v>0</v>
      </c>
      <c r="B106" s="306"/>
      <c r="C106" s="318"/>
      <c r="D106" s="319"/>
      <c r="E106" s="320"/>
      <c r="F106" s="359"/>
      <c r="G106" s="321"/>
      <c r="H106" s="308"/>
      <c r="I106" s="308"/>
      <c r="J106" s="325"/>
      <c r="K106" s="308"/>
      <c r="L106" s="308"/>
      <c r="M106" s="328"/>
      <c r="N106" s="311"/>
      <c r="O106" s="311"/>
      <c r="P106" s="311"/>
      <c r="Q106" s="311"/>
      <c r="R106" s="311"/>
      <c r="S106" s="311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D106" s="311"/>
      <c r="AE106" s="311"/>
      <c r="AF106" s="311"/>
      <c r="AG106" s="311"/>
      <c r="AH106" s="311"/>
      <c r="AI106" s="311"/>
      <c r="AJ106" s="311"/>
      <c r="AK106" s="311"/>
      <c r="AL106" s="311"/>
      <c r="AM106" s="312">
        <f t="shared" si="33"/>
        <v>0</v>
      </c>
      <c r="AN106" s="312">
        <f t="shared" si="33"/>
        <v>0</v>
      </c>
      <c r="AO106" s="312">
        <f t="shared" si="33"/>
        <v>0</v>
      </c>
      <c r="AP106" s="312">
        <f t="shared" si="33"/>
        <v>0</v>
      </c>
      <c r="AQ106" s="313"/>
      <c r="AR106" s="312">
        <f t="shared" si="34"/>
        <v>0</v>
      </c>
      <c r="AS106" s="312">
        <f t="shared" si="34"/>
        <v>0</v>
      </c>
      <c r="AT106" s="312">
        <f t="shared" si="34"/>
        <v>0</v>
      </c>
      <c r="AU106" s="312">
        <f t="shared" si="34"/>
        <v>0</v>
      </c>
      <c r="AV106" s="313"/>
      <c r="AW106" s="312">
        <f t="shared" si="35"/>
        <v>0</v>
      </c>
      <c r="AX106" s="312">
        <f t="shared" si="35"/>
        <v>0</v>
      </c>
      <c r="AY106" s="312">
        <f t="shared" si="35"/>
        <v>0</v>
      </c>
      <c r="AZ106" s="312">
        <f t="shared" si="35"/>
        <v>0</v>
      </c>
      <c r="BA106" s="313"/>
      <c r="BB106" s="312">
        <f t="shared" si="31"/>
        <v>0</v>
      </c>
      <c r="BC106" s="312">
        <f t="shared" si="31"/>
        <v>0</v>
      </c>
      <c r="BD106" s="312">
        <f t="shared" si="31"/>
        <v>0</v>
      </c>
      <c r="BE106" s="312">
        <f t="shared" si="31"/>
        <v>0</v>
      </c>
      <c r="BF106" s="313"/>
      <c r="BG106" s="312">
        <f t="shared" si="32"/>
        <v>0</v>
      </c>
      <c r="BH106" s="312">
        <f t="shared" si="32"/>
        <v>0</v>
      </c>
      <c r="BI106" s="312">
        <f t="shared" si="32"/>
        <v>0</v>
      </c>
      <c r="BJ106" s="312">
        <f t="shared" si="32"/>
        <v>0</v>
      </c>
      <c r="BK106" s="313"/>
      <c r="BL106" s="314"/>
      <c r="BM106" s="314"/>
      <c r="BN106" s="314"/>
      <c r="BO106" s="314"/>
      <c r="BP106" s="356">
        <f t="shared" ref="BP106:BP138" si="37">SUM(AM106:BK106)</f>
        <v>0</v>
      </c>
      <c r="BQ106" s="357">
        <f t="shared" ref="BQ106:BQ138" si="38">SUM(R106+W106+AB106+AG106+AL106)</f>
        <v>0</v>
      </c>
      <c r="BR106" s="358">
        <f t="shared" ref="BR106:BR133" si="39">IF(OR(C106="",AND(BP106=0,BQ106=0) ),0,IF(ISNUMBER(BP106),BP106+(1-(BQ106+1)/481),0))</f>
        <v>0</v>
      </c>
      <c r="BS106" s="360">
        <f>IF(BR106=BR36,BS36,B106)</f>
        <v>0</v>
      </c>
    </row>
    <row r="107" spans="1:72" s="316" customFormat="1" ht="13.5" hidden="1" customHeight="1" x14ac:dyDescent="0.25">
      <c r="A107" s="305">
        <f t="shared" si="36"/>
        <v>0</v>
      </c>
      <c r="B107" s="317"/>
      <c r="C107" s="318"/>
      <c r="D107" s="319"/>
      <c r="E107" s="320"/>
      <c r="F107" s="361"/>
      <c r="G107" s="321"/>
      <c r="H107" s="308"/>
      <c r="I107" s="322"/>
      <c r="J107" s="308"/>
      <c r="K107" s="308"/>
      <c r="L107" s="308"/>
      <c r="M107" s="310"/>
      <c r="N107" s="311"/>
      <c r="O107" s="311"/>
      <c r="P107" s="311"/>
      <c r="Q107" s="311"/>
      <c r="R107" s="311"/>
      <c r="S107" s="311"/>
      <c r="T107" s="311"/>
      <c r="U107" s="311"/>
      <c r="V107" s="311"/>
      <c r="W107" s="311"/>
      <c r="X107" s="311"/>
      <c r="Y107" s="311"/>
      <c r="Z107" s="311"/>
      <c r="AA107" s="311"/>
      <c r="AB107" s="311"/>
      <c r="AC107" s="311"/>
      <c r="AD107" s="311"/>
      <c r="AE107" s="311"/>
      <c r="AF107" s="311"/>
      <c r="AG107" s="311"/>
      <c r="AH107" s="311"/>
      <c r="AI107" s="311"/>
      <c r="AJ107" s="311"/>
      <c r="AK107" s="311"/>
      <c r="AL107" s="311"/>
      <c r="AM107" s="312">
        <f t="shared" si="33"/>
        <v>0</v>
      </c>
      <c r="AN107" s="312">
        <f t="shared" si="33"/>
        <v>0</v>
      </c>
      <c r="AO107" s="312">
        <f t="shared" si="33"/>
        <v>0</v>
      </c>
      <c r="AP107" s="312">
        <f t="shared" si="33"/>
        <v>0</v>
      </c>
      <c r="AQ107" s="313"/>
      <c r="AR107" s="312">
        <f t="shared" si="34"/>
        <v>0</v>
      </c>
      <c r="AS107" s="312">
        <f t="shared" si="34"/>
        <v>0</v>
      </c>
      <c r="AT107" s="312">
        <f t="shared" si="34"/>
        <v>0</v>
      </c>
      <c r="AU107" s="312">
        <f t="shared" si="34"/>
        <v>0</v>
      </c>
      <c r="AV107" s="313"/>
      <c r="AW107" s="312">
        <f t="shared" si="35"/>
        <v>0</v>
      </c>
      <c r="AX107" s="312">
        <f t="shared" si="35"/>
        <v>0</v>
      </c>
      <c r="AY107" s="312">
        <f t="shared" si="35"/>
        <v>0</v>
      </c>
      <c r="AZ107" s="312">
        <f t="shared" si="35"/>
        <v>0</v>
      </c>
      <c r="BA107" s="313"/>
      <c r="BB107" s="312">
        <f t="shared" si="31"/>
        <v>0</v>
      </c>
      <c r="BC107" s="312">
        <f t="shared" si="31"/>
        <v>0</v>
      </c>
      <c r="BD107" s="312">
        <f t="shared" si="31"/>
        <v>0</v>
      </c>
      <c r="BE107" s="312">
        <f t="shared" si="31"/>
        <v>0</v>
      </c>
      <c r="BF107" s="313"/>
      <c r="BG107" s="312">
        <f t="shared" si="32"/>
        <v>0</v>
      </c>
      <c r="BH107" s="312">
        <f t="shared" si="32"/>
        <v>0</v>
      </c>
      <c r="BI107" s="312">
        <f t="shared" si="32"/>
        <v>0</v>
      </c>
      <c r="BJ107" s="312">
        <f t="shared" si="32"/>
        <v>0</v>
      </c>
      <c r="BK107" s="313"/>
      <c r="BL107" s="314"/>
      <c r="BM107" s="314"/>
      <c r="BN107" s="314"/>
      <c r="BO107" s="314"/>
      <c r="BP107" s="356">
        <f t="shared" si="37"/>
        <v>0</v>
      </c>
      <c r="BQ107" s="357">
        <f t="shared" si="38"/>
        <v>0</v>
      </c>
      <c r="BR107" s="358">
        <f t="shared" si="39"/>
        <v>0</v>
      </c>
      <c r="BS107" s="360" t="e">
        <f>IF(BR107=#REF!,#REF!,B107)</f>
        <v>#REF!</v>
      </c>
    </row>
    <row r="108" spans="1:72" s="316" customFormat="1" ht="13.5" hidden="1" customHeight="1" x14ac:dyDescent="0.25">
      <c r="A108" s="305">
        <f t="shared" si="36"/>
        <v>0</v>
      </c>
      <c r="B108" s="306"/>
      <c r="C108" s="318"/>
      <c r="D108" s="319"/>
      <c r="E108" s="320"/>
      <c r="F108" s="355"/>
      <c r="G108" s="321"/>
      <c r="H108" s="308"/>
      <c r="I108" s="308"/>
      <c r="J108" s="325"/>
      <c r="K108" s="308"/>
      <c r="L108" s="308"/>
      <c r="M108" s="328"/>
      <c r="N108" s="311"/>
      <c r="O108" s="311"/>
      <c r="P108" s="311"/>
      <c r="Q108" s="311"/>
      <c r="R108" s="311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D108" s="311"/>
      <c r="AE108" s="311"/>
      <c r="AF108" s="311"/>
      <c r="AG108" s="311"/>
      <c r="AH108" s="311"/>
      <c r="AI108" s="311"/>
      <c r="AJ108" s="311"/>
      <c r="AK108" s="311"/>
      <c r="AL108" s="311"/>
      <c r="AM108" s="312">
        <f t="shared" si="33"/>
        <v>0</v>
      </c>
      <c r="AN108" s="312">
        <f t="shared" si="33"/>
        <v>0</v>
      </c>
      <c r="AO108" s="312">
        <f t="shared" si="33"/>
        <v>0</v>
      </c>
      <c r="AP108" s="312">
        <f t="shared" si="33"/>
        <v>0</v>
      </c>
      <c r="AQ108" s="313"/>
      <c r="AR108" s="312">
        <f t="shared" si="34"/>
        <v>0</v>
      </c>
      <c r="AS108" s="312">
        <f t="shared" si="34"/>
        <v>0</v>
      </c>
      <c r="AT108" s="312">
        <f t="shared" si="34"/>
        <v>0</v>
      </c>
      <c r="AU108" s="312">
        <f t="shared" si="34"/>
        <v>0</v>
      </c>
      <c r="AV108" s="313"/>
      <c r="AW108" s="312">
        <f t="shared" si="35"/>
        <v>0</v>
      </c>
      <c r="AX108" s="312">
        <f t="shared" si="35"/>
        <v>0</v>
      </c>
      <c r="AY108" s="312">
        <f t="shared" si="35"/>
        <v>0</v>
      </c>
      <c r="AZ108" s="312">
        <f t="shared" si="35"/>
        <v>0</v>
      </c>
      <c r="BA108" s="313"/>
      <c r="BB108" s="312">
        <f t="shared" si="31"/>
        <v>0</v>
      </c>
      <c r="BC108" s="312">
        <f t="shared" si="31"/>
        <v>0</v>
      </c>
      <c r="BD108" s="312">
        <f t="shared" si="31"/>
        <v>0</v>
      </c>
      <c r="BE108" s="312">
        <f t="shared" si="31"/>
        <v>0</v>
      </c>
      <c r="BF108" s="313"/>
      <c r="BG108" s="312">
        <f t="shared" si="32"/>
        <v>0</v>
      </c>
      <c r="BH108" s="312">
        <f t="shared" si="32"/>
        <v>0</v>
      </c>
      <c r="BI108" s="312">
        <f t="shared" si="32"/>
        <v>0</v>
      </c>
      <c r="BJ108" s="312">
        <f t="shared" si="32"/>
        <v>0</v>
      </c>
      <c r="BK108" s="313"/>
      <c r="BL108" s="314"/>
      <c r="BM108" s="314"/>
      <c r="BN108" s="314"/>
      <c r="BO108" s="314"/>
      <c r="BP108" s="356">
        <f t="shared" si="37"/>
        <v>0</v>
      </c>
      <c r="BQ108" s="357">
        <f t="shared" si="38"/>
        <v>0</v>
      </c>
      <c r="BR108" s="358">
        <f t="shared" si="39"/>
        <v>0</v>
      </c>
      <c r="BS108" s="360" t="e">
        <f>IF(BR108=BR107,BS107,B108)</f>
        <v>#REF!</v>
      </c>
    </row>
    <row r="109" spans="1:72" s="316" customFormat="1" ht="13.5" hidden="1" customHeight="1" x14ac:dyDescent="0.25">
      <c r="A109" s="305">
        <f t="shared" si="36"/>
        <v>0</v>
      </c>
      <c r="B109" s="317"/>
      <c r="C109" s="318"/>
      <c r="D109" s="323"/>
      <c r="E109" s="320"/>
      <c r="F109" s="359"/>
      <c r="G109" s="324"/>
      <c r="H109" s="308"/>
      <c r="I109" s="322"/>
      <c r="J109" s="308"/>
      <c r="K109" s="308"/>
      <c r="L109" s="308"/>
      <c r="M109" s="310"/>
      <c r="N109" s="311"/>
      <c r="O109" s="311"/>
      <c r="P109" s="311"/>
      <c r="Q109" s="311"/>
      <c r="R109" s="311"/>
      <c r="S109" s="311"/>
      <c r="T109" s="311"/>
      <c r="U109" s="311"/>
      <c r="V109" s="311"/>
      <c r="W109" s="311"/>
      <c r="X109" s="311"/>
      <c r="Y109" s="311"/>
      <c r="Z109" s="311"/>
      <c r="AA109" s="311"/>
      <c r="AB109" s="311"/>
      <c r="AC109" s="311"/>
      <c r="AD109" s="311"/>
      <c r="AE109" s="311"/>
      <c r="AF109" s="311"/>
      <c r="AG109" s="311"/>
      <c r="AH109" s="311"/>
      <c r="AI109" s="311"/>
      <c r="AJ109" s="311"/>
      <c r="AK109" s="311"/>
      <c r="AL109" s="311"/>
      <c r="AM109" s="312">
        <f t="shared" si="33"/>
        <v>0</v>
      </c>
      <c r="AN109" s="312">
        <f t="shared" si="33"/>
        <v>0</v>
      </c>
      <c r="AO109" s="312">
        <f t="shared" si="33"/>
        <v>0</v>
      </c>
      <c r="AP109" s="312">
        <f t="shared" si="33"/>
        <v>0</v>
      </c>
      <c r="AQ109" s="313"/>
      <c r="AR109" s="312">
        <f t="shared" si="34"/>
        <v>0</v>
      </c>
      <c r="AS109" s="312">
        <f t="shared" si="34"/>
        <v>0</v>
      </c>
      <c r="AT109" s="312">
        <f t="shared" si="34"/>
        <v>0</v>
      </c>
      <c r="AU109" s="312">
        <f t="shared" si="34"/>
        <v>0</v>
      </c>
      <c r="AV109" s="313"/>
      <c r="AW109" s="312">
        <f t="shared" si="35"/>
        <v>0</v>
      </c>
      <c r="AX109" s="312">
        <f t="shared" si="35"/>
        <v>0</v>
      </c>
      <c r="AY109" s="312">
        <f t="shared" si="35"/>
        <v>0</v>
      </c>
      <c r="AZ109" s="312">
        <f t="shared" si="35"/>
        <v>0</v>
      </c>
      <c r="BA109" s="313"/>
      <c r="BB109" s="312">
        <f t="shared" si="31"/>
        <v>0</v>
      </c>
      <c r="BC109" s="312">
        <f t="shared" si="31"/>
        <v>0</v>
      </c>
      <c r="BD109" s="312">
        <f t="shared" si="31"/>
        <v>0</v>
      </c>
      <c r="BE109" s="312">
        <f t="shared" si="31"/>
        <v>0</v>
      </c>
      <c r="BF109" s="313"/>
      <c r="BG109" s="312">
        <f t="shared" si="32"/>
        <v>0</v>
      </c>
      <c r="BH109" s="312">
        <f t="shared" si="32"/>
        <v>0</v>
      </c>
      <c r="BI109" s="312">
        <f t="shared" si="32"/>
        <v>0</v>
      </c>
      <c r="BJ109" s="312">
        <f t="shared" si="32"/>
        <v>0</v>
      </c>
      <c r="BK109" s="313"/>
      <c r="BL109" s="314"/>
      <c r="BM109" s="314"/>
      <c r="BN109" s="314"/>
      <c r="BO109" s="314"/>
      <c r="BP109" s="356">
        <f t="shared" si="37"/>
        <v>0</v>
      </c>
      <c r="BQ109" s="357">
        <f t="shared" si="38"/>
        <v>0</v>
      </c>
      <c r="BR109" s="358">
        <f t="shared" si="39"/>
        <v>0</v>
      </c>
      <c r="BS109" s="360" t="e">
        <f>IF(BR109=BR108,BS108,B109)</f>
        <v>#REF!</v>
      </c>
    </row>
    <row r="110" spans="1:72" s="316" customFormat="1" ht="13.5" hidden="1" customHeight="1" x14ac:dyDescent="0.25">
      <c r="A110" s="305">
        <f t="shared" si="36"/>
        <v>0</v>
      </c>
      <c r="B110" s="306"/>
      <c r="C110" s="318"/>
      <c r="D110" s="319"/>
      <c r="E110" s="320"/>
      <c r="F110" s="361"/>
      <c r="G110" s="321"/>
      <c r="H110" s="308"/>
      <c r="I110" s="322"/>
      <c r="J110" s="308"/>
      <c r="K110" s="308"/>
      <c r="L110" s="308"/>
      <c r="M110" s="310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  <c r="Z110" s="311"/>
      <c r="AA110" s="311"/>
      <c r="AB110" s="311"/>
      <c r="AC110" s="311"/>
      <c r="AD110" s="311"/>
      <c r="AE110" s="311"/>
      <c r="AF110" s="311"/>
      <c r="AG110" s="311"/>
      <c r="AH110" s="311"/>
      <c r="AI110" s="311"/>
      <c r="AJ110" s="311"/>
      <c r="AK110" s="311"/>
      <c r="AL110" s="311"/>
      <c r="AM110" s="312">
        <f t="shared" si="33"/>
        <v>0</v>
      </c>
      <c r="AN110" s="312">
        <f t="shared" si="33"/>
        <v>0</v>
      </c>
      <c r="AO110" s="312">
        <f t="shared" si="33"/>
        <v>0</v>
      </c>
      <c r="AP110" s="312">
        <f t="shared" si="33"/>
        <v>0</v>
      </c>
      <c r="AQ110" s="313"/>
      <c r="AR110" s="312">
        <f t="shared" si="34"/>
        <v>0</v>
      </c>
      <c r="AS110" s="312">
        <f t="shared" si="34"/>
        <v>0</v>
      </c>
      <c r="AT110" s="312">
        <f t="shared" si="34"/>
        <v>0</v>
      </c>
      <c r="AU110" s="312">
        <f t="shared" si="34"/>
        <v>0</v>
      </c>
      <c r="AV110" s="313"/>
      <c r="AW110" s="312">
        <f t="shared" si="35"/>
        <v>0</v>
      </c>
      <c r="AX110" s="312">
        <f t="shared" si="35"/>
        <v>0</v>
      </c>
      <c r="AY110" s="312">
        <f t="shared" si="35"/>
        <v>0</v>
      </c>
      <c r="AZ110" s="312">
        <f t="shared" si="35"/>
        <v>0</v>
      </c>
      <c r="BA110" s="313"/>
      <c r="BB110" s="312">
        <f t="shared" si="31"/>
        <v>0</v>
      </c>
      <c r="BC110" s="312">
        <f t="shared" si="31"/>
        <v>0</v>
      </c>
      <c r="BD110" s="312">
        <f t="shared" si="31"/>
        <v>0</v>
      </c>
      <c r="BE110" s="312">
        <f t="shared" si="31"/>
        <v>0</v>
      </c>
      <c r="BF110" s="313"/>
      <c r="BG110" s="312">
        <f t="shared" si="32"/>
        <v>0</v>
      </c>
      <c r="BH110" s="312">
        <f t="shared" si="32"/>
        <v>0</v>
      </c>
      <c r="BI110" s="312">
        <f t="shared" si="32"/>
        <v>0</v>
      </c>
      <c r="BJ110" s="312">
        <f t="shared" si="32"/>
        <v>0</v>
      </c>
      <c r="BK110" s="313"/>
      <c r="BL110" s="314"/>
      <c r="BM110" s="314"/>
      <c r="BN110" s="314"/>
      <c r="BO110" s="314"/>
      <c r="BP110" s="356">
        <f t="shared" si="37"/>
        <v>0</v>
      </c>
      <c r="BQ110" s="357">
        <f t="shared" si="38"/>
        <v>0</v>
      </c>
      <c r="BR110" s="358">
        <f t="shared" si="39"/>
        <v>0</v>
      </c>
      <c r="BS110" s="360" t="e">
        <f>IF(BR110=#REF!,#REF!,B110)</f>
        <v>#REF!</v>
      </c>
    </row>
    <row r="111" spans="1:72" s="316" customFormat="1" ht="13.5" hidden="1" customHeight="1" x14ac:dyDescent="0.25">
      <c r="A111" s="305">
        <f t="shared" si="36"/>
        <v>0</v>
      </c>
      <c r="B111" s="317"/>
      <c r="C111" s="318"/>
      <c r="D111" s="319"/>
      <c r="E111" s="320"/>
      <c r="F111" s="359"/>
      <c r="G111" s="321"/>
      <c r="H111" s="308"/>
      <c r="I111" s="322"/>
      <c r="J111" s="308"/>
      <c r="K111" s="308"/>
      <c r="L111" s="308"/>
      <c r="M111" s="310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E111" s="311"/>
      <c r="AF111" s="311"/>
      <c r="AG111" s="311"/>
      <c r="AH111" s="311"/>
      <c r="AI111" s="311"/>
      <c r="AJ111" s="311"/>
      <c r="AK111" s="311"/>
      <c r="AL111" s="311"/>
      <c r="AM111" s="312">
        <f t="shared" si="33"/>
        <v>0</v>
      </c>
      <c r="AN111" s="312">
        <f t="shared" si="33"/>
        <v>0</v>
      </c>
      <c r="AO111" s="312">
        <f t="shared" si="33"/>
        <v>0</v>
      </c>
      <c r="AP111" s="312">
        <f t="shared" si="33"/>
        <v>0</v>
      </c>
      <c r="AQ111" s="313"/>
      <c r="AR111" s="312">
        <f t="shared" si="34"/>
        <v>0</v>
      </c>
      <c r="AS111" s="312">
        <f t="shared" si="34"/>
        <v>0</v>
      </c>
      <c r="AT111" s="312">
        <f t="shared" si="34"/>
        <v>0</v>
      </c>
      <c r="AU111" s="312">
        <f t="shared" si="34"/>
        <v>0</v>
      </c>
      <c r="AV111" s="313"/>
      <c r="AW111" s="312">
        <f t="shared" si="35"/>
        <v>0</v>
      </c>
      <c r="AX111" s="312">
        <f t="shared" si="35"/>
        <v>0</v>
      </c>
      <c r="AY111" s="312">
        <f t="shared" si="35"/>
        <v>0</v>
      </c>
      <c r="AZ111" s="312">
        <f t="shared" si="35"/>
        <v>0</v>
      </c>
      <c r="BA111" s="313"/>
      <c r="BB111" s="312">
        <f t="shared" si="31"/>
        <v>0</v>
      </c>
      <c r="BC111" s="312">
        <f t="shared" si="31"/>
        <v>0</v>
      </c>
      <c r="BD111" s="312">
        <f t="shared" si="31"/>
        <v>0</v>
      </c>
      <c r="BE111" s="312">
        <f t="shared" si="31"/>
        <v>0</v>
      </c>
      <c r="BF111" s="313"/>
      <c r="BG111" s="312">
        <f t="shared" si="32"/>
        <v>0</v>
      </c>
      <c r="BH111" s="312">
        <f t="shared" si="32"/>
        <v>0</v>
      </c>
      <c r="BI111" s="312">
        <f t="shared" si="32"/>
        <v>0</v>
      </c>
      <c r="BJ111" s="312">
        <f t="shared" si="32"/>
        <v>0</v>
      </c>
      <c r="BK111" s="313"/>
      <c r="BL111" s="314"/>
      <c r="BM111" s="314"/>
      <c r="BN111" s="314"/>
      <c r="BO111" s="314"/>
      <c r="BP111" s="356">
        <f t="shared" si="37"/>
        <v>0</v>
      </c>
      <c r="BQ111" s="357">
        <f t="shared" si="38"/>
        <v>0</v>
      </c>
      <c r="BR111" s="358">
        <f t="shared" si="39"/>
        <v>0</v>
      </c>
      <c r="BS111" s="360" t="e">
        <f t="shared" ref="BS111:BS131" si="40">IF(BR111=BR110,BS110,B111)</f>
        <v>#REF!</v>
      </c>
    </row>
    <row r="112" spans="1:72" s="316" customFormat="1" ht="13.5" hidden="1" customHeight="1" x14ac:dyDescent="0.25">
      <c r="A112" s="305">
        <f t="shared" si="36"/>
        <v>0</v>
      </c>
      <c r="B112" s="306"/>
      <c r="C112" s="318"/>
      <c r="D112" s="319"/>
      <c r="E112" s="320"/>
      <c r="F112" s="359"/>
      <c r="G112" s="321"/>
      <c r="H112" s="308"/>
      <c r="I112" s="325"/>
      <c r="J112" s="325"/>
      <c r="K112" s="308"/>
      <c r="L112" s="308"/>
      <c r="M112" s="338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1"/>
      <c r="AF112" s="311"/>
      <c r="AG112" s="311"/>
      <c r="AH112" s="311"/>
      <c r="AI112" s="311"/>
      <c r="AJ112" s="311"/>
      <c r="AK112" s="311"/>
      <c r="AL112" s="311"/>
      <c r="AM112" s="312">
        <f t="shared" si="33"/>
        <v>0</v>
      </c>
      <c r="AN112" s="312">
        <f t="shared" si="33"/>
        <v>0</v>
      </c>
      <c r="AO112" s="312">
        <f t="shared" si="33"/>
        <v>0</v>
      </c>
      <c r="AP112" s="312">
        <f t="shared" si="33"/>
        <v>0</v>
      </c>
      <c r="AQ112" s="313"/>
      <c r="AR112" s="312">
        <f t="shared" si="34"/>
        <v>0</v>
      </c>
      <c r="AS112" s="312">
        <f t="shared" si="34"/>
        <v>0</v>
      </c>
      <c r="AT112" s="312">
        <f t="shared" si="34"/>
        <v>0</v>
      </c>
      <c r="AU112" s="312">
        <f t="shared" si="34"/>
        <v>0</v>
      </c>
      <c r="AV112" s="313"/>
      <c r="AW112" s="312">
        <f t="shared" si="35"/>
        <v>0</v>
      </c>
      <c r="AX112" s="312">
        <f t="shared" si="35"/>
        <v>0</v>
      </c>
      <c r="AY112" s="312">
        <f t="shared" si="35"/>
        <v>0</v>
      </c>
      <c r="AZ112" s="312">
        <f t="shared" si="35"/>
        <v>0</v>
      </c>
      <c r="BA112" s="313"/>
      <c r="BB112" s="312">
        <f t="shared" si="31"/>
        <v>0</v>
      </c>
      <c r="BC112" s="312">
        <f t="shared" si="31"/>
        <v>0</v>
      </c>
      <c r="BD112" s="312">
        <f t="shared" si="31"/>
        <v>0</v>
      </c>
      <c r="BE112" s="312">
        <f t="shared" si="31"/>
        <v>0</v>
      </c>
      <c r="BF112" s="313"/>
      <c r="BG112" s="312">
        <f t="shared" si="32"/>
        <v>0</v>
      </c>
      <c r="BH112" s="312">
        <f t="shared" si="32"/>
        <v>0</v>
      </c>
      <c r="BI112" s="312">
        <f t="shared" si="32"/>
        <v>0</v>
      </c>
      <c r="BJ112" s="312">
        <f t="shared" si="32"/>
        <v>0</v>
      </c>
      <c r="BK112" s="313"/>
      <c r="BL112" s="314"/>
      <c r="BM112" s="314"/>
      <c r="BN112" s="314"/>
      <c r="BO112" s="314"/>
      <c r="BP112" s="356">
        <f t="shared" si="37"/>
        <v>0</v>
      </c>
      <c r="BQ112" s="357">
        <f t="shared" si="38"/>
        <v>0</v>
      </c>
      <c r="BR112" s="358">
        <f t="shared" si="39"/>
        <v>0</v>
      </c>
      <c r="BS112" s="360" t="e">
        <f t="shared" si="40"/>
        <v>#REF!</v>
      </c>
    </row>
    <row r="113" spans="1:72" s="316" customFormat="1" ht="14.1" hidden="1" customHeight="1" x14ac:dyDescent="0.25">
      <c r="A113" s="305">
        <f t="shared" si="36"/>
        <v>0</v>
      </c>
      <c r="B113" s="317"/>
      <c r="C113" s="318"/>
      <c r="D113" s="319"/>
      <c r="E113" s="320"/>
      <c r="F113" s="362"/>
      <c r="G113" s="324"/>
      <c r="H113" s="308"/>
      <c r="I113" s="322"/>
      <c r="J113" s="308"/>
      <c r="K113" s="308"/>
      <c r="L113" s="308"/>
      <c r="M113" s="310"/>
      <c r="N113" s="311"/>
      <c r="O113" s="311"/>
      <c r="P113" s="311"/>
      <c r="Q113" s="311"/>
      <c r="R113" s="311"/>
      <c r="S113" s="311"/>
      <c r="T113" s="311"/>
      <c r="U113" s="311"/>
      <c r="V113" s="311"/>
      <c r="W113" s="311"/>
      <c r="X113" s="311"/>
      <c r="Y113" s="311"/>
      <c r="Z113" s="311"/>
      <c r="AA113" s="311"/>
      <c r="AB113" s="311"/>
      <c r="AC113" s="311"/>
      <c r="AD113" s="311"/>
      <c r="AE113" s="311"/>
      <c r="AF113" s="311"/>
      <c r="AG113" s="311"/>
      <c r="AH113" s="311"/>
      <c r="AI113" s="311"/>
      <c r="AJ113" s="311"/>
      <c r="AK113" s="311"/>
      <c r="AL113" s="311"/>
      <c r="AM113" s="312">
        <f t="shared" si="33"/>
        <v>0</v>
      </c>
      <c r="AN113" s="312">
        <f t="shared" si="33"/>
        <v>0</v>
      </c>
      <c r="AO113" s="312">
        <f t="shared" si="33"/>
        <v>0</v>
      </c>
      <c r="AP113" s="312">
        <f t="shared" si="33"/>
        <v>0</v>
      </c>
      <c r="AQ113" s="313"/>
      <c r="AR113" s="312">
        <f t="shared" si="34"/>
        <v>0</v>
      </c>
      <c r="AS113" s="312">
        <f t="shared" si="34"/>
        <v>0</v>
      </c>
      <c r="AT113" s="312">
        <f t="shared" si="34"/>
        <v>0</v>
      </c>
      <c r="AU113" s="312">
        <f t="shared" si="34"/>
        <v>0</v>
      </c>
      <c r="AV113" s="313"/>
      <c r="AW113" s="312">
        <f t="shared" si="35"/>
        <v>0</v>
      </c>
      <c r="AX113" s="312">
        <f t="shared" si="35"/>
        <v>0</v>
      </c>
      <c r="AY113" s="312">
        <f t="shared" si="35"/>
        <v>0</v>
      </c>
      <c r="AZ113" s="312">
        <f t="shared" si="35"/>
        <v>0</v>
      </c>
      <c r="BA113" s="313"/>
      <c r="BB113" s="312">
        <f t="shared" si="31"/>
        <v>0</v>
      </c>
      <c r="BC113" s="312">
        <f t="shared" si="31"/>
        <v>0</v>
      </c>
      <c r="BD113" s="312">
        <f t="shared" si="31"/>
        <v>0</v>
      </c>
      <c r="BE113" s="312">
        <f t="shared" si="31"/>
        <v>0</v>
      </c>
      <c r="BF113" s="313"/>
      <c r="BG113" s="312">
        <f t="shared" si="32"/>
        <v>0</v>
      </c>
      <c r="BH113" s="312">
        <f t="shared" si="32"/>
        <v>0</v>
      </c>
      <c r="BI113" s="312">
        <f t="shared" si="32"/>
        <v>0</v>
      </c>
      <c r="BJ113" s="312">
        <f t="shared" si="32"/>
        <v>0</v>
      </c>
      <c r="BK113" s="313"/>
      <c r="BL113" s="314"/>
      <c r="BM113" s="314"/>
      <c r="BN113" s="314"/>
      <c r="BO113" s="314"/>
      <c r="BP113" s="356">
        <f t="shared" si="37"/>
        <v>0</v>
      </c>
      <c r="BQ113" s="357">
        <f t="shared" si="38"/>
        <v>0</v>
      </c>
      <c r="BR113" s="358">
        <f t="shared" si="39"/>
        <v>0</v>
      </c>
      <c r="BS113" s="360" t="e">
        <f t="shared" si="40"/>
        <v>#REF!</v>
      </c>
      <c r="BT113" s="315"/>
    </row>
    <row r="114" spans="1:72" s="316" customFormat="1" ht="13.5" hidden="1" customHeight="1" x14ac:dyDescent="0.25">
      <c r="A114" s="305"/>
      <c r="B114" s="306"/>
      <c r="C114" s="318"/>
      <c r="D114" s="323"/>
      <c r="E114" s="320"/>
      <c r="F114" s="361"/>
      <c r="G114" s="321"/>
      <c r="H114" s="308"/>
      <c r="I114" s="325"/>
      <c r="J114" s="308"/>
      <c r="K114" s="308"/>
      <c r="L114" s="308"/>
      <c r="M114" s="310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  <c r="AF114" s="311"/>
      <c r="AG114" s="311"/>
      <c r="AH114" s="311"/>
      <c r="AI114" s="311"/>
      <c r="AJ114" s="311"/>
      <c r="AK114" s="311"/>
      <c r="AL114" s="311"/>
      <c r="AM114" s="312">
        <f t="shared" si="33"/>
        <v>0</v>
      </c>
      <c r="AN114" s="312">
        <f t="shared" si="33"/>
        <v>0</v>
      </c>
      <c r="AO114" s="312">
        <f t="shared" si="33"/>
        <v>0</v>
      </c>
      <c r="AP114" s="312">
        <f t="shared" si="33"/>
        <v>0</v>
      </c>
      <c r="AQ114" s="313"/>
      <c r="AR114" s="312">
        <f t="shared" si="34"/>
        <v>0</v>
      </c>
      <c r="AS114" s="312">
        <f t="shared" si="34"/>
        <v>0</v>
      </c>
      <c r="AT114" s="312">
        <f t="shared" si="34"/>
        <v>0</v>
      </c>
      <c r="AU114" s="312">
        <f t="shared" si="34"/>
        <v>0</v>
      </c>
      <c r="AV114" s="313"/>
      <c r="AW114" s="312">
        <f t="shared" si="35"/>
        <v>0</v>
      </c>
      <c r="AX114" s="312">
        <f t="shared" si="35"/>
        <v>0</v>
      </c>
      <c r="AY114" s="312">
        <f t="shared" si="35"/>
        <v>0</v>
      </c>
      <c r="AZ114" s="312">
        <f t="shared" si="35"/>
        <v>0</v>
      </c>
      <c r="BA114" s="313"/>
      <c r="BB114" s="312">
        <f t="shared" si="31"/>
        <v>0</v>
      </c>
      <c r="BC114" s="312">
        <f t="shared" si="31"/>
        <v>0</v>
      </c>
      <c r="BD114" s="312">
        <f t="shared" si="31"/>
        <v>0</v>
      </c>
      <c r="BE114" s="312">
        <f t="shared" si="31"/>
        <v>0</v>
      </c>
      <c r="BF114" s="313"/>
      <c r="BG114" s="312">
        <f t="shared" si="32"/>
        <v>0</v>
      </c>
      <c r="BH114" s="312">
        <f t="shared" si="32"/>
        <v>0</v>
      </c>
      <c r="BI114" s="312">
        <f t="shared" si="32"/>
        <v>0</v>
      </c>
      <c r="BJ114" s="312">
        <f t="shared" si="32"/>
        <v>0</v>
      </c>
      <c r="BK114" s="313"/>
      <c r="BL114" s="314"/>
      <c r="BM114" s="314"/>
      <c r="BN114" s="314"/>
      <c r="BO114" s="314"/>
      <c r="BP114" s="356"/>
      <c r="BQ114" s="357">
        <f t="shared" si="38"/>
        <v>0</v>
      </c>
      <c r="BR114" s="358"/>
      <c r="BS114" s="360"/>
    </row>
    <row r="115" spans="1:72" s="316" customFormat="1" ht="14.1" hidden="1" customHeight="1" x14ac:dyDescent="0.25">
      <c r="A115" s="305" t="e">
        <f t="shared" si="36"/>
        <v>#REF!</v>
      </c>
      <c r="B115" s="317"/>
      <c r="C115" s="366"/>
      <c r="D115" s="323"/>
      <c r="E115" s="320"/>
      <c r="F115" s="355"/>
      <c r="G115" s="324"/>
      <c r="H115" s="308"/>
      <c r="I115" s="322"/>
      <c r="J115" s="308"/>
      <c r="K115" s="308"/>
      <c r="L115" s="308"/>
      <c r="M115" s="310"/>
      <c r="N115" s="311"/>
      <c r="O115" s="311"/>
      <c r="P115" s="311"/>
      <c r="Q115" s="311"/>
      <c r="R115" s="311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311"/>
      <c r="AE115" s="311"/>
      <c r="AF115" s="311"/>
      <c r="AG115" s="311"/>
      <c r="AH115" s="311"/>
      <c r="AI115" s="311"/>
      <c r="AJ115" s="311"/>
      <c r="AK115" s="311"/>
      <c r="AL115" s="311"/>
      <c r="AM115" s="312">
        <f t="shared" si="33"/>
        <v>0</v>
      </c>
      <c r="AN115" s="312">
        <f t="shared" si="33"/>
        <v>0</v>
      </c>
      <c r="AO115" s="312">
        <f t="shared" si="33"/>
        <v>0</v>
      </c>
      <c r="AP115" s="312">
        <f t="shared" si="33"/>
        <v>0</v>
      </c>
      <c r="AQ115" s="313"/>
      <c r="AR115" s="312">
        <f t="shared" si="34"/>
        <v>0</v>
      </c>
      <c r="AS115" s="312">
        <f t="shared" si="34"/>
        <v>0</v>
      </c>
      <c r="AT115" s="312">
        <f t="shared" si="34"/>
        <v>0</v>
      </c>
      <c r="AU115" s="312">
        <f t="shared" si="34"/>
        <v>0</v>
      </c>
      <c r="AV115" s="313"/>
      <c r="AW115" s="312">
        <f t="shared" si="35"/>
        <v>0</v>
      </c>
      <c r="AX115" s="312">
        <f t="shared" si="35"/>
        <v>0</v>
      </c>
      <c r="AY115" s="312">
        <f t="shared" si="35"/>
        <v>0</v>
      </c>
      <c r="AZ115" s="312">
        <f t="shared" si="35"/>
        <v>0</v>
      </c>
      <c r="BA115" s="313"/>
      <c r="BB115" s="312">
        <f t="shared" si="31"/>
        <v>0</v>
      </c>
      <c r="BC115" s="312">
        <f t="shared" si="31"/>
        <v>0</v>
      </c>
      <c r="BD115" s="312">
        <f t="shared" si="31"/>
        <v>0</v>
      </c>
      <c r="BE115" s="312">
        <f t="shared" si="31"/>
        <v>0</v>
      </c>
      <c r="BF115" s="313"/>
      <c r="BG115" s="312">
        <f t="shared" si="32"/>
        <v>0</v>
      </c>
      <c r="BH115" s="312">
        <f t="shared" si="32"/>
        <v>0</v>
      </c>
      <c r="BI115" s="312">
        <f t="shared" si="32"/>
        <v>0</v>
      </c>
      <c r="BJ115" s="312">
        <f t="shared" si="32"/>
        <v>0</v>
      </c>
      <c r="BK115" s="313"/>
      <c r="BL115" s="314"/>
      <c r="BM115" s="314"/>
      <c r="BN115" s="314"/>
      <c r="BO115" s="314"/>
      <c r="BP115" s="356">
        <f t="shared" si="37"/>
        <v>0</v>
      </c>
      <c r="BQ115" s="357">
        <f t="shared" si="38"/>
        <v>0</v>
      </c>
      <c r="BR115" s="358" t="e">
        <f>IF(OR(#REF!="",AND(BP115=0,BQ115=0) ),0,IF(ISNUMBER(BP115),BP115+(1-(BQ115+1)/481),0))</f>
        <v>#REF!</v>
      </c>
      <c r="BS115" s="360" t="e">
        <f>IF(BR115=BR113,BS113,B115)</f>
        <v>#REF!</v>
      </c>
      <c r="BT115" s="315"/>
    </row>
    <row r="116" spans="1:72" s="316" customFormat="1" ht="14.1" hidden="1" customHeight="1" x14ac:dyDescent="0.25">
      <c r="A116" s="305">
        <f t="shared" si="36"/>
        <v>1.841995841995842</v>
      </c>
      <c r="B116" s="306">
        <f t="shared" ref="B116:B122" si="41">IF(ISNUMBER(B115),B115+1,1)</f>
        <v>1</v>
      </c>
      <c r="C116" s="318" t="s">
        <v>226</v>
      </c>
      <c r="D116" s="323" t="s">
        <v>55</v>
      </c>
      <c r="E116" s="320"/>
      <c r="F116" s="359"/>
      <c r="G116" s="324" t="s">
        <v>220</v>
      </c>
      <c r="H116" s="308"/>
      <c r="I116" s="322"/>
      <c r="J116" s="308"/>
      <c r="K116" s="308"/>
      <c r="L116" s="308"/>
      <c r="M116" s="310"/>
      <c r="N116" s="311" t="s">
        <v>18</v>
      </c>
      <c r="O116" s="311" t="s">
        <v>18</v>
      </c>
      <c r="P116" s="311" t="s">
        <v>20</v>
      </c>
      <c r="Q116" s="311"/>
      <c r="R116" s="311">
        <v>30</v>
      </c>
      <c r="S116" s="311" t="s">
        <v>19</v>
      </c>
      <c r="T116" s="311" t="s">
        <v>204</v>
      </c>
      <c r="U116" s="311" t="s">
        <v>18</v>
      </c>
      <c r="V116" s="311"/>
      <c r="W116" s="311">
        <v>25</v>
      </c>
      <c r="X116" s="311" t="s">
        <v>18</v>
      </c>
      <c r="Y116" s="311" t="s">
        <v>18</v>
      </c>
      <c r="Z116" s="311" t="s">
        <v>20</v>
      </c>
      <c r="AA116" s="311"/>
      <c r="AB116" s="311">
        <v>20</v>
      </c>
      <c r="AC116" s="311"/>
      <c r="AD116" s="311"/>
      <c r="AE116" s="311"/>
      <c r="AF116" s="311"/>
      <c r="AG116" s="311"/>
      <c r="AH116" s="311"/>
      <c r="AI116" s="311"/>
      <c r="AJ116" s="311"/>
      <c r="AK116" s="311"/>
      <c r="AL116" s="311"/>
      <c r="AM116" s="312">
        <f t="shared" si="33"/>
        <v>0</v>
      </c>
      <c r="AN116" s="312">
        <f t="shared" si="33"/>
        <v>0</v>
      </c>
      <c r="AO116" s="312">
        <f t="shared" si="33"/>
        <v>0</v>
      </c>
      <c r="AP116" s="312">
        <f t="shared" si="33"/>
        <v>0</v>
      </c>
      <c r="AQ116" s="313"/>
      <c r="AR116" s="312">
        <f t="shared" si="34"/>
        <v>0</v>
      </c>
      <c r="AS116" s="312">
        <f t="shared" si="34"/>
        <v>1</v>
      </c>
      <c r="AT116" s="312">
        <f t="shared" si="34"/>
        <v>0</v>
      </c>
      <c r="AU116" s="312">
        <f t="shared" si="34"/>
        <v>0</v>
      </c>
      <c r="AV116" s="313"/>
      <c r="AW116" s="312">
        <f t="shared" si="35"/>
        <v>0</v>
      </c>
      <c r="AX116" s="312">
        <f t="shared" si="35"/>
        <v>0</v>
      </c>
      <c r="AY116" s="312">
        <f t="shared" si="35"/>
        <v>0</v>
      </c>
      <c r="AZ116" s="312">
        <f t="shared" si="35"/>
        <v>0</v>
      </c>
      <c r="BA116" s="313"/>
      <c r="BB116" s="312">
        <f t="shared" si="31"/>
        <v>0</v>
      </c>
      <c r="BC116" s="312">
        <f t="shared" si="31"/>
        <v>0</v>
      </c>
      <c r="BD116" s="312">
        <f t="shared" si="31"/>
        <v>0</v>
      </c>
      <c r="BE116" s="312">
        <f t="shared" si="31"/>
        <v>0</v>
      </c>
      <c r="BF116" s="313"/>
      <c r="BG116" s="312">
        <f t="shared" si="32"/>
        <v>0</v>
      </c>
      <c r="BH116" s="312">
        <f t="shared" si="32"/>
        <v>0</v>
      </c>
      <c r="BI116" s="312">
        <f t="shared" si="32"/>
        <v>0</v>
      </c>
      <c r="BJ116" s="312">
        <f t="shared" si="32"/>
        <v>0</v>
      </c>
      <c r="BK116" s="313"/>
      <c r="BL116" s="314">
        <f t="shared" ref="BL116:BL122" si="42">9-SUM(AM116:BJ116)</f>
        <v>8</v>
      </c>
      <c r="BM116" s="314">
        <f t="shared" si="28"/>
        <v>480</v>
      </c>
      <c r="BN116" s="314">
        <f t="shared" si="29"/>
        <v>75</v>
      </c>
      <c r="BO116" s="314">
        <f t="shared" si="30"/>
        <v>555</v>
      </c>
      <c r="BP116" s="356">
        <f t="shared" si="37"/>
        <v>1</v>
      </c>
      <c r="BQ116" s="357">
        <f t="shared" si="38"/>
        <v>75</v>
      </c>
      <c r="BR116" s="358">
        <f t="shared" si="39"/>
        <v>1.841995841995842</v>
      </c>
      <c r="BS116" s="360" t="e">
        <f t="shared" si="40"/>
        <v>#REF!</v>
      </c>
    </row>
    <row r="117" spans="1:72" s="316" customFormat="1" ht="14.1" hidden="1" customHeight="1" x14ac:dyDescent="0.25">
      <c r="A117" s="305">
        <f t="shared" si="36"/>
        <v>0</v>
      </c>
      <c r="B117" s="317"/>
      <c r="C117" s="318"/>
      <c r="D117" s="341"/>
      <c r="E117" s="367"/>
      <c r="F117" s="355"/>
      <c r="G117" s="324"/>
      <c r="H117" s="308"/>
      <c r="I117" s="322"/>
      <c r="J117" s="308"/>
      <c r="K117" s="308"/>
      <c r="L117" s="308"/>
      <c r="M117" s="310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  <c r="AF117" s="311"/>
      <c r="AG117" s="311"/>
      <c r="AH117" s="311"/>
      <c r="AI117" s="311"/>
      <c r="AJ117" s="311"/>
      <c r="AK117" s="311"/>
      <c r="AL117" s="311"/>
      <c r="AM117" s="312">
        <f t="shared" si="33"/>
        <v>0</v>
      </c>
      <c r="AN117" s="312">
        <f t="shared" si="33"/>
        <v>0</v>
      </c>
      <c r="AO117" s="312">
        <f t="shared" si="33"/>
        <v>0</v>
      </c>
      <c r="AP117" s="312">
        <f t="shared" si="33"/>
        <v>0</v>
      </c>
      <c r="AQ117" s="313"/>
      <c r="AR117" s="312">
        <f t="shared" si="34"/>
        <v>0</v>
      </c>
      <c r="AS117" s="312">
        <f t="shared" si="34"/>
        <v>0</v>
      </c>
      <c r="AT117" s="312">
        <f t="shared" si="34"/>
        <v>0</v>
      </c>
      <c r="AU117" s="312">
        <f t="shared" si="34"/>
        <v>0</v>
      </c>
      <c r="AV117" s="313"/>
      <c r="AW117" s="312">
        <f t="shared" si="35"/>
        <v>0</v>
      </c>
      <c r="AX117" s="312">
        <f t="shared" si="35"/>
        <v>0</v>
      </c>
      <c r="AY117" s="312">
        <f t="shared" si="35"/>
        <v>0</v>
      </c>
      <c r="AZ117" s="312">
        <f t="shared" si="35"/>
        <v>0</v>
      </c>
      <c r="BA117" s="313"/>
      <c r="BB117" s="312">
        <f t="shared" si="31"/>
        <v>0</v>
      </c>
      <c r="BC117" s="312">
        <f t="shared" si="31"/>
        <v>0</v>
      </c>
      <c r="BD117" s="312">
        <f t="shared" si="31"/>
        <v>0</v>
      </c>
      <c r="BE117" s="312">
        <f t="shared" si="31"/>
        <v>0</v>
      </c>
      <c r="BF117" s="313"/>
      <c r="BG117" s="312">
        <f t="shared" si="32"/>
        <v>0</v>
      </c>
      <c r="BH117" s="312">
        <f t="shared" si="32"/>
        <v>0</v>
      </c>
      <c r="BI117" s="312">
        <f t="shared" si="32"/>
        <v>0</v>
      </c>
      <c r="BJ117" s="312">
        <f t="shared" si="32"/>
        <v>0</v>
      </c>
      <c r="BK117" s="313"/>
      <c r="BL117" s="314"/>
      <c r="BM117" s="314"/>
      <c r="BN117" s="314"/>
      <c r="BO117" s="314"/>
      <c r="BP117" s="356">
        <f t="shared" si="37"/>
        <v>0</v>
      </c>
      <c r="BQ117" s="357">
        <f t="shared" si="38"/>
        <v>0</v>
      </c>
      <c r="BR117" s="358">
        <f t="shared" si="39"/>
        <v>0</v>
      </c>
      <c r="BS117" s="360">
        <f>IF(BR117=BR116,BS116,B117)</f>
        <v>0</v>
      </c>
      <c r="BT117" s="315"/>
    </row>
    <row r="118" spans="1:72" s="316" customFormat="1" ht="13.5" hidden="1" customHeight="1" x14ac:dyDescent="0.25">
      <c r="A118" s="305">
        <f t="shared" si="36"/>
        <v>0</v>
      </c>
      <c r="B118" s="306"/>
      <c r="C118" s="318"/>
      <c r="D118" s="319"/>
      <c r="E118" s="320"/>
      <c r="F118" s="359"/>
      <c r="G118" s="333"/>
      <c r="H118" s="308"/>
      <c r="I118" s="308"/>
      <c r="J118" s="308"/>
      <c r="K118" s="308"/>
      <c r="L118" s="308"/>
      <c r="M118" s="310"/>
      <c r="N118" s="311"/>
      <c r="O118" s="311"/>
      <c r="P118" s="311"/>
      <c r="Q118" s="311"/>
      <c r="R118" s="311"/>
      <c r="S118" s="311"/>
      <c r="T118" s="311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311"/>
      <c r="AE118" s="311"/>
      <c r="AF118" s="311"/>
      <c r="AG118" s="311"/>
      <c r="AH118" s="311"/>
      <c r="AI118" s="311"/>
      <c r="AJ118" s="311"/>
      <c r="AK118" s="311"/>
      <c r="AL118" s="311"/>
      <c r="AM118" s="312">
        <f t="shared" si="33"/>
        <v>0</v>
      </c>
      <c r="AN118" s="312">
        <f t="shared" si="33"/>
        <v>0</v>
      </c>
      <c r="AO118" s="312">
        <f t="shared" si="33"/>
        <v>0</v>
      </c>
      <c r="AP118" s="312">
        <f t="shared" si="33"/>
        <v>0</v>
      </c>
      <c r="AQ118" s="313"/>
      <c r="AR118" s="312">
        <f t="shared" si="34"/>
        <v>0</v>
      </c>
      <c r="AS118" s="312">
        <f t="shared" si="34"/>
        <v>0</v>
      </c>
      <c r="AT118" s="312">
        <f t="shared" si="34"/>
        <v>0</v>
      </c>
      <c r="AU118" s="312">
        <f t="shared" si="34"/>
        <v>0</v>
      </c>
      <c r="AV118" s="313"/>
      <c r="AW118" s="312">
        <f t="shared" si="35"/>
        <v>0</v>
      </c>
      <c r="AX118" s="312">
        <f t="shared" si="35"/>
        <v>0</v>
      </c>
      <c r="AY118" s="312">
        <f t="shared" si="35"/>
        <v>0</v>
      </c>
      <c r="AZ118" s="312">
        <f t="shared" si="35"/>
        <v>0</v>
      </c>
      <c r="BA118" s="313"/>
      <c r="BB118" s="312">
        <f t="shared" si="31"/>
        <v>0</v>
      </c>
      <c r="BC118" s="312">
        <f t="shared" si="31"/>
        <v>0</v>
      </c>
      <c r="BD118" s="312">
        <f t="shared" si="31"/>
        <v>0</v>
      </c>
      <c r="BE118" s="312">
        <f t="shared" si="31"/>
        <v>0</v>
      </c>
      <c r="BF118" s="313"/>
      <c r="BG118" s="312">
        <f t="shared" si="32"/>
        <v>0</v>
      </c>
      <c r="BH118" s="312">
        <f t="shared" si="32"/>
        <v>0</v>
      </c>
      <c r="BI118" s="312">
        <f t="shared" si="32"/>
        <v>0</v>
      </c>
      <c r="BJ118" s="312">
        <f t="shared" si="32"/>
        <v>0</v>
      </c>
      <c r="BK118" s="313"/>
      <c r="BL118" s="314"/>
      <c r="BM118" s="314"/>
      <c r="BN118" s="314"/>
      <c r="BO118" s="314"/>
      <c r="BP118" s="356">
        <f t="shared" si="37"/>
        <v>0</v>
      </c>
      <c r="BQ118" s="357">
        <f t="shared" si="38"/>
        <v>0</v>
      </c>
      <c r="BR118" s="358">
        <f t="shared" si="39"/>
        <v>0</v>
      </c>
      <c r="BS118" s="360">
        <f t="shared" si="40"/>
        <v>0</v>
      </c>
    </row>
    <row r="119" spans="1:72" s="316" customFormat="1" ht="13.5" hidden="1" customHeight="1" x14ac:dyDescent="0.25">
      <c r="A119" s="305">
        <f t="shared" si="36"/>
        <v>0</v>
      </c>
      <c r="B119" s="317"/>
      <c r="C119" s="318"/>
      <c r="D119" s="319"/>
      <c r="E119" s="320"/>
      <c r="F119" s="361"/>
      <c r="G119" s="321"/>
      <c r="H119" s="309"/>
      <c r="I119" s="308"/>
      <c r="J119" s="308"/>
      <c r="K119" s="308"/>
      <c r="L119" s="308"/>
      <c r="M119" s="328"/>
      <c r="N119" s="311"/>
      <c r="O119" s="311"/>
      <c r="P119" s="311"/>
      <c r="Q119" s="311"/>
      <c r="R119" s="311"/>
      <c r="S119" s="311"/>
      <c r="T119" s="311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311"/>
      <c r="AE119" s="311"/>
      <c r="AF119" s="311"/>
      <c r="AG119" s="311"/>
      <c r="AH119" s="311"/>
      <c r="AI119" s="311"/>
      <c r="AJ119" s="311"/>
      <c r="AK119" s="311"/>
      <c r="AL119" s="311"/>
      <c r="AM119" s="312">
        <f t="shared" si="33"/>
        <v>0</v>
      </c>
      <c r="AN119" s="312">
        <f t="shared" si="33"/>
        <v>0</v>
      </c>
      <c r="AO119" s="312">
        <f t="shared" si="33"/>
        <v>0</v>
      </c>
      <c r="AP119" s="312">
        <f t="shared" si="33"/>
        <v>0</v>
      </c>
      <c r="AQ119" s="313"/>
      <c r="AR119" s="312">
        <f t="shared" si="34"/>
        <v>0</v>
      </c>
      <c r="AS119" s="312">
        <f t="shared" si="34"/>
        <v>0</v>
      </c>
      <c r="AT119" s="312">
        <f t="shared" si="34"/>
        <v>0</v>
      </c>
      <c r="AU119" s="312">
        <f t="shared" si="34"/>
        <v>0</v>
      </c>
      <c r="AV119" s="313"/>
      <c r="AW119" s="312">
        <f t="shared" si="35"/>
        <v>0</v>
      </c>
      <c r="AX119" s="312">
        <f t="shared" si="35"/>
        <v>0</v>
      </c>
      <c r="AY119" s="312">
        <f t="shared" si="35"/>
        <v>0</v>
      </c>
      <c r="AZ119" s="312">
        <f t="shared" si="35"/>
        <v>0</v>
      </c>
      <c r="BA119" s="313"/>
      <c r="BB119" s="312">
        <f t="shared" si="31"/>
        <v>0</v>
      </c>
      <c r="BC119" s="312">
        <f t="shared" si="31"/>
        <v>0</v>
      </c>
      <c r="BD119" s="312">
        <f t="shared" si="31"/>
        <v>0</v>
      </c>
      <c r="BE119" s="312">
        <f t="shared" si="31"/>
        <v>0</v>
      </c>
      <c r="BF119" s="313"/>
      <c r="BG119" s="312">
        <f t="shared" si="32"/>
        <v>0</v>
      </c>
      <c r="BH119" s="312">
        <f t="shared" si="32"/>
        <v>0</v>
      </c>
      <c r="BI119" s="312">
        <f t="shared" si="32"/>
        <v>0</v>
      </c>
      <c r="BJ119" s="312">
        <f t="shared" si="32"/>
        <v>0</v>
      </c>
      <c r="BK119" s="313"/>
      <c r="BL119" s="314"/>
      <c r="BM119" s="314"/>
      <c r="BN119" s="314"/>
      <c r="BO119" s="314"/>
      <c r="BP119" s="356">
        <f t="shared" si="37"/>
        <v>0</v>
      </c>
      <c r="BQ119" s="357">
        <f t="shared" si="38"/>
        <v>0</v>
      </c>
      <c r="BR119" s="358">
        <f t="shared" si="39"/>
        <v>0</v>
      </c>
      <c r="BS119" s="360">
        <f t="shared" si="40"/>
        <v>0</v>
      </c>
    </row>
    <row r="120" spans="1:72" s="316" customFormat="1" ht="6" hidden="1" customHeight="1" x14ac:dyDescent="0.25">
      <c r="A120" s="305">
        <f t="shared" si="36"/>
        <v>0</v>
      </c>
      <c r="B120" s="306"/>
      <c r="C120" s="318"/>
      <c r="D120" s="323"/>
      <c r="E120" s="307"/>
      <c r="F120" s="355"/>
      <c r="G120" s="324"/>
      <c r="H120" s="308"/>
      <c r="I120" s="322"/>
      <c r="J120" s="308"/>
      <c r="K120" s="308"/>
      <c r="L120" s="308"/>
      <c r="M120" s="310"/>
      <c r="N120" s="311"/>
      <c r="O120" s="311"/>
      <c r="P120" s="311"/>
      <c r="Q120" s="311"/>
      <c r="R120" s="311"/>
      <c r="S120" s="311"/>
      <c r="T120" s="311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311"/>
      <c r="AE120" s="311"/>
      <c r="AF120" s="311"/>
      <c r="AG120" s="311"/>
      <c r="AH120" s="311"/>
      <c r="AI120" s="311"/>
      <c r="AJ120" s="311"/>
      <c r="AK120" s="311"/>
      <c r="AL120" s="311"/>
      <c r="AM120" s="312">
        <f t="shared" si="33"/>
        <v>0</v>
      </c>
      <c r="AN120" s="312">
        <f t="shared" si="33"/>
        <v>0</v>
      </c>
      <c r="AO120" s="312">
        <f t="shared" si="33"/>
        <v>0</v>
      </c>
      <c r="AP120" s="312">
        <f t="shared" si="33"/>
        <v>0</v>
      </c>
      <c r="AQ120" s="313"/>
      <c r="AR120" s="312">
        <f t="shared" si="34"/>
        <v>0</v>
      </c>
      <c r="AS120" s="312">
        <f t="shared" si="34"/>
        <v>0</v>
      </c>
      <c r="AT120" s="312">
        <f t="shared" si="34"/>
        <v>0</v>
      </c>
      <c r="AU120" s="312">
        <f t="shared" si="34"/>
        <v>0</v>
      </c>
      <c r="AV120" s="313"/>
      <c r="AW120" s="312">
        <f t="shared" si="35"/>
        <v>0</v>
      </c>
      <c r="AX120" s="312">
        <f t="shared" si="35"/>
        <v>0</v>
      </c>
      <c r="AY120" s="312">
        <f t="shared" si="35"/>
        <v>0</v>
      </c>
      <c r="AZ120" s="312">
        <f t="shared" si="35"/>
        <v>0</v>
      </c>
      <c r="BA120" s="313"/>
      <c r="BB120" s="312">
        <f t="shared" si="31"/>
        <v>0</v>
      </c>
      <c r="BC120" s="312">
        <f t="shared" si="31"/>
        <v>0</v>
      </c>
      <c r="BD120" s="312">
        <f t="shared" si="31"/>
        <v>0</v>
      </c>
      <c r="BE120" s="312">
        <f t="shared" si="31"/>
        <v>0</v>
      </c>
      <c r="BF120" s="313"/>
      <c r="BG120" s="312">
        <f t="shared" si="32"/>
        <v>0</v>
      </c>
      <c r="BH120" s="312">
        <f t="shared" si="32"/>
        <v>0</v>
      </c>
      <c r="BI120" s="312">
        <f t="shared" si="32"/>
        <v>0</v>
      </c>
      <c r="BJ120" s="312">
        <f t="shared" si="32"/>
        <v>0</v>
      </c>
      <c r="BK120" s="313"/>
      <c r="BL120" s="314"/>
      <c r="BM120" s="314"/>
      <c r="BN120" s="314"/>
      <c r="BO120" s="314"/>
      <c r="BP120" s="356">
        <f t="shared" si="37"/>
        <v>0</v>
      </c>
      <c r="BQ120" s="357">
        <f t="shared" si="38"/>
        <v>0</v>
      </c>
      <c r="BR120" s="358">
        <f t="shared" si="39"/>
        <v>0</v>
      </c>
      <c r="BS120" s="360">
        <f t="shared" si="40"/>
        <v>0</v>
      </c>
    </row>
    <row r="121" spans="1:72" s="316" customFormat="1" ht="14.1" hidden="1" customHeight="1" x14ac:dyDescent="0.25">
      <c r="A121" s="305">
        <f t="shared" si="36"/>
        <v>0</v>
      </c>
      <c r="B121" s="317"/>
      <c r="C121" s="318"/>
      <c r="D121" s="339"/>
      <c r="E121" s="320"/>
      <c r="F121" s="359"/>
      <c r="G121" s="324"/>
      <c r="H121" s="308"/>
      <c r="I121" s="322"/>
      <c r="J121" s="308"/>
      <c r="K121" s="308"/>
      <c r="L121" s="308"/>
      <c r="M121" s="310"/>
      <c r="N121" s="311"/>
      <c r="O121" s="311"/>
      <c r="P121" s="311"/>
      <c r="Q121" s="311"/>
      <c r="R121" s="311"/>
      <c r="S121" s="311"/>
      <c r="T121" s="311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311"/>
      <c r="AE121" s="311"/>
      <c r="AF121" s="311"/>
      <c r="AG121" s="311"/>
      <c r="AH121" s="311"/>
      <c r="AI121" s="311"/>
      <c r="AJ121" s="311"/>
      <c r="AK121" s="311"/>
      <c r="AL121" s="311"/>
      <c r="AM121" s="312">
        <f t="shared" si="33"/>
        <v>0</v>
      </c>
      <c r="AN121" s="312">
        <f t="shared" si="33"/>
        <v>0</v>
      </c>
      <c r="AO121" s="312">
        <f t="shared" si="33"/>
        <v>0</v>
      </c>
      <c r="AP121" s="312">
        <f t="shared" si="33"/>
        <v>0</v>
      </c>
      <c r="AQ121" s="313"/>
      <c r="AR121" s="312">
        <f t="shared" si="34"/>
        <v>0</v>
      </c>
      <c r="AS121" s="312">
        <f t="shared" si="34"/>
        <v>0</v>
      </c>
      <c r="AT121" s="312">
        <f t="shared" si="34"/>
        <v>0</v>
      </c>
      <c r="AU121" s="312">
        <f t="shared" si="34"/>
        <v>0</v>
      </c>
      <c r="AV121" s="313"/>
      <c r="AW121" s="312">
        <f t="shared" si="35"/>
        <v>0</v>
      </c>
      <c r="AX121" s="312">
        <f t="shared" si="35"/>
        <v>0</v>
      </c>
      <c r="AY121" s="312">
        <f t="shared" si="35"/>
        <v>0</v>
      </c>
      <c r="AZ121" s="312">
        <f t="shared" si="35"/>
        <v>0</v>
      </c>
      <c r="BA121" s="313"/>
      <c r="BB121" s="312">
        <f t="shared" si="31"/>
        <v>0</v>
      </c>
      <c r="BC121" s="312">
        <f t="shared" si="31"/>
        <v>0</v>
      </c>
      <c r="BD121" s="312">
        <f t="shared" si="31"/>
        <v>0</v>
      </c>
      <c r="BE121" s="312">
        <f t="shared" si="31"/>
        <v>0</v>
      </c>
      <c r="BF121" s="313"/>
      <c r="BG121" s="312">
        <f t="shared" si="32"/>
        <v>0</v>
      </c>
      <c r="BH121" s="312">
        <f t="shared" si="32"/>
        <v>0</v>
      </c>
      <c r="BI121" s="312">
        <f t="shared" si="32"/>
        <v>0</v>
      </c>
      <c r="BJ121" s="312">
        <f t="shared" si="32"/>
        <v>0</v>
      </c>
      <c r="BK121" s="313"/>
      <c r="BL121" s="314"/>
      <c r="BM121" s="314"/>
      <c r="BN121" s="314"/>
      <c r="BO121" s="314"/>
      <c r="BP121" s="356">
        <f t="shared" si="37"/>
        <v>0</v>
      </c>
      <c r="BQ121" s="357">
        <f t="shared" si="38"/>
        <v>0</v>
      </c>
      <c r="BR121" s="358">
        <f t="shared" si="39"/>
        <v>0</v>
      </c>
      <c r="BS121" s="360">
        <f t="shared" si="40"/>
        <v>0</v>
      </c>
      <c r="BT121" s="315"/>
    </row>
    <row r="122" spans="1:72" s="316" customFormat="1" ht="14.1" hidden="1" customHeight="1" x14ac:dyDescent="0.25">
      <c r="A122" s="305">
        <f t="shared" si="36"/>
        <v>1.8004158004158004</v>
      </c>
      <c r="B122" s="306">
        <f t="shared" si="41"/>
        <v>1</v>
      </c>
      <c r="C122" s="318" t="s">
        <v>227</v>
      </c>
      <c r="D122" s="323" t="s">
        <v>55</v>
      </c>
      <c r="E122" s="320"/>
      <c r="F122" s="363"/>
      <c r="G122" s="332" t="s">
        <v>220</v>
      </c>
      <c r="H122" s="308"/>
      <c r="I122" s="322"/>
      <c r="J122" s="308"/>
      <c r="K122" s="308"/>
      <c r="L122" s="308"/>
      <c r="M122" s="310"/>
      <c r="N122" s="311" t="s">
        <v>18</v>
      </c>
      <c r="O122" s="311" t="s">
        <v>18</v>
      </c>
      <c r="P122" s="311" t="s">
        <v>19</v>
      </c>
      <c r="Q122" s="311"/>
      <c r="R122" s="311">
        <v>27</v>
      </c>
      <c r="S122" s="311" t="s">
        <v>18</v>
      </c>
      <c r="T122" s="311" t="s">
        <v>18</v>
      </c>
      <c r="U122" s="311" t="s">
        <v>17</v>
      </c>
      <c r="V122" s="311"/>
      <c r="W122" s="311">
        <v>33</v>
      </c>
      <c r="X122" s="311" t="s">
        <v>19</v>
      </c>
      <c r="Y122" s="311" t="s">
        <v>20</v>
      </c>
      <c r="Z122" s="311" t="s">
        <v>19</v>
      </c>
      <c r="AA122" s="311"/>
      <c r="AB122" s="311">
        <v>35</v>
      </c>
      <c r="AC122" s="311"/>
      <c r="AD122" s="311"/>
      <c r="AE122" s="311"/>
      <c r="AF122" s="311"/>
      <c r="AG122" s="311"/>
      <c r="AH122" s="311"/>
      <c r="AI122" s="311"/>
      <c r="AJ122" s="311"/>
      <c r="AK122" s="311"/>
      <c r="AL122" s="311"/>
      <c r="AM122" s="312">
        <f t="shared" si="33"/>
        <v>0</v>
      </c>
      <c r="AN122" s="312">
        <f t="shared" si="33"/>
        <v>0</v>
      </c>
      <c r="AO122" s="312">
        <f t="shared" si="33"/>
        <v>0</v>
      </c>
      <c r="AP122" s="312">
        <f t="shared" si="33"/>
        <v>0</v>
      </c>
      <c r="AQ122" s="313"/>
      <c r="AR122" s="312">
        <f t="shared" si="34"/>
        <v>0</v>
      </c>
      <c r="AS122" s="312">
        <f t="shared" si="34"/>
        <v>0</v>
      </c>
      <c r="AT122" s="312">
        <f t="shared" si="34"/>
        <v>1</v>
      </c>
      <c r="AU122" s="312">
        <f t="shared" si="34"/>
        <v>0</v>
      </c>
      <c r="AV122" s="313"/>
      <c r="AW122" s="312">
        <f t="shared" si="35"/>
        <v>0</v>
      </c>
      <c r="AX122" s="312">
        <f t="shared" si="35"/>
        <v>0</v>
      </c>
      <c r="AY122" s="312">
        <f t="shared" si="35"/>
        <v>0</v>
      </c>
      <c r="AZ122" s="312">
        <f t="shared" si="35"/>
        <v>0</v>
      </c>
      <c r="BA122" s="313"/>
      <c r="BB122" s="312">
        <f t="shared" si="31"/>
        <v>0</v>
      </c>
      <c r="BC122" s="312">
        <f t="shared" si="31"/>
        <v>0</v>
      </c>
      <c r="BD122" s="312">
        <f t="shared" si="31"/>
        <v>0</v>
      </c>
      <c r="BE122" s="312">
        <f t="shared" si="31"/>
        <v>0</v>
      </c>
      <c r="BF122" s="313"/>
      <c r="BG122" s="312">
        <f t="shared" si="32"/>
        <v>0</v>
      </c>
      <c r="BH122" s="312">
        <f t="shared" si="32"/>
        <v>0</v>
      </c>
      <c r="BI122" s="312">
        <f t="shared" si="32"/>
        <v>0</v>
      </c>
      <c r="BJ122" s="312">
        <f t="shared" si="32"/>
        <v>0</v>
      </c>
      <c r="BK122" s="313"/>
      <c r="BL122" s="314">
        <f t="shared" si="42"/>
        <v>8</v>
      </c>
      <c r="BM122" s="314">
        <f t="shared" si="28"/>
        <v>480</v>
      </c>
      <c r="BN122" s="314">
        <f t="shared" si="29"/>
        <v>95</v>
      </c>
      <c r="BO122" s="314">
        <f t="shared" si="30"/>
        <v>575</v>
      </c>
      <c r="BP122" s="356">
        <f t="shared" si="37"/>
        <v>1</v>
      </c>
      <c r="BQ122" s="357">
        <f t="shared" si="38"/>
        <v>95</v>
      </c>
      <c r="BR122" s="358">
        <f t="shared" si="39"/>
        <v>1.8004158004158004</v>
      </c>
      <c r="BS122" s="360">
        <f t="shared" si="40"/>
        <v>1</v>
      </c>
    </row>
    <row r="123" spans="1:72" s="316" customFormat="1" ht="13.5" hidden="1" customHeight="1" x14ac:dyDescent="0.25">
      <c r="A123" s="305">
        <f t="shared" si="36"/>
        <v>0</v>
      </c>
      <c r="B123" s="317"/>
      <c r="C123" s="318"/>
      <c r="D123" s="323"/>
      <c r="E123" s="307"/>
      <c r="F123" s="355"/>
      <c r="G123" s="332"/>
      <c r="H123" s="325"/>
      <c r="I123" s="309"/>
      <c r="J123" s="325"/>
      <c r="K123" s="322"/>
      <c r="L123" s="309"/>
      <c r="M123" s="329"/>
      <c r="N123" s="311"/>
      <c r="O123" s="311"/>
      <c r="P123" s="311"/>
      <c r="Q123" s="311"/>
      <c r="R123" s="311"/>
      <c r="S123" s="311"/>
      <c r="T123" s="311"/>
      <c r="U123" s="311"/>
      <c r="V123" s="311"/>
      <c r="W123" s="311"/>
      <c r="X123" s="311"/>
      <c r="Y123" s="311"/>
      <c r="Z123" s="311"/>
      <c r="AA123" s="311"/>
      <c r="AB123" s="311"/>
      <c r="AC123" s="311"/>
      <c r="AD123" s="311"/>
      <c r="AE123" s="311"/>
      <c r="AF123" s="311"/>
      <c r="AG123" s="311"/>
      <c r="AH123" s="311"/>
      <c r="AI123" s="311"/>
      <c r="AJ123" s="311"/>
      <c r="AK123" s="311"/>
      <c r="AL123" s="311"/>
      <c r="AM123" s="312">
        <f t="shared" ref="AM123:AM131" si="43">IF(N123=N$10,1,0)</f>
        <v>0</v>
      </c>
      <c r="AN123" s="312">
        <f t="shared" ref="AN123:AN131" si="44">IF(O123=O$10,1,0)</f>
        <v>0</v>
      </c>
      <c r="AO123" s="312">
        <f t="shared" ref="AO123:AO131" si="45">IF(P123=P$10,1,0)</f>
        <v>0</v>
      </c>
      <c r="AP123" s="312"/>
      <c r="AQ123" s="313"/>
      <c r="AR123" s="312">
        <f t="shared" ref="AR123:AR131" si="46">IF(S123=S$10,1,0)</f>
        <v>0</v>
      </c>
      <c r="AS123" s="312">
        <f t="shared" ref="AS123:AS131" si="47">IF(T123=T$10,1,0)</f>
        <v>0</v>
      </c>
      <c r="AT123" s="312">
        <f t="shared" ref="AT123:AT131" si="48">IF(U123=U$10,1,0)</f>
        <v>0</v>
      </c>
      <c r="AU123" s="312"/>
      <c r="AV123" s="313"/>
      <c r="AW123" s="312">
        <f t="shared" ref="AW123:AW131" si="49">IF(X123=X$10,1,0)</f>
        <v>0</v>
      </c>
      <c r="AX123" s="312">
        <f t="shared" ref="AX123:AX131" si="50">IF(Y123=Y$10,1,0)</f>
        <v>0</v>
      </c>
      <c r="AY123" s="312">
        <f t="shared" ref="AY123:AY131" si="51">IF(Z123=Z$10,1,0)</f>
        <v>0</v>
      </c>
      <c r="AZ123" s="312"/>
      <c r="BA123" s="313"/>
      <c r="BB123" s="312"/>
      <c r="BC123" s="312"/>
      <c r="BD123" s="312"/>
      <c r="BE123" s="312"/>
      <c r="BF123" s="313"/>
      <c r="BG123" s="312"/>
      <c r="BH123" s="312"/>
      <c r="BI123" s="312"/>
      <c r="BJ123" s="312"/>
      <c r="BK123" s="313"/>
      <c r="BL123" s="314"/>
      <c r="BM123" s="314"/>
      <c r="BN123" s="314"/>
      <c r="BO123" s="314"/>
      <c r="BP123" s="356">
        <f t="shared" si="37"/>
        <v>0</v>
      </c>
      <c r="BQ123" s="357">
        <f t="shared" si="38"/>
        <v>0</v>
      </c>
      <c r="BR123" s="358">
        <f t="shared" si="39"/>
        <v>0</v>
      </c>
      <c r="BS123" s="360">
        <f t="shared" si="40"/>
        <v>0</v>
      </c>
    </row>
    <row r="124" spans="1:72" s="316" customFormat="1" ht="13.5" hidden="1" customHeight="1" x14ac:dyDescent="0.25">
      <c r="A124" s="305">
        <f t="shared" si="36"/>
        <v>0</v>
      </c>
      <c r="B124" s="306"/>
      <c r="C124" s="318"/>
      <c r="D124" s="323"/>
      <c r="E124" s="320"/>
      <c r="F124" s="359"/>
      <c r="G124" s="332"/>
      <c r="H124" s="308"/>
      <c r="I124" s="322"/>
      <c r="J124" s="308"/>
      <c r="K124" s="308"/>
      <c r="L124" s="308"/>
      <c r="M124" s="310"/>
      <c r="N124" s="311"/>
      <c r="O124" s="311"/>
      <c r="P124" s="311"/>
      <c r="Q124" s="311"/>
      <c r="R124" s="311"/>
      <c r="S124" s="311"/>
      <c r="T124" s="311"/>
      <c r="U124" s="311"/>
      <c r="V124" s="311"/>
      <c r="W124" s="311"/>
      <c r="X124" s="311"/>
      <c r="Y124" s="311"/>
      <c r="Z124" s="311"/>
      <c r="AA124" s="311"/>
      <c r="AB124" s="311"/>
      <c r="AC124" s="311"/>
      <c r="AD124" s="311"/>
      <c r="AE124" s="311"/>
      <c r="AF124" s="311"/>
      <c r="AG124" s="311"/>
      <c r="AH124" s="311"/>
      <c r="AI124" s="311"/>
      <c r="AJ124" s="311"/>
      <c r="AK124" s="311"/>
      <c r="AL124" s="311"/>
      <c r="AM124" s="312">
        <f t="shared" si="43"/>
        <v>0</v>
      </c>
      <c r="AN124" s="312">
        <f t="shared" si="44"/>
        <v>0</v>
      </c>
      <c r="AO124" s="312">
        <f t="shared" si="45"/>
        <v>0</v>
      </c>
      <c r="AP124" s="312">
        <f t="shared" ref="AP124:AP131" si="52">IF(Q124=Q$10,1,0)</f>
        <v>0</v>
      </c>
      <c r="AQ124" s="313"/>
      <c r="AR124" s="312">
        <f t="shared" si="46"/>
        <v>0</v>
      </c>
      <c r="AS124" s="312">
        <f t="shared" si="47"/>
        <v>0</v>
      </c>
      <c r="AT124" s="312">
        <f t="shared" si="48"/>
        <v>0</v>
      </c>
      <c r="AU124" s="312">
        <f t="shared" ref="AU124:AU131" si="53">IF(V124=V$10,1,0)</f>
        <v>0</v>
      </c>
      <c r="AV124" s="313"/>
      <c r="AW124" s="312">
        <f t="shared" si="49"/>
        <v>0</v>
      </c>
      <c r="AX124" s="312">
        <f t="shared" si="50"/>
        <v>0</v>
      </c>
      <c r="AY124" s="312">
        <f t="shared" si="51"/>
        <v>0</v>
      </c>
      <c r="AZ124" s="312">
        <f t="shared" ref="AZ124:AZ131" si="54">IF(AA124=AA$10,1,0)</f>
        <v>0</v>
      </c>
      <c r="BA124" s="313"/>
      <c r="BB124" s="312">
        <f t="shared" ref="BB124:BE131" si="55">IF(AC124=AC$10,1,0)</f>
        <v>0</v>
      </c>
      <c r="BC124" s="312">
        <f t="shared" si="55"/>
        <v>0</v>
      </c>
      <c r="BD124" s="312">
        <f t="shared" si="55"/>
        <v>0</v>
      </c>
      <c r="BE124" s="312">
        <f t="shared" si="55"/>
        <v>0</v>
      </c>
      <c r="BF124" s="313"/>
      <c r="BG124" s="312">
        <f t="shared" ref="BG124:BJ131" si="56">IF(AH124=AH$10,1,0)</f>
        <v>0</v>
      </c>
      <c r="BH124" s="312">
        <f t="shared" si="56"/>
        <v>0</v>
      </c>
      <c r="BI124" s="312">
        <f t="shared" si="56"/>
        <v>0</v>
      </c>
      <c r="BJ124" s="312">
        <f t="shared" si="56"/>
        <v>0</v>
      </c>
      <c r="BK124" s="313"/>
      <c r="BL124" s="314"/>
      <c r="BM124" s="314"/>
      <c r="BN124" s="314"/>
      <c r="BO124" s="314"/>
      <c r="BP124" s="356">
        <f t="shared" si="37"/>
        <v>0</v>
      </c>
      <c r="BQ124" s="357">
        <f t="shared" si="38"/>
        <v>0</v>
      </c>
      <c r="BR124" s="358">
        <f t="shared" si="39"/>
        <v>0</v>
      </c>
      <c r="BS124" s="360">
        <f t="shared" si="40"/>
        <v>0</v>
      </c>
    </row>
    <row r="125" spans="1:72" s="316" customFormat="1" ht="13.5" hidden="1" customHeight="1" x14ac:dyDescent="0.25">
      <c r="A125" s="305">
        <f t="shared" si="36"/>
        <v>0</v>
      </c>
      <c r="B125" s="317"/>
      <c r="C125" s="318"/>
      <c r="D125" s="323"/>
      <c r="E125" s="320"/>
      <c r="F125" s="359"/>
      <c r="G125" s="324"/>
      <c r="H125" s="308"/>
      <c r="I125" s="322"/>
      <c r="J125" s="308"/>
      <c r="K125" s="308"/>
      <c r="L125" s="308"/>
      <c r="M125" s="310"/>
      <c r="N125" s="311"/>
      <c r="O125" s="311"/>
      <c r="P125" s="311"/>
      <c r="Q125" s="311"/>
      <c r="R125" s="311"/>
      <c r="S125" s="311"/>
      <c r="T125" s="311"/>
      <c r="U125" s="311"/>
      <c r="V125" s="311"/>
      <c r="W125" s="311"/>
      <c r="X125" s="311"/>
      <c r="Y125" s="311"/>
      <c r="Z125" s="311"/>
      <c r="AA125" s="311"/>
      <c r="AB125" s="311"/>
      <c r="AC125" s="311"/>
      <c r="AD125" s="311"/>
      <c r="AE125" s="311"/>
      <c r="AF125" s="311"/>
      <c r="AG125" s="311"/>
      <c r="AH125" s="311"/>
      <c r="AI125" s="311"/>
      <c r="AJ125" s="311"/>
      <c r="AK125" s="311"/>
      <c r="AL125" s="311"/>
      <c r="AM125" s="312">
        <f t="shared" si="43"/>
        <v>0</v>
      </c>
      <c r="AN125" s="312">
        <f t="shared" si="44"/>
        <v>0</v>
      </c>
      <c r="AO125" s="312">
        <f t="shared" si="45"/>
        <v>0</v>
      </c>
      <c r="AP125" s="312">
        <f t="shared" si="52"/>
        <v>0</v>
      </c>
      <c r="AQ125" s="313"/>
      <c r="AR125" s="312">
        <f t="shared" si="46"/>
        <v>0</v>
      </c>
      <c r="AS125" s="312">
        <f t="shared" si="47"/>
        <v>0</v>
      </c>
      <c r="AT125" s="312">
        <f t="shared" si="48"/>
        <v>0</v>
      </c>
      <c r="AU125" s="312">
        <f t="shared" si="53"/>
        <v>0</v>
      </c>
      <c r="AV125" s="313"/>
      <c r="AW125" s="312">
        <f t="shared" si="49"/>
        <v>0</v>
      </c>
      <c r="AX125" s="312">
        <f t="shared" si="50"/>
        <v>0</v>
      </c>
      <c r="AY125" s="312">
        <f t="shared" si="51"/>
        <v>0</v>
      </c>
      <c r="AZ125" s="312">
        <f t="shared" si="54"/>
        <v>0</v>
      </c>
      <c r="BA125" s="313"/>
      <c r="BB125" s="312">
        <f t="shared" si="55"/>
        <v>0</v>
      </c>
      <c r="BC125" s="312">
        <f t="shared" si="55"/>
        <v>0</v>
      </c>
      <c r="BD125" s="312">
        <f t="shared" si="55"/>
        <v>0</v>
      </c>
      <c r="BE125" s="312">
        <f t="shared" si="55"/>
        <v>0</v>
      </c>
      <c r="BF125" s="313"/>
      <c r="BG125" s="312">
        <f t="shared" si="56"/>
        <v>0</v>
      </c>
      <c r="BH125" s="312">
        <f t="shared" si="56"/>
        <v>0</v>
      </c>
      <c r="BI125" s="312">
        <f t="shared" si="56"/>
        <v>0</v>
      </c>
      <c r="BJ125" s="312">
        <f t="shared" si="56"/>
        <v>0</v>
      </c>
      <c r="BK125" s="313"/>
      <c r="BL125" s="314"/>
      <c r="BM125" s="314"/>
      <c r="BN125" s="314"/>
      <c r="BO125" s="314"/>
      <c r="BP125" s="356">
        <f t="shared" si="37"/>
        <v>0</v>
      </c>
      <c r="BQ125" s="357">
        <f t="shared" si="38"/>
        <v>0</v>
      </c>
      <c r="BR125" s="358">
        <f t="shared" si="39"/>
        <v>0</v>
      </c>
      <c r="BS125" s="360">
        <f>IF(BR125=BR124,BS124,B125)</f>
        <v>0</v>
      </c>
    </row>
    <row r="126" spans="1:72" s="316" customFormat="1" ht="13.5" hidden="1" customHeight="1" x14ac:dyDescent="0.25">
      <c r="A126" s="305">
        <f t="shared" si="36"/>
        <v>0</v>
      </c>
      <c r="B126" s="306"/>
      <c r="C126" s="318"/>
      <c r="D126" s="323"/>
      <c r="E126" s="320"/>
      <c r="F126" s="359"/>
      <c r="G126" s="324"/>
      <c r="H126" s="308"/>
      <c r="I126" s="322"/>
      <c r="J126" s="308"/>
      <c r="K126" s="308"/>
      <c r="L126" s="308"/>
      <c r="M126" s="310"/>
      <c r="N126" s="311"/>
      <c r="O126" s="311"/>
      <c r="P126" s="311"/>
      <c r="Q126" s="311"/>
      <c r="R126" s="311"/>
      <c r="S126" s="311"/>
      <c r="T126" s="311"/>
      <c r="U126" s="311"/>
      <c r="V126" s="311"/>
      <c r="W126" s="311"/>
      <c r="X126" s="311"/>
      <c r="Y126" s="311"/>
      <c r="Z126" s="311"/>
      <c r="AA126" s="311"/>
      <c r="AB126" s="311"/>
      <c r="AC126" s="311"/>
      <c r="AD126" s="311"/>
      <c r="AE126" s="311"/>
      <c r="AF126" s="311"/>
      <c r="AG126" s="311"/>
      <c r="AH126" s="311"/>
      <c r="AI126" s="311"/>
      <c r="AJ126" s="311"/>
      <c r="AK126" s="311"/>
      <c r="AL126" s="311"/>
      <c r="AM126" s="312">
        <f t="shared" si="43"/>
        <v>0</v>
      </c>
      <c r="AN126" s="312">
        <f t="shared" si="44"/>
        <v>0</v>
      </c>
      <c r="AO126" s="312">
        <f t="shared" si="45"/>
        <v>0</v>
      </c>
      <c r="AP126" s="312">
        <f t="shared" si="52"/>
        <v>0</v>
      </c>
      <c r="AQ126" s="313"/>
      <c r="AR126" s="312">
        <f t="shared" si="46"/>
        <v>0</v>
      </c>
      <c r="AS126" s="312">
        <f t="shared" si="47"/>
        <v>0</v>
      </c>
      <c r="AT126" s="312">
        <f t="shared" si="48"/>
        <v>0</v>
      </c>
      <c r="AU126" s="312">
        <f t="shared" si="53"/>
        <v>0</v>
      </c>
      <c r="AV126" s="313"/>
      <c r="AW126" s="312">
        <f t="shared" si="49"/>
        <v>0</v>
      </c>
      <c r="AX126" s="312">
        <f t="shared" si="50"/>
        <v>0</v>
      </c>
      <c r="AY126" s="312">
        <f t="shared" si="51"/>
        <v>0</v>
      </c>
      <c r="AZ126" s="312">
        <f t="shared" si="54"/>
        <v>0</v>
      </c>
      <c r="BA126" s="313"/>
      <c r="BB126" s="312">
        <f t="shared" si="55"/>
        <v>0</v>
      </c>
      <c r="BC126" s="312">
        <f t="shared" si="55"/>
        <v>0</v>
      </c>
      <c r="BD126" s="312">
        <f t="shared" si="55"/>
        <v>0</v>
      </c>
      <c r="BE126" s="312">
        <f t="shared" si="55"/>
        <v>0</v>
      </c>
      <c r="BF126" s="313"/>
      <c r="BG126" s="312">
        <f t="shared" si="56"/>
        <v>0</v>
      </c>
      <c r="BH126" s="312">
        <f t="shared" si="56"/>
        <v>0</v>
      </c>
      <c r="BI126" s="312">
        <f t="shared" si="56"/>
        <v>0</v>
      </c>
      <c r="BJ126" s="312">
        <f t="shared" si="56"/>
        <v>0</v>
      </c>
      <c r="BK126" s="313"/>
      <c r="BL126" s="314"/>
      <c r="BM126" s="314"/>
      <c r="BN126" s="314"/>
      <c r="BO126" s="314"/>
      <c r="BP126" s="356">
        <f t="shared" si="37"/>
        <v>0</v>
      </c>
      <c r="BQ126" s="357">
        <f t="shared" si="38"/>
        <v>0</v>
      </c>
      <c r="BR126" s="358">
        <f t="shared" si="39"/>
        <v>0</v>
      </c>
      <c r="BS126" s="360">
        <f t="shared" si="40"/>
        <v>0</v>
      </c>
    </row>
    <row r="127" spans="1:72" s="316" customFormat="1" ht="13.5" hidden="1" customHeight="1" x14ac:dyDescent="0.25">
      <c r="A127" s="305">
        <f t="shared" si="36"/>
        <v>0</v>
      </c>
      <c r="B127" s="317"/>
      <c r="C127" s="318"/>
      <c r="D127" s="323"/>
      <c r="E127" s="320"/>
      <c r="F127" s="359"/>
      <c r="G127" s="324"/>
      <c r="H127" s="308"/>
      <c r="I127" s="322"/>
      <c r="J127" s="308"/>
      <c r="K127" s="308"/>
      <c r="L127" s="308"/>
      <c r="M127" s="310"/>
      <c r="N127" s="311"/>
      <c r="O127" s="311"/>
      <c r="P127" s="311"/>
      <c r="Q127" s="311"/>
      <c r="R127" s="311"/>
      <c r="S127" s="311"/>
      <c r="T127" s="311"/>
      <c r="U127" s="311"/>
      <c r="V127" s="311"/>
      <c r="W127" s="311"/>
      <c r="X127" s="311"/>
      <c r="Y127" s="311"/>
      <c r="Z127" s="311"/>
      <c r="AA127" s="311"/>
      <c r="AB127" s="311"/>
      <c r="AC127" s="311"/>
      <c r="AD127" s="311"/>
      <c r="AE127" s="311"/>
      <c r="AF127" s="311"/>
      <c r="AG127" s="311"/>
      <c r="AH127" s="311"/>
      <c r="AI127" s="311"/>
      <c r="AJ127" s="311"/>
      <c r="AK127" s="311"/>
      <c r="AL127" s="311"/>
      <c r="AM127" s="312">
        <f t="shared" si="43"/>
        <v>0</v>
      </c>
      <c r="AN127" s="312">
        <f t="shared" si="44"/>
        <v>0</v>
      </c>
      <c r="AO127" s="312">
        <f t="shared" si="45"/>
        <v>0</v>
      </c>
      <c r="AP127" s="312">
        <f t="shared" si="52"/>
        <v>0</v>
      </c>
      <c r="AQ127" s="313"/>
      <c r="AR127" s="312">
        <f t="shared" si="46"/>
        <v>0</v>
      </c>
      <c r="AS127" s="312">
        <f t="shared" si="47"/>
        <v>0</v>
      </c>
      <c r="AT127" s="312">
        <f t="shared" si="48"/>
        <v>0</v>
      </c>
      <c r="AU127" s="312">
        <f t="shared" si="53"/>
        <v>0</v>
      </c>
      <c r="AV127" s="313"/>
      <c r="AW127" s="312">
        <f t="shared" si="49"/>
        <v>0</v>
      </c>
      <c r="AX127" s="312">
        <f t="shared" si="50"/>
        <v>0</v>
      </c>
      <c r="AY127" s="312">
        <f t="shared" si="51"/>
        <v>0</v>
      </c>
      <c r="AZ127" s="312">
        <f t="shared" si="54"/>
        <v>0</v>
      </c>
      <c r="BA127" s="313"/>
      <c r="BB127" s="312">
        <f t="shared" si="55"/>
        <v>0</v>
      </c>
      <c r="BC127" s="312">
        <f t="shared" si="55"/>
        <v>0</v>
      </c>
      <c r="BD127" s="312">
        <f t="shared" si="55"/>
        <v>0</v>
      </c>
      <c r="BE127" s="312">
        <f t="shared" si="55"/>
        <v>0</v>
      </c>
      <c r="BF127" s="313"/>
      <c r="BG127" s="312">
        <f t="shared" si="56"/>
        <v>0</v>
      </c>
      <c r="BH127" s="312">
        <f t="shared" si="56"/>
        <v>0</v>
      </c>
      <c r="BI127" s="312">
        <f t="shared" si="56"/>
        <v>0</v>
      </c>
      <c r="BJ127" s="312">
        <f t="shared" si="56"/>
        <v>0</v>
      </c>
      <c r="BK127" s="313"/>
      <c r="BL127" s="314"/>
      <c r="BM127" s="314"/>
      <c r="BN127" s="314"/>
      <c r="BO127" s="314"/>
      <c r="BP127" s="356">
        <f t="shared" si="37"/>
        <v>0</v>
      </c>
      <c r="BQ127" s="357">
        <f t="shared" si="38"/>
        <v>0</v>
      </c>
      <c r="BR127" s="358">
        <f t="shared" si="39"/>
        <v>0</v>
      </c>
      <c r="BS127" s="360">
        <f t="shared" si="40"/>
        <v>0</v>
      </c>
    </row>
    <row r="128" spans="1:72" s="316" customFormat="1" ht="13.5" hidden="1" customHeight="1" x14ac:dyDescent="0.25">
      <c r="A128" s="305">
        <f t="shared" si="36"/>
        <v>0</v>
      </c>
      <c r="B128" s="306"/>
      <c r="C128" s="318"/>
      <c r="D128" s="323"/>
      <c r="E128" s="320"/>
      <c r="F128" s="359"/>
      <c r="G128" s="324"/>
      <c r="H128" s="308"/>
      <c r="I128" s="322"/>
      <c r="J128" s="308"/>
      <c r="K128" s="308"/>
      <c r="L128" s="308"/>
      <c r="M128" s="310"/>
      <c r="N128" s="311"/>
      <c r="O128" s="311"/>
      <c r="P128" s="311"/>
      <c r="Q128" s="311"/>
      <c r="R128" s="311"/>
      <c r="S128" s="311"/>
      <c r="T128" s="311"/>
      <c r="U128" s="311"/>
      <c r="V128" s="311"/>
      <c r="W128" s="311"/>
      <c r="X128" s="311"/>
      <c r="Y128" s="311"/>
      <c r="Z128" s="311"/>
      <c r="AA128" s="311"/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1"/>
      <c r="AL128" s="311"/>
      <c r="AM128" s="312">
        <f t="shared" si="43"/>
        <v>0</v>
      </c>
      <c r="AN128" s="312">
        <f t="shared" si="44"/>
        <v>0</v>
      </c>
      <c r="AO128" s="312">
        <f t="shared" si="45"/>
        <v>0</v>
      </c>
      <c r="AP128" s="312">
        <f t="shared" si="52"/>
        <v>0</v>
      </c>
      <c r="AQ128" s="313"/>
      <c r="AR128" s="312">
        <f t="shared" si="46"/>
        <v>0</v>
      </c>
      <c r="AS128" s="312">
        <f t="shared" si="47"/>
        <v>0</v>
      </c>
      <c r="AT128" s="312">
        <f t="shared" si="48"/>
        <v>0</v>
      </c>
      <c r="AU128" s="312">
        <f t="shared" si="53"/>
        <v>0</v>
      </c>
      <c r="AV128" s="313"/>
      <c r="AW128" s="312">
        <f t="shared" si="49"/>
        <v>0</v>
      </c>
      <c r="AX128" s="312">
        <f t="shared" si="50"/>
        <v>0</v>
      </c>
      <c r="AY128" s="312">
        <f t="shared" si="51"/>
        <v>0</v>
      </c>
      <c r="AZ128" s="312">
        <f t="shared" si="54"/>
        <v>0</v>
      </c>
      <c r="BA128" s="313"/>
      <c r="BB128" s="312">
        <f t="shared" si="55"/>
        <v>0</v>
      </c>
      <c r="BC128" s="312">
        <f t="shared" si="55"/>
        <v>0</v>
      </c>
      <c r="BD128" s="312">
        <f t="shared" si="55"/>
        <v>0</v>
      </c>
      <c r="BE128" s="312">
        <f t="shared" si="55"/>
        <v>0</v>
      </c>
      <c r="BF128" s="313"/>
      <c r="BG128" s="312">
        <f t="shared" si="56"/>
        <v>0</v>
      </c>
      <c r="BH128" s="312">
        <f t="shared" si="56"/>
        <v>0</v>
      </c>
      <c r="BI128" s="312">
        <f t="shared" si="56"/>
        <v>0</v>
      </c>
      <c r="BJ128" s="312">
        <f t="shared" si="56"/>
        <v>0</v>
      </c>
      <c r="BK128" s="313"/>
      <c r="BL128" s="314"/>
      <c r="BM128" s="314"/>
      <c r="BN128" s="314"/>
      <c r="BO128" s="314"/>
      <c r="BP128" s="356">
        <f t="shared" si="37"/>
        <v>0</v>
      </c>
      <c r="BQ128" s="357">
        <f t="shared" si="38"/>
        <v>0</v>
      </c>
      <c r="BR128" s="358">
        <f t="shared" si="39"/>
        <v>0</v>
      </c>
      <c r="BS128" s="360">
        <f t="shared" si="40"/>
        <v>0</v>
      </c>
    </row>
    <row r="129" spans="1:72" s="316" customFormat="1" ht="14.1" hidden="1" customHeight="1" x14ac:dyDescent="0.25">
      <c r="A129" s="305">
        <f t="shared" si="36"/>
        <v>0</v>
      </c>
      <c r="B129" s="317"/>
      <c r="C129" s="318"/>
      <c r="D129" s="323"/>
      <c r="E129" s="320"/>
      <c r="F129" s="355"/>
      <c r="G129" s="324"/>
      <c r="H129" s="308"/>
      <c r="I129" s="308"/>
      <c r="J129" s="325"/>
      <c r="K129" s="308"/>
      <c r="L129" s="308"/>
      <c r="M129" s="310"/>
      <c r="N129" s="311"/>
      <c r="O129" s="311"/>
      <c r="P129" s="311"/>
      <c r="Q129" s="311"/>
      <c r="R129" s="311"/>
      <c r="S129" s="311"/>
      <c r="T129" s="311"/>
      <c r="U129" s="311"/>
      <c r="V129" s="311"/>
      <c r="W129" s="311"/>
      <c r="X129" s="311"/>
      <c r="Y129" s="311"/>
      <c r="Z129" s="311"/>
      <c r="AA129" s="311"/>
      <c r="AB129" s="311"/>
      <c r="AC129" s="311"/>
      <c r="AD129" s="311"/>
      <c r="AE129" s="311"/>
      <c r="AF129" s="311"/>
      <c r="AG129" s="311"/>
      <c r="AH129" s="311"/>
      <c r="AI129" s="311"/>
      <c r="AJ129" s="311"/>
      <c r="AK129" s="311"/>
      <c r="AL129" s="311"/>
      <c r="AM129" s="312">
        <f t="shared" si="43"/>
        <v>0</v>
      </c>
      <c r="AN129" s="312">
        <f t="shared" si="44"/>
        <v>0</v>
      </c>
      <c r="AO129" s="312">
        <f t="shared" si="45"/>
        <v>0</v>
      </c>
      <c r="AP129" s="312">
        <f t="shared" si="52"/>
        <v>0</v>
      </c>
      <c r="AQ129" s="313"/>
      <c r="AR129" s="312">
        <f t="shared" si="46"/>
        <v>0</v>
      </c>
      <c r="AS129" s="312">
        <f t="shared" si="47"/>
        <v>0</v>
      </c>
      <c r="AT129" s="312">
        <f t="shared" si="48"/>
        <v>0</v>
      </c>
      <c r="AU129" s="312">
        <f t="shared" si="53"/>
        <v>0</v>
      </c>
      <c r="AV129" s="313"/>
      <c r="AW129" s="312">
        <f t="shared" si="49"/>
        <v>0</v>
      </c>
      <c r="AX129" s="312">
        <f t="shared" si="50"/>
        <v>0</v>
      </c>
      <c r="AY129" s="312">
        <f t="shared" si="51"/>
        <v>0</v>
      </c>
      <c r="AZ129" s="312">
        <f t="shared" si="54"/>
        <v>0</v>
      </c>
      <c r="BA129" s="313"/>
      <c r="BB129" s="312">
        <f t="shared" si="55"/>
        <v>0</v>
      </c>
      <c r="BC129" s="312">
        <f t="shared" si="55"/>
        <v>0</v>
      </c>
      <c r="BD129" s="312">
        <f t="shared" si="55"/>
        <v>0</v>
      </c>
      <c r="BE129" s="312">
        <f t="shared" si="55"/>
        <v>0</v>
      </c>
      <c r="BF129" s="313"/>
      <c r="BG129" s="312">
        <f t="shared" si="56"/>
        <v>0</v>
      </c>
      <c r="BH129" s="312">
        <f t="shared" si="56"/>
        <v>0</v>
      </c>
      <c r="BI129" s="312">
        <f t="shared" si="56"/>
        <v>0</v>
      </c>
      <c r="BJ129" s="312">
        <f t="shared" si="56"/>
        <v>0</v>
      </c>
      <c r="BK129" s="313"/>
      <c r="BL129" s="314"/>
      <c r="BM129" s="314"/>
      <c r="BN129" s="314"/>
      <c r="BO129" s="314"/>
      <c r="BP129" s="356">
        <f t="shared" si="37"/>
        <v>0</v>
      </c>
      <c r="BQ129" s="357">
        <f t="shared" si="38"/>
        <v>0</v>
      </c>
      <c r="BR129" s="358">
        <f t="shared" si="39"/>
        <v>0</v>
      </c>
      <c r="BS129" s="360">
        <f t="shared" si="40"/>
        <v>0</v>
      </c>
      <c r="BT129" s="315"/>
    </row>
    <row r="130" spans="1:72" s="316" customFormat="1" ht="13.5" hidden="1" customHeight="1" x14ac:dyDescent="0.25">
      <c r="A130" s="305">
        <f t="shared" si="36"/>
        <v>0</v>
      </c>
      <c r="B130" s="306"/>
      <c r="C130" s="318"/>
      <c r="D130" s="323"/>
      <c r="E130" s="307"/>
      <c r="F130" s="355"/>
      <c r="G130" s="324"/>
      <c r="H130" s="308"/>
      <c r="I130" s="322"/>
      <c r="J130" s="308"/>
      <c r="K130" s="308"/>
      <c r="L130" s="308"/>
      <c r="M130" s="310"/>
      <c r="N130" s="311"/>
      <c r="O130" s="311"/>
      <c r="P130" s="311"/>
      <c r="Q130" s="311"/>
      <c r="R130" s="311"/>
      <c r="S130" s="311"/>
      <c r="T130" s="311"/>
      <c r="U130" s="311"/>
      <c r="V130" s="311"/>
      <c r="W130" s="311"/>
      <c r="X130" s="311"/>
      <c r="Y130" s="311"/>
      <c r="Z130" s="311"/>
      <c r="AA130" s="311"/>
      <c r="AB130" s="311"/>
      <c r="AC130" s="311"/>
      <c r="AD130" s="311"/>
      <c r="AE130" s="311"/>
      <c r="AF130" s="311"/>
      <c r="AG130" s="311"/>
      <c r="AH130" s="311"/>
      <c r="AI130" s="311"/>
      <c r="AJ130" s="311"/>
      <c r="AK130" s="311"/>
      <c r="AL130" s="311"/>
      <c r="AM130" s="312">
        <f t="shared" si="43"/>
        <v>0</v>
      </c>
      <c r="AN130" s="312">
        <f t="shared" si="44"/>
        <v>0</v>
      </c>
      <c r="AO130" s="312">
        <f t="shared" si="45"/>
        <v>0</v>
      </c>
      <c r="AP130" s="312">
        <f t="shared" si="52"/>
        <v>0</v>
      </c>
      <c r="AQ130" s="313"/>
      <c r="AR130" s="312">
        <f t="shared" si="46"/>
        <v>0</v>
      </c>
      <c r="AS130" s="312">
        <f t="shared" si="47"/>
        <v>0</v>
      </c>
      <c r="AT130" s="312">
        <f t="shared" si="48"/>
        <v>0</v>
      </c>
      <c r="AU130" s="312">
        <f t="shared" si="53"/>
        <v>0</v>
      </c>
      <c r="AV130" s="313"/>
      <c r="AW130" s="312">
        <f t="shared" si="49"/>
        <v>0</v>
      </c>
      <c r="AX130" s="312">
        <f t="shared" si="50"/>
        <v>0</v>
      </c>
      <c r="AY130" s="312">
        <f t="shared" si="51"/>
        <v>0</v>
      </c>
      <c r="AZ130" s="312">
        <f t="shared" si="54"/>
        <v>0</v>
      </c>
      <c r="BA130" s="313"/>
      <c r="BB130" s="312">
        <f t="shared" si="55"/>
        <v>0</v>
      </c>
      <c r="BC130" s="312">
        <f t="shared" si="55"/>
        <v>0</v>
      </c>
      <c r="BD130" s="312">
        <f t="shared" si="55"/>
        <v>0</v>
      </c>
      <c r="BE130" s="312">
        <f t="shared" si="55"/>
        <v>0</v>
      </c>
      <c r="BF130" s="313"/>
      <c r="BG130" s="312">
        <f t="shared" si="56"/>
        <v>0</v>
      </c>
      <c r="BH130" s="312">
        <f t="shared" si="56"/>
        <v>0</v>
      </c>
      <c r="BI130" s="312">
        <f t="shared" si="56"/>
        <v>0</v>
      </c>
      <c r="BJ130" s="312">
        <f t="shared" si="56"/>
        <v>0</v>
      </c>
      <c r="BK130" s="313"/>
      <c r="BL130" s="314"/>
      <c r="BM130" s="314"/>
      <c r="BN130" s="314"/>
      <c r="BO130" s="314"/>
      <c r="BP130" s="356">
        <f t="shared" si="37"/>
        <v>0</v>
      </c>
      <c r="BQ130" s="357">
        <f t="shared" si="38"/>
        <v>0</v>
      </c>
      <c r="BR130" s="358">
        <f t="shared" si="39"/>
        <v>0</v>
      </c>
      <c r="BS130" s="360">
        <f t="shared" si="40"/>
        <v>0</v>
      </c>
    </row>
    <row r="131" spans="1:72" s="316" customFormat="1" ht="13.5" hidden="1" customHeight="1" x14ac:dyDescent="0.25">
      <c r="A131" s="305">
        <f t="shared" si="36"/>
        <v>0</v>
      </c>
      <c r="B131" s="317"/>
      <c r="C131" s="318"/>
      <c r="D131" s="323"/>
      <c r="E131" s="320"/>
      <c r="F131" s="359"/>
      <c r="G131" s="324"/>
      <c r="H131" s="308"/>
      <c r="I131" s="322"/>
      <c r="J131" s="308"/>
      <c r="K131" s="308"/>
      <c r="L131" s="308"/>
      <c r="M131" s="310"/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311"/>
      <c r="Y131" s="311"/>
      <c r="Z131" s="311"/>
      <c r="AA131" s="311"/>
      <c r="AB131" s="311"/>
      <c r="AC131" s="311"/>
      <c r="AD131" s="311"/>
      <c r="AE131" s="311"/>
      <c r="AF131" s="311"/>
      <c r="AG131" s="311"/>
      <c r="AH131" s="311"/>
      <c r="AI131" s="311"/>
      <c r="AJ131" s="311"/>
      <c r="AK131" s="311"/>
      <c r="AL131" s="311"/>
      <c r="AM131" s="312">
        <f t="shared" si="43"/>
        <v>0</v>
      </c>
      <c r="AN131" s="312">
        <f t="shared" si="44"/>
        <v>0</v>
      </c>
      <c r="AO131" s="312">
        <f t="shared" si="45"/>
        <v>0</v>
      </c>
      <c r="AP131" s="312">
        <f t="shared" si="52"/>
        <v>0</v>
      </c>
      <c r="AQ131" s="313"/>
      <c r="AR131" s="312">
        <f t="shared" si="46"/>
        <v>0</v>
      </c>
      <c r="AS131" s="312">
        <f t="shared" si="47"/>
        <v>0</v>
      </c>
      <c r="AT131" s="312">
        <f t="shared" si="48"/>
        <v>0</v>
      </c>
      <c r="AU131" s="312">
        <f t="shared" si="53"/>
        <v>0</v>
      </c>
      <c r="AV131" s="313"/>
      <c r="AW131" s="312">
        <f t="shared" si="49"/>
        <v>0</v>
      </c>
      <c r="AX131" s="312">
        <f t="shared" si="50"/>
        <v>0</v>
      </c>
      <c r="AY131" s="312">
        <f t="shared" si="51"/>
        <v>0</v>
      </c>
      <c r="AZ131" s="312">
        <f t="shared" si="54"/>
        <v>0</v>
      </c>
      <c r="BA131" s="313"/>
      <c r="BB131" s="312">
        <f t="shared" si="55"/>
        <v>0</v>
      </c>
      <c r="BC131" s="312">
        <f t="shared" si="55"/>
        <v>0</v>
      </c>
      <c r="BD131" s="312">
        <f t="shared" si="55"/>
        <v>0</v>
      </c>
      <c r="BE131" s="312">
        <f t="shared" si="55"/>
        <v>0</v>
      </c>
      <c r="BF131" s="313"/>
      <c r="BG131" s="312">
        <f t="shared" si="56"/>
        <v>0</v>
      </c>
      <c r="BH131" s="312">
        <f t="shared" si="56"/>
        <v>0</v>
      </c>
      <c r="BI131" s="312">
        <f t="shared" si="56"/>
        <v>0</v>
      </c>
      <c r="BJ131" s="312">
        <f t="shared" si="56"/>
        <v>0</v>
      </c>
      <c r="BK131" s="313"/>
      <c r="BL131" s="314"/>
      <c r="BM131" s="314"/>
      <c r="BN131" s="314"/>
      <c r="BO131" s="314"/>
      <c r="BP131" s="356">
        <f t="shared" si="37"/>
        <v>0</v>
      </c>
      <c r="BQ131" s="357">
        <f t="shared" si="38"/>
        <v>0</v>
      </c>
      <c r="BR131" s="358">
        <f t="shared" si="39"/>
        <v>0</v>
      </c>
      <c r="BS131" s="360">
        <f t="shared" si="40"/>
        <v>0</v>
      </c>
    </row>
    <row r="132" spans="1:72" s="316" customFormat="1" ht="13.5" customHeight="1" x14ac:dyDescent="0.25">
      <c r="A132" s="305"/>
      <c r="B132" s="317"/>
      <c r="C132" s="318"/>
      <c r="D132" s="432"/>
      <c r="E132" s="320"/>
      <c r="F132" s="359"/>
      <c r="G132" s="324"/>
      <c r="H132" s="340"/>
      <c r="I132" s="322"/>
      <c r="J132" s="308"/>
      <c r="K132" s="308"/>
      <c r="L132" s="308"/>
      <c r="M132" s="310"/>
      <c r="N132" s="311"/>
      <c r="O132" s="311"/>
      <c r="P132" s="311"/>
      <c r="Q132" s="311"/>
      <c r="R132" s="311"/>
      <c r="S132" s="311"/>
      <c r="T132" s="311"/>
      <c r="U132" s="311"/>
      <c r="V132" s="311"/>
      <c r="W132" s="311"/>
      <c r="X132" s="311"/>
      <c r="Y132" s="311"/>
      <c r="Z132" s="311"/>
      <c r="AA132" s="311"/>
      <c r="AB132" s="311"/>
      <c r="AC132" s="311"/>
      <c r="AD132" s="311"/>
      <c r="AE132" s="311"/>
      <c r="AF132" s="311"/>
      <c r="AG132" s="311"/>
      <c r="AH132" s="311"/>
      <c r="AI132" s="311"/>
      <c r="AJ132" s="311"/>
      <c r="AK132" s="311"/>
      <c r="AL132" s="311"/>
      <c r="AM132" s="312"/>
      <c r="AN132" s="312"/>
      <c r="AO132" s="312"/>
      <c r="AP132" s="312"/>
      <c r="AQ132" s="313"/>
      <c r="AR132" s="312"/>
      <c r="AS132" s="312"/>
      <c r="AT132" s="312"/>
      <c r="AU132" s="312"/>
      <c r="AV132" s="313"/>
      <c r="AW132" s="312"/>
      <c r="AX132" s="312"/>
      <c r="AY132" s="312"/>
      <c r="AZ132" s="312"/>
      <c r="BA132" s="313"/>
      <c r="BB132" s="312"/>
      <c r="BC132" s="312"/>
      <c r="BD132" s="312"/>
      <c r="BE132" s="312"/>
      <c r="BF132" s="313"/>
      <c r="BG132" s="312"/>
      <c r="BH132" s="312"/>
      <c r="BI132" s="312"/>
      <c r="BJ132" s="312"/>
      <c r="BK132" s="313"/>
      <c r="BL132" s="314"/>
      <c r="BM132" s="314"/>
      <c r="BN132" s="314"/>
      <c r="BO132" s="314"/>
      <c r="BP132" s="356"/>
      <c r="BQ132" s="357"/>
      <c r="BR132" s="358"/>
      <c r="BS132" s="360"/>
    </row>
    <row r="133" spans="1:72" s="316" customFormat="1" ht="15" customHeight="1" x14ac:dyDescent="0.2">
      <c r="A133" s="305">
        <f t="shared" si="36"/>
        <v>5.7380457380457379</v>
      </c>
      <c r="B133" s="317">
        <v>12</v>
      </c>
      <c r="C133" s="404" t="s">
        <v>238</v>
      </c>
      <c r="D133" s="433" t="s">
        <v>34</v>
      </c>
      <c r="E133" s="320"/>
      <c r="F133" s="359">
        <v>1</v>
      </c>
      <c r="G133" s="392" t="s">
        <v>45</v>
      </c>
      <c r="H133" s="340"/>
      <c r="I133" s="322"/>
      <c r="J133" s="308"/>
      <c r="K133" s="308"/>
      <c r="L133" s="308"/>
      <c r="M133" s="310"/>
      <c r="N133" s="311" t="s">
        <v>204</v>
      </c>
      <c r="O133" s="311" t="s">
        <v>17</v>
      </c>
      <c r="P133" s="311" t="s">
        <v>17</v>
      </c>
      <c r="Q133" s="311"/>
      <c r="R133" s="311">
        <v>34</v>
      </c>
      <c r="S133" s="311" t="s">
        <v>18</v>
      </c>
      <c r="T133" s="311" t="s">
        <v>17</v>
      </c>
      <c r="U133" s="311" t="s">
        <v>17</v>
      </c>
      <c r="V133" s="311"/>
      <c r="W133" s="311">
        <v>36</v>
      </c>
      <c r="X133" s="311" t="s">
        <v>17</v>
      </c>
      <c r="Y133" s="311" t="s">
        <v>204</v>
      </c>
      <c r="Z133" s="311" t="s">
        <v>17</v>
      </c>
      <c r="AA133" s="311"/>
      <c r="AB133" s="311">
        <v>55</v>
      </c>
      <c r="AC133" s="311"/>
      <c r="AD133" s="311"/>
      <c r="AE133" s="311"/>
      <c r="AF133" s="311"/>
      <c r="AG133" s="311"/>
      <c r="AH133" s="311"/>
      <c r="AI133" s="311"/>
      <c r="AJ133" s="311"/>
      <c r="AK133" s="311"/>
      <c r="AL133" s="311"/>
      <c r="AM133" s="312">
        <f t="shared" ref="AM133:AP134" si="57">IF(N133=N$10,1,0)</f>
        <v>1</v>
      </c>
      <c r="AN133" s="312">
        <f t="shared" si="57"/>
        <v>1</v>
      </c>
      <c r="AO133" s="312">
        <f t="shared" si="57"/>
        <v>1</v>
      </c>
      <c r="AP133" s="312">
        <f t="shared" si="57"/>
        <v>0</v>
      </c>
      <c r="AQ133" s="313"/>
      <c r="AR133" s="312">
        <f t="shared" ref="AR133:AU134" si="58">IF(S133=S$10,1,0)</f>
        <v>0</v>
      </c>
      <c r="AS133" s="312">
        <f t="shared" si="58"/>
        <v>0</v>
      </c>
      <c r="AT133" s="312">
        <f t="shared" si="58"/>
        <v>1</v>
      </c>
      <c r="AU133" s="312">
        <f t="shared" si="58"/>
        <v>0</v>
      </c>
      <c r="AV133" s="313"/>
      <c r="AW133" s="312">
        <f t="shared" ref="AW133:AZ134" si="59">IF(X133=X$10,1,0)</f>
        <v>0</v>
      </c>
      <c r="AX133" s="312">
        <f t="shared" si="59"/>
        <v>0</v>
      </c>
      <c r="AY133" s="312">
        <f t="shared" si="59"/>
        <v>1</v>
      </c>
      <c r="AZ133" s="312">
        <f t="shared" si="59"/>
        <v>0</v>
      </c>
      <c r="BA133" s="313"/>
      <c r="BB133" s="312">
        <f t="shared" ref="BB133:BE134" si="60">IF(AC133=AC$10,1,0)</f>
        <v>0</v>
      </c>
      <c r="BC133" s="312">
        <f t="shared" si="60"/>
        <v>0</v>
      </c>
      <c r="BD133" s="312">
        <f t="shared" si="60"/>
        <v>0</v>
      </c>
      <c r="BE133" s="312">
        <f t="shared" si="60"/>
        <v>0</v>
      </c>
      <c r="BF133" s="313"/>
      <c r="BG133" s="312">
        <f t="shared" ref="BG133:BJ134" si="61">IF(AH133=AH$10,1,0)</f>
        <v>0</v>
      </c>
      <c r="BH133" s="312">
        <f t="shared" si="61"/>
        <v>0</v>
      </c>
      <c r="BI133" s="312">
        <f t="shared" si="61"/>
        <v>0</v>
      </c>
      <c r="BJ133" s="312">
        <f t="shared" si="61"/>
        <v>0</v>
      </c>
      <c r="BK133" s="313"/>
      <c r="BL133" s="314">
        <v>4</v>
      </c>
      <c r="BM133" s="314">
        <v>180</v>
      </c>
      <c r="BN133" s="314">
        <v>125</v>
      </c>
      <c r="BO133" s="314">
        <v>305</v>
      </c>
      <c r="BP133" s="356">
        <f t="shared" si="37"/>
        <v>5</v>
      </c>
      <c r="BQ133" s="357">
        <f t="shared" si="38"/>
        <v>125</v>
      </c>
      <c r="BR133" s="358">
        <f t="shared" si="39"/>
        <v>5.7380457380457379</v>
      </c>
      <c r="BS133" s="360" t="e">
        <f>IF(BR133=#REF!,#REF!,B133)</f>
        <v>#REF!</v>
      </c>
      <c r="BT133" s="315">
        <v>1</v>
      </c>
    </row>
    <row r="134" spans="1:72" s="316" customFormat="1" ht="15.75" customHeight="1" x14ac:dyDescent="0.25">
      <c r="A134" s="305"/>
      <c r="B134" s="306">
        <v>13</v>
      </c>
      <c r="C134" s="393" t="s">
        <v>239</v>
      </c>
      <c r="D134" s="391" t="s">
        <v>54</v>
      </c>
      <c r="E134" s="320"/>
      <c r="F134" s="355">
        <v>2</v>
      </c>
      <c r="G134" s="392" t="s">
        <v>45</v>
      </c>
      <c r="H134" s="308"/>
      <c r="I134" s="322"/>
      <c r="J134" s="308"/>
      <c r="K134" s="308"/>
      <c r="L134" s="308"/>
      <c r="M134" s="310"/>
      <c r="N134" s="311" t="s">
        <v>204</v>
      </c>
      <c r="O134" s="311" t="s">
        <v>20</v>
      </c>
      <c r="P134" s="311" t="s">
        <v>204</v>
      </c>
      <c r="Q134" s="311"/>
      <c r="R134" s="311">
        <v>31</v>
      </c>
      <c r="S134" s="311" t="s">
        <v>18</v>
      </c>
      <c r="T134" s="311" t="s">
        <v>19</v>
      </c>
      <c r="U134" s="311" t="s">
        <v>17</v>
      </c>
      <c r="V134" s="311"/>
      <c r="W134" s="311">
        <v>27</v>
      </c>
      <c r="X134" s="311" t="s">
        <v>19</v>
      </c>
      <c r="Y134" s="311" t="s">
        <v>204</v>
      </c>
      <c r="Z134" s="311" t="s">
        <v>17</v>
      </c>
      <c r="AA134" s="311"/>
      <c r="AB134" s="311">
        <v>33</v>
      </c>
      <c r="AC134" s="311"/>
      <c r="AD134" s="311"/>
      <c r="AE134" s="311"/>
      <c r="AF134" s="311"/>
      <c r="AG134" s="311"/>
      <c r="AH134" s="311"/>
      <c r="AI134" s="311"/>
      <c r="AJ134" s="311"/>
      <c r="AK134" s="311"/>
      <c r="AL134" s="311"/>
      <c r="AM134" s="312">
        <f t="shared" si="57"/>
        <v>1</v>
      </c>
      <c r="AN134" s="312">
        <f t="shared" si="57"/>
        <v>0</v>
      </c>
      <c r="AO134" s="312">
        <f t="shared" si="57"/>
        <v>0</v>
      </c>
      <c r="AP134" s="312">
        <f t="shared" si="57"/>
        <v>0</v>
      </c>
      <c r="AQ134" s="313"/>
      <c r="AR134" s="312">
        <f t="shared" si="58"/>
        <v>0</v>
      </c>
      <c r="AS134" s="312">
        <f t="shared" si="58"/>
        <v>0</v>
      </c>
      <c r="AT134" s="312">
        <f t="shared" si="58"/>
        <v>1</v>
      </c>
      <c r="AU134" s="312">
        <f t="shared" si="58"/>
        <v>0</v>
      </c>
      <c r="AV134" s="313"/>
      <c r="AW134" s="312">
        <f t="shared" si="59"/>
        <v>0</v>
      </c>
      <c r="AX134" s="312">
        <f t="shared" si="59"/>
        <v>0</v>
      </c>
      <c r="AY134" s="312">
        <f t="shared" si="59"/>
        <v>1</v>
      </c>
      <c r="AZ134" s="312">
        <f t="shared" si="59"/>
        <v>0</v>
      </c>
      <c r="BA134" s="313"/>
      <c r="BB134" s="312">
        <f t="shared" si="60"/>
        <v>0</v>
      </c>
      <c r="BC134" s="312">
        <f t="shared" si="60"/>
        <v>0</v>
      </c>
      <c r="BD134" s="312">
        <f t="shared" si="60"/>
        <v>0</v>
      </c>
      <c r="BE134" s="312">
        <f t="shared" si="60"/>
        <v>0</v>
      </c>
      <c r="BF134" s="313"/>
      <c r="BG134" s="312">
        <f t="shared" si="61"/>
        <v>0</v>
      </c>
      <c r="BH134" s="312">
        <f t="shared" si="61"/>
        <v>0</v>
      </c>
      <c r="BI134" s="312">
        <f t="shared" si="61"/>
        <v>0</v>
      </c>
      <c r="BJ134" s="312">
        <f t="shared" si="61"/>
        <v>0</v>
      </c>
      <c r="BK134" s="313"/>
      <c r="BL134" s="315">
        <v>6</v>
      </c>
      <c r="BM134" s="315">
        <v>270</v>
      </c>
      <c r="BN134" s="315">
        <v>91</v>
      </c>
      <c r="BO134" s="315">
        <v>361</v>
      </c>
      <c r="BP134" s="356"/>
      <c r="BQ134" s="357"/>
      <c r="BR134" s="358"/>
      <c r="BS134" s="360"/>
      <c r="BT134" s="315">
        <v>2</v>
      </c>
    </row>
    <row r="135" spans="1:72" s="316" customFormat="1" ht="15.75" customHeight="1" x14ac:dyDescent="0.25">
      <c r="A135" s="305"/>
      <c r="B135" s="306">
        <v>14</v>
      </c>
      <c r="C135" s="426" t="s">
        <v>248</v>
      </c>
      <c r="D135" s="431" t="s">
        <v>237</v>
      </c>
      <c r="E135" s="415"/>
      <c r="F135" s="355" t="s">
        <v>98</v>
      </c>
      <c r="G135" s="434" t="s">
        <v>45</v>
      </c>
      <c r="H135" s="340"/>
      <c r="I135" s="322"/>
      <c r="J135" s="308"/>
      <c r="K135" s="308"/>
      <c r="L135" s="308"/>
      <c r="M135" s="310"/>
      <c r="N135" s="311" t="s">
        <v>18</v>
      </c>
      <c r="O135" s="311" t="s">
        <v>18</v>
      </c>
      <c r="P135" s="311" t="s">
        <v>19</v>
      </c>
      <c r="Q135" s="405"/>
      <c r="R135" s="311">
        <v>15</v>
      </c>
      <c r="S135" s="311" t="s">
        <v>19</v>
      </c>
      <c r="T135" s="311" t="s">
        <v>18</v>
      </c>
      <c r="U135" s="311" t="s">
        <v>18</v>
      </c>
      <c r="V135" s="405"/>
      <c r="W135" s="311">
        <v>21</v>
      </c>
      <c r="X135" s="311" t="s">
        <v>19</v>
      </c>
      <c r="Y135" s="311" t="s">
        <v>18</v>
      </c>
      <c r="Z135" s="311" t="s">
        <v>17</v>
      </c>
      <c r="AA135" s="311"/>
      <c r="AB135" s="311">
        <v>29</v>
      </c>
      <c r="AC135" s="405"/>
      <c r="AD135" s="311"/>
      <c r="AE135" s="311"/>
      <c r="AF135" s="311"/>
      <c r="AG135" s="311"/>
      <c r="AH135" s="311"/>
      <c r="AI135" s="311"/>
      <c r="AJ135" s="311"/>
      <c r="AK135" s="311"/>
      <c r="AL135" s="311"/>
      <c r="AM135" s="312"/>
      <c r="AN135" s="312"/>
      <c r="AO135" s="312"/>
      <c r="AP135" s="312"/>
      <c r="AQ135" s="313"/>
      <c r="AR135" s="312"/>
      <c r="AS135" s="312"/>
      <c r="AT135" s="312"/>
      <c r="AU135" s="312"/>
      <c r="AV135" s="313"/>
      <c r="AW135" s="312"/>
      <c r="AX135" s="312"/>
      <c r="AY135" s="312"/>
      <c r="AZ135" s="312"/>
      <c r="BA135" s="313"/>
      <c r="BB135" s="312"/>
      <c r="BC135" s="312"/>
      <c r="BD135" s="312"/>
      <c r="BE135" s="312"/>
      <c r="BF135" s="313"/>
      <c r="BG135" s="312"/>
      <c r="BH135" s="312"/>
      <c r="BI135" s="312"/>
      <c r="BJ135" s="312"/>
      <c r="BK135" s="313"/>
      <c r="BL135" s="315">
        <v>8</v>
      </c>
      <c r="BM135" s="315">
        <f>BL135*45</f>
        <v>360</v>
      </c>
      <c r="BN135" s="315">
        <f>R135+W135+AB135</f>
        <v>65</v>
      </c>
      <c r="BO135" s="315">
        <f>SUBTOTAL(9,BM135:BN135)</f>
        <v>425</v>
      </c>
      <c r="BP135" s="406"/>
      <c r="BQ135" s="357"/>
      <c r="BR135" s="358"/>
      <c r="BS135" s="360"/>
      <c r="BT135" s="315">
        <v>3</v>
      </c>
    </row>
    <row r="136" spans="1:72" s="316" customFormat="1" ht="15.75" customHeight="1" x14ac:dyDescent="0.25">
      <c r="A136" s="305"/>
      <c r="B136" s="306">
        <v>15</v>
      </c>
      <c r="C136" s="426" t="s">
        <v>244</v>
      </c>
      <c r="D136" s="431" t="s">
        <v>54</v>
      </c>
      <c r="E136" s="415"/>
      <c r="F136" s="355"/>
      <c r="G136" s="392" t="s">
        <v>45</v>
      </c>
      <c r="H136" s="340"/>
      <c r="I136" s="322"/>
      <c r="J136" s="308"/>
      <c r="K136" s="308"/>
      <c r="L136" s="308"/>
      <c r="M136" s="310"/>
      <c r="N136" s="430" t="s">
        <v>19</v>
      </c>
      <c r="O136" s="311" t="s">
        <v>18</v>
      </c>
      <c r="P136" s="311" t="s">
        <v>20</v>
      </c>
      <c r="Q136" s="405"/>
      <c r="R136" s="311">
        <v>43</v>
      </c>
      <c r="S136" s="311" t="s">
        <v>18</v>
      </c>
      <c r="T136" s="311" t="s">
        <v>19</v>
      </c>
      <c r="U136" s="311" t="s">
        <v>19</v>
      </c>
      <c r="V136" s="405"/>
      <c r="W136" s="311">
        <v>47</v>
      </c>
      <c r="X136" s="311" t="s">
        <v>18</v>
      </c>
      <c r="Y136" s="311" t="s">
        <v>19</v>
      </c>
      <c r="Z136" s="311" t="s">
        <v>17</v>
      </c>
      <c r="AA136" s="311"/>
      <c r="AB136" s="311">
        <v>53</v>
      </c>
      <c r="AC136" s="405"/>
      <c r="AD136" s="311"/>
      <c r="AE136" s="311"/>
      <c r="AF136" s="311"/>
      <c r="AG136" s="311"/>
      <c r="AH136" s="311"/>
      <c r="AI136" s="311"/>
      <c r="AJ136" s="311"/>
      <c r="AK136" s="311"/>
      <c r="AL136" s="311"/>
      <c r="AM136" s="312"/>
      <c r="AN136" s="312"/>
      <c r="AO136" s="312"/>
      <c r="AP136" s="312"/>
      <c r="AQ136" s="313"/>
      <c r="AR136" s="312"/>
      <c r="AS136" s="312"/>
      <c r="AT136" s="312"/>
      <c r="AU136" s="312"/>
      <c r="AV136" s="313"/>
      <c r="AW136" s="312"/>
      <c r="AX136" s="312"/>
      <c r="AY136" s="312"/>
      <c r="AZ136" s="312"/>
      <c r="BA136" s="313"/>
      <c r="BB136" s="312"/>
      <c r="BC136" s="312"/>
      <c r="BD136" s="312"/>
      <c r="BE136" s="312"/>
      <c r="BF136" s="313"/>
      <c r="BG136" s="312"/>
      <c r="BH136" s="312"/>
      <c r="BI136" s="312"/>
      <c r="BJ136" s="312"/>
      <c r="BK136" s="313"/>
      <c r="BL136" s="315">
        <v>8</v>
      </c>
      <c r="BM136" s="315">
        <f>BL136*45</f>
        <v>360</v>
      </c>
      <c r="BN136" s="315">
        <f>R136+W136+AB136</f>
        <v>143</v>
      </c>
      <c r="BO136" s="315">
        <f>SUBTOTAL(9,BM136:BN136)</f>
        <v>503</v>
      </c>
      <c r="BP136" s="406"/>
      <c r="BQ136" s="357"/>
      <c r="BR136" s="358"/>
      <c r="BS136" s="360"/>
      <c r="BT136" s="315">
        <v>4</v>
      </c>
    </row>
    <row r="137" spans="1:72" s="316" customFormat="1" ht="15.75" customHeight="1" x14ac:dyDescent="0.2">
      <c r="A137" s="305" t="e">
        <f>BR137</f>
        <v>#REF!</v>
      </c>
      <c r="B137" s="317">
        <v>16</v>
      </c>
      <c r="C137" s="399" t="s">
        <v>75</v>
      </c>
      <c r="D137" s="388" t="s">
        <v>52</v>
      </c>
      <c r="E137" s="342"/>
      <c r="F137" s="409" t="s">
        <v>240</v>
      </c>
      <c r="G137" s="407" t="s">
        <v>224</v>
      </c>
      <c r="H137" s="340"/>
      <c r="I137" s="322"/>
      <c r="J137" s="308"/>
      <c r="K137" s="308"/>
      <c r="L137" s="308"/>
      <c r="M137" s="310"/>
      <c r="N137" s="311" t="s">
        <v>204</v>
      </c>
      <c r="O137" s="311" t="s">
        <v>17</v>
      </c>
      <c r="P137" s="311" t="s">
        <v>17</v>
      </c>
      <c r="Q137" s="405"/>
      <c r="R137" s="311">
        <v>49</v>
      </c>
      <c r="S137" s="311" t="s">
        <v>17</v>
      </c>
      <c r="T137" s="311" t="s">
        <v>17</v>
      </c>
      <c r="U137" s="311" t="s">
        <v>17</v>
      </c>
      <c r="V137" s="405"/>
      <c r="W137" s="311">
        <v>69</v>
      </c>
      <c r="X137" s="311" t="s">
        <v>204</v>
      </c>
      <c r="Y137" s="311" t="s">
        <v>17</v>
      </c>
      <c r="Z137" s="311" t="s">
        <v>17</v>
      </c>
      <c r="AA137" s="405"/>
      <c r="AB137" s="311">
        <v>47</v>
      </c>
      <c r="AC137" s="405"/>
      <c r="AD137" s="311"/>
      <c r="AE137" s="311"/>
      <c r="AF137" s="311"/>
      <c r="AG137" s="311"/>
      <c r="AH137" s="311"/>
      <c r="AI137" s="311"/>
      <c r="AJ137" s="311"/>
      <c r="AK137" s="311"/>
      <c r="AL137" s="311"/>
      <c r="AM137" s="312">
        <f t="shared" ref="AM137:AP138" si="62">IF(N137=N$10,1,0)</f>
        <v>1</v>
      </c>
      <c r="AN137" s="312">
        <f t="shared" si="62"/>
        <v>1</v>
      </c>
      <c r="AO137" s="312">
        <f t="shared" si="62"/>
        <v>1</v>
      </c>
      <c r="AP137" s="312">
        <f t="shared" si="62"/>
        <v>0</v>
      </c>
      <c r="AQ137" s="313"/>
      <c r="AR137" s="312">
        <f t="shared" ref="AR137:AU138" si="63">IF(S137=S$10,1,0)</f>
        <v>0</v>
      </c>
      <c r="AS137" s="312">
        <f t="shared" si="63"/>
        <v>0</v>
      </c>
      <c r="AT137" s="312">
        <f t="shared" si="63"/>
        <v>1</v>
      </c>
      <c r="AU137" s="312">
        <f t="shared" si="63"/>
        <v>0</v>
      </c>
      <c r="AV137" s="313"/>
      <c r="AW137" s="312">
        <f t="shared" ref="AW137:AZ138" si="64">IF(X137=X$10,1,0)</f>
        <v>1</v>
      </c>
      <c r="AX137" s="312">
        <f t="shared" si="64"/>
        <v>1</v>
      </c>
      <c r="AY137" s="312">
        <f t="shared" si="64"/>
        <v>1</v>
      </c>
      <c r="AZ137" s="312">
        <f t="shared" si="64"/>
        <v>0</v>
      </c>
      <c r="BA137" s="313"/>
      <c r="BB137" s="312">
        <f t="shared" ref="BB137:BE138" si="65">IF(AC137=AC$10,1,0)</f>
        <v>0</v>
      </c>
      <c r="BC137" s="312">
        <f t="shared" si="65"/>
        <v>0</v>
      </c>
      <c r="BD137" s="312">
        <f t="shared" si="65"/>
        <v>0</v>
      </c>
      <c r="BE137" s="312">
        <f t="shared" si="65"/>
        <v>0</v>
      </c>
      <c r="BF137" s="313"/>
      <c r="BG137" s="312">
        <f t="shared" ref="BG137:BJ138" si="66">IF(AH137=AH$10,1,0)</f>
        <v>0</v>
      </c>
      <c r="BH137" s="312">
        <f t="shared" si="66"/>
        <v>0</v>
      </c>
      <c r="BI137" s="312">
        <f t="shared" si="66"/>
        <v>0</v>
      </c>
      <c r="BJ137" s="312">
        <f t="shared" si="66"/>
        <v>0</v>
      </c>
      <c r="BK137" s="313"/>
      <c r="BL137" s="315">
        <v>2</v>
      </c>
      <c r="BM137" s="315">
        <v>90</v>
      </c>
      <c r="BN137" s="315">
        <v>155</v>
      </c>
      <c r="BO137" s="315">
        <v>245</v>
      </c>
      <c r="BP137" s="406">
        <f>SUM(AM137:BK137)</f>
        <v>7</v>
      </c>
      <c r="BQ137" s="357">
        <f>SUM(R137+W137+AB137+AG137+AL137)</f>
        <v>165</v>
      </c>
      <c r="BR137" s="358" t="e">
        <f>IF(OR(#REF!="",AND(BP137=0,BQ137=0) ),0,IF(ISNUMBER(BP137),BP137+(1-(BQ137+1)/481),0))</f>
        <v>#REF!</v>
      </c>
      <c r="BS137" s="360" t="e">
        <f>IF(BR137=BR133,BS133,B137)</f>
        <v>#REF!</v>
      </c>
      <c r="BT137" s="429">
        <v>1</v>
      </c>
    </row>
    <row r="138" spans="1:72" s="316" customFormat="1" ht="18" customHeight="1" x14ac:dyDescent="0.2">
      <c r="A138" s="305">
        <f t="shared" si="36"/>
        <v>4.7733887733887732</v>
      </c>
      <c r="B138" s="306">
        <v>17</v>
      </c>
      <c r="C138" s="388" t="s">
        <v>242</v>
      </c>
      <c r="D138" s="388" t="s">
        <v>54</v>
      </c>
      <c r="E138" s="408"/>
      <c r="F138" s="361"/>
      <c r="G138" s="410" t="s">
        <v>241</v>
      </c>
      <c r="H138" s="340"/>
      <c r="I138" s="308"/>
      <c r="J138" s="308"/>
      <c r="K138" s="308"/>
      <c r="L138" s="308"/>
      <c r="M138" s="310"/>
      <c r="N138" s="311" t="s">
        <v>204</v>
      </c>
      <c r="O138" s="311" t="s">
        <v>20</v>
      </c>
      <c r="P138" s="311" t="s">
        <v>20</v>
      </c>
      <c r="Q138" s="405"/>
      <c r="R138" s="311">
        <v>34</v>
      </c>
      <c r="S138" s="311" t="s">
        <v>20</v>
      </c>
      <c r="T138" s="311" t="s">
        <v>204</v>
      </c>
      <c r="U138" s="311" t="s">
        <v>19</v>
      </c>
      <c r="V138" s="405"/>
      <c r="W138" s="311">
        <v>24</v>
      </c>
      <c r="X138" s="311" t="s">
        <v>204</v>
      </c>
      <c r="Y138" s="311" t="s">
        <v>18</v>
      </c>
      <c r="Z138" s="311" t="s">
        <v>19</v>
      </c>
      <c r="AA138" s="405"/>
      <c r="AB138" s="311">
        <v>50</v>
      </c>
      <c r="AC138" s="405"/>
      <c r="AD138" s="311"/>
      <c r="AE138" s="311"/>
      <c r="AF138" s="311"/>
      <c r="AG138" s="311"/>
      <c r="AH138" s="311"/>
      <c r="AI138" s="311"/>
      <c r="AJ138" s="311"/>
      <c r="AK138" s="311"/>
      <c r="AL138" s="311"/>
      <c r="AM138" s="312">
        <f t="shared" si="62"/>
        <v>1</v>
      </c>
      <c r="AN138" s="312">
        <f t="shared" si="62"/>
        <v>0</v>
      </c>
      <c r="AO138" s="312">
        <f t="shared" si="62"/>
        <v>0</v>
      </c>
      <c r="AP138" s="312">
        <f t="shared" si="62"/>
        <v>0</v>
      </c>
      <c r="AQ138" s="313"/>
      <c r="AR138" s="312">
        <f t="shared" si="63"/>
        <v>1</v>
      </c>
      <c r="AS138" s="312">
        <f t="shared" si="63"/>
        <v>1</v>
      </c>
      <c r="AT138" s="312">
        <f t="shared" si="63"/>
        <v>0</v>
      </c>
      <c r="AU138" s="312">
        <f t="shared" si="63"/>
        <v>0</v>
      </c>
      <c r="AV138" s="313"/>
      <c r="AW138" s="312">
        <f t="shared" si="64"/>
        <v>1</v>
      </c>
      <c r="AX138" s="312">
        <f t="shared" si="64"/>
        <v>0</v>
      </c>
      <c r="AY138" s="312">
        <f t="shared" si="64"/>
        <v>0</v>
      </c>
      <c r="AZ138" s="312">
        <f t="shared" si="64"/>
        <v>0</v>
      </c>
      <c r="BA138" s="313"/>
      <c r="BB138" s="312">
        <f t="shared" si="65"/>
        <v>0</v>
      </c>
      <c r="BC138" s="312">
        <f t="shared" si="65"/>
        <v>0</v>
      </c>
      <c r="BD138" s="312">
        <f t="shared" si="65"/>
        <v>0</v>
      </c>
      <c r="BE138" s="312">
        <f t="shared" si="65"/>
        <v>0</v>
      </c>
      <c r="BF138" s="313"/>
      <c r="BG138" s="312">
        <f t="shared" si="66"/>
        <v>0</v>
      </c>
      <c r="BH138" s="312">
        <f t="shared" si="66"/>
        <v>0</v>
      </c>
      <c r="BI138" s="312">
        <f t="shared" si="66"/>
        <v>0</v>
      </c>
      <c r="BJ138" s="312">
        <f t="shared" si="66"/>
        <v>0</v>
      </c>
      <c r="BK138" s="313"/>
      <c r="BL138" s="315">
        <v>5</v>
      </c>
      <c r="BM138" s="315">
        <v>225</v>
      </c>
      <c r="BN138" s="315">
        <v>108</v>
      </c>
      <c r="BO138" s="315">
        <v>333</v>
      </c>
      <c r="BP138" s="406">
        <f t="shared" si="37"/>
        <v>4</v>
      </c>
      <c r="BQ138" s="357">
        <f t="shared" si="38"/>
        <v>108</v>
      </c>
      <c r="BR138" s="358">
        <f>IF(OR(C134="",AND(BP138=0,BQ138=0) ),0,IF(ISNUMBER(BP138),BP138+(1-(BQ138+1)/481),0))</f>
        <v>4.7733887733887732</v>
      </c>
      <c r="BS138" s="360" t="e">
        <f>IF(BR138=BR137,BS137,B138)</f>
        <v>#REF!</v>
      </c>
      <c r="BT138" s="327">
        <v>2</v>
      </c>
    </row>
    <row r="139" spans="1:72" ht="15" hidden="1" customHeight="1" x14ac:dyDescent="0.25">
      <c r="C139" s="368"/>
      <c r="D139" s="413" t="s">
        <v>228</v>
      </c>
      <c r="E139" s="413"/>
      <c r="F139" s="413"/>
      <c r="G139" s="413"/>
      <c r="H139" s="413"/>
      <c r="I139" s="413"/>
      <c r="J139" s="413"/>
      <c r="K139" s="413"/>
      <c r="L139" s="413"/>
      <c r="M139" s="414"/>
      <c r="N139" s="396">
        <f>IF(N10=" ","",COUNTIF(N11:N138,N10))</f>
        <v>9</v>
      </c>
      <c r="O139" s="396">
        <f>IF(O10=" ","",COUNTIF(O11:O138,O10))</f>
        <v>8</v>
      </c>
      <c r="P139" s="396">
        <f>IF(P10=" ","",COUNTIF(P11:P138,P10))</f>
        <v>9</v>
      </c>
      <c r="Q139" s="370">
        <f>IF(Q10=" ","",COUNTIF(Q11:Q138,Q10))</f>
        <v>0</v>
      </c>
      <c r="R139" s="397"/>
      <c r="S139" s="396">
        <f>IF(S10=" ","",COUNTIF(S11:S138,S10))</f>
        <v>4</v>
      </c>
      <c r="T139" s="396">
        <f>IF(T10=" ","",COUNTIF(T11:T138,T10))</f>
        <v>9</v>
      </c>
      <c r="U139" s="396">
        <f>IF(U10=" ","",COUNTIF(U11:U138,U10))</f>
        <v>6</v>
      </c>
      <c r="V139" s="370">
        <f>IF(V10=" ","",COUNTIF(V11:V138,V10))</f>
        <v>0</v>
      </c>
      <c r="W139" s="397"/>
      <c r="X139" s="398">
        <f>IF(X10=" ","",COUNTIF(X11:X138,X10))</f>
        <v>8</v>
      </c>
      <c r="Y139" s="398">
        <f>IF(Y10=" ","",COUNTIF(Y11:Y138,Y10))</f>
        <v>4</v>
      </c>
      <c r="Z139" s="398">
        <f>IF(Z10=" ","",COUNTIF(Z11:Z138,Z10))</f>
        <v>14</v>
      </c>
      <c r="AA139" s="372">
        <f>IF(AA10=" ","",COUNTIF(AA11:AA138,AA10))</f>
        <v>0</v>
      </c>
      <c r="AB139" s="397"/>
      <c r="AC139" s="373">
        <f>IF(AC10=" ","",COUNTIF(AC11:AC138,AC10))</f>
        <v>0</v>
      </c>
      <c r="AD139" s="373">
        <f>IF(AD10=" ","",COUNTIF(AD11:AD138,AD10))</f>
        <v>0</v>
      </c>
      <c r="AE139" s="373">
        <f>IF(AE10=" ","",COUNTIF(AE11:AE138,AE10))</f>
        <v>0</v>
      </c>
      <c r="AF139" s="373">
        <f>IF(AF10=" ","",COUNTIF(AF11:AF138,AF10))</f>
        <v>0</v>
      </c>
      <c r="AG139" s="373"/>
      <c r="AH139" s="373">
        <f>IF(AH10=" ","",COUNTIF(AH11:AH138,AH10))</f>
        <v>0</v>
      </c>
      <c r="AI139" s="373">
        <f>IF(AI10=" ","",COUNTIF(AI11:AI138,AI10))</f>
        <v>0</v>
      </c>
      <c r="AJ139" s="373">
        <f>IF(AJ10=" ","",COUNTIF(AJ11:AJ138,AJ10))</f>
        <v>0</v>
      </c>
      <c r="AK139" s="373">
        <f>IF(AK10=" ","",COUNTIF(AK11:AK138,AK10))</f>
        <v>0</v>
      </c>
      <c r="AL139" s="373"/>
      <c r="AM139" s="374"/>
      <c r="AN139" s="374"/>
      <c r="AO139" s="374"/>
      <c r="AP139" s="374"/>
      <c r="AQ139" s="374"/>
      <c r="AR139" s="374"/>
      <c r="AS139" s="374"/>
      <c r="AT139" s="374"/>
      <c r="AU139" s="374"/>
      <c r="AV139" s="374"/>
      <c r="AW139" s="374"/>
      <c r="AX139" s="374"/>
      <c r="AY139" s="374"/>
      <c r="AZ139" s="374"/>
      <c r="BA139" s="374"/>
      <c r="BB139" s="374"/>
      <c r="BC139" s="374"/>
      <c r="BD139" s="374"/>
      <c r="BE139" s="374"/>
      <c r="BF139" s="374"/>
      <c r="BG139" s="374"/>
      <c r="BH139" s="374"/>
      <c r="BI139" s="374"/>
      <c r="BJ139" s="374"/>
      <c r="BK139" s="374"/>
      <c r="BL139" s="375"/>
      <c r="BM139" s="375"/>
      <c r="BN139" s="375"/>
      <c r="BO139" s="375"/>
      <c r="BP139" s="376"/>
      <c r="BQ139" s="376"/>
      <c r="BR139" s="377"/>
      <c r="BS139" s="378"/>
      <c r="BT139" s="258"/>
    </row>
    <row r="140" spans="1:72" ht="16.5" hidden="1" customHeight="1" x14ac:dyDescent="0.25">
      <c r="C140" s="368"/>
      <c r="D140" s="413" t="s">
        <v>49</v>
      </c>
      <c r="E140" s="413"/>
      <c r="F140" s="413"/>
      <c r="G140" s="413"/>
      <c r="H140" s="413"/>
      <c r="I140" s="413"/>
      <c r="J140" s="413"/>
      <c r="K140" s="413"/>
      <c r="L140" s="413"/>
      <c r="M140" s="414"/>
      <c r="N140" s="370">
        <f>IF(N10=" ","",N139/COUNTA(AM11:AM138)*100)</f>
        <v>7.3170731707317067</v>
      </c>
      <c r="O140" s="370">
        <f>IF(O10=" ","",O139/COUNTA(AN11:AN138)*100)</f>
        <v>6.4516129032258061</v>
      </c>
      <c r="P140" s="370">
        <f>IF(P10=" ","",P139/COUNTA(AO11:AO138)*100)</f>
        <v>7.3170731707317067</v>
      </c>
      <c r="Q140" s="370">
        <f>IF(Q10=" ","",Q139/COUNTA(AP11:AP138)*100)</f>
        <v>0</v>
      </c>
      <c r="R140" s="371"/>
      <c r="S140" s="370">
        <f>IF(S10=" ","",S139/COUNTA(AR11:AR138)*100)</f>
        <v>3.2520325203252036</v>
      </c>
      <c r="T140" s="370">
        <f>IF(T10=" ","",T139/COUNTA(AS11:AS138)*100)</f>
        <v>7.3170731707317067</v>
      </c>
      <c r="U140" s="370"/>
      <c r="V140" s="370">
        <f>IF(V10=" ","",V139/COUNTA(AU11:AU138)*100)</f>
        <v>0</v>
      </c>
      <c r="W140" s="371"/>
      <c r="X140" s="372"/>
      <c r="Y140" s="372"/>
      <c r="Z140" s="372"/>
      <c r="AA140" s="372">
        <f>IF(AA10=" ","",AA139/COUNTA(AZ11:AZ138)*100)</f>
        <v>0</v>
      </c>
      <c r="AB140" s="371"/>
      <c r="AC140" s="373">
        <f>IF(AC10=" ","",AC139/COUNTA(BB11:BB138)*100)</f>
        <v>0</v>
      </c>
      <c r="AD140" s="373">
        <f>IF(AD10=" ","",AD139/COUNTA(BC11:BC138)*100)</f>
        <v>0</v>
      </c>
      <c r="AE140" s="373">
        <f>IF(AE10=" ","",AE139/COUNTA(BJ11:BJ138)*100)</f>
        <v>0</v>
      </c>
      <c r="AF140" s="373">
        <f>IF(AF10=" ","",AF139/COUNTA(BE11:BE138)*100)</f>
        <v>0</v>
      </c>
      <c r="AG140" s="373"/>
      <c r="AH140" s="373">
        <f>IF(AH10=" ","",AH139/COUNTA(BG11:BG138)*100)</f>
        <v>0</v>
      </c>
      <c r="AI140" s="373">
        <f>IF(AI10=" ","",AI139/COUNTA(BH11:BH138)*100)</f>
        <v>0</v>
      </c>
      <c r="AJ140" s="373">
        <f>IF(AJ10=" ","",AJ139/COUNTA(BS11:BS138)*100)</f>
        <v>0</v>
      </c>
      <c r="AK140" s="373">
        <f>IF(AK10=" ","",AK139/COUNTA(BJ11:BJ138)*100)</f>
        <v>0</v>
      </c>
      <c r="AL140" s="373"/>
      <c r="AM140" s="378"/>
      <c r="AN140" s="378"/>
      <c r="AO140" s="378"/>
      <c r="AP140" s="378"/>
      <c r="AQ140" s="378"/>
      <c r="AR140" s="378"/>
      <c r="AS140" s="378"/>
      <c r="AT140" s="378"/>
      <c r="AU140" s="378"/>
      <c r="AV140" s="378"/>
      <c r="AW140" s="378"/>
      <c r="AX140" s="378"/>
      <c r="AY140" s="378"/>
      <c r="AZ140" s="378"/>
      <c r="BA140" s="378"/>
      <c r="BB140" s="378"/>
      <c r="BC140" s="378"/>
      <c r="BD140" s="378"/>
      <c r="BE140" s="378"/>
      <c r="BF140" s="378"/>
      <c r="BG140" s="378"/>
      <c r="BH140" s="378"/>
      <c r="BI140" s="378"/>
      <c r="BJ140" s="378"/>
      <c r="BK140" s="378"/>
      <c r="BL140" s="379"/>
      <c r="BM140" s="379"/>
      <c r="BN140" s="379"/>
      <c r="BO140" s="379"/>
      <c r="BP140" s="380"/>
      <c r="BQ140" s="380"/>
      <c r="BR140" s="381"/>
      <c r="BS140" s="378"/>
      <c r="BT140" s="258"/>
    </row>
    <row r="141" spans="1:72" ht="15" customHeight="1" x14ac:dyDescent="0.25">
      <c r="C141" s="385"/>
      <c r="D141" s="369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82"/>
      <c r="R141" s="369"/>
      <c r="S141" s="369"/>
      <c r="T141" s="369"/>
      <c r="U141" s="369"/>
      <c r="V141" s="382"/>
      <c r="W141" s="369"/>
      <c r="X141" s="369"/>
      <c r="Y141" s="369"/>
      <c r="Z141" s="369"/>
      <c r="AA141" s="383"/>
      <c r="AB141" s="369"/>
      <c r="AC141" s="384"/>
      <c r="AD141" s="384"/>
      <c r="AE141" s="384"/>
      <c r="AF141" s="384"/>
      <c r="AG141" s="384"/>
      <c r="AH141" s="384"/>
      <c r="AI141" s="384"/>
      <c r="AJ141" s="384"/>
      <c r="AK141" s="384"/>
      <c r="AL141" s="384"/>
      <c r="AM141" s="378"/>
      <c r="AN141" s="378"/>
      <c r="AO141" s="378"/>
      <c r="AP141" s="378"/>
      <c r="AQ141" s="378"/>
      <c r="AR141" s="378"/>
      <c r="AS141" s="378"/>
      <c r="AT141" s="378"/>
      <c r="AU141" s="378"/>
      <c r="AV141" s="378"/>
      <c r="AW141" s="378"/>
      <c r="AX141" s="378"/>
      <c r="AY141" s="378"/>
      <c r="AZ141" s="378"/>
      <c r="BA141" s="378"/>
      <c r="BB141" s="378"/>
      <c r="BC141" s="378"/>
      <c r="BD141" s="378"/>
      <c r="BE141" s="378"/>
      <c r="BF141" s="378"/>
      <c r="BG141" s="378"/>
      <c r="BH141" s="378"/>
      <c r="BI141" s="378"/>
      <c r="BJ141" s="378"/>
      <c r="BK141" s="378"/>
      <c r="BL141" s="369"/>
      <c r="BM141" s="379"/>
      <c r="BN141" s="379"/>
      <c r="BO141" s="379"/>
      <c r="BP141" s="380"/>
      <c r="BQ141" s="380"/>
      <c r="BR141" s="381"/>
      <c r="BS141" s="378"/>
    </row>
    <row r="143" spans="1:72" s="275" customFormat="1" ht="15.75" customHeight="1" x14ac:dyDescent="0.25">
      <c r="B143" s="345"/>
      <c r="C143" s="486" t="s">
        <v>250</v>
      </c>
      <c r="D143" s="486"/>
      <c r="E143" s="487"/>
      <c r="F143" s="486"/>
      <c r="G143" s="486"/>
      <c r="H143" s="487"/>
      <c r="I143" s="487"/>
      <c r="J143" s="487"/>
      <c r="K143" s="487"/>
      <c r="L143" s="487"/>
      <c r="M143" s="487"/>
      <c r="N143" s="486"/>
      <c r="O143" s="486"/>
      <c r="P143" s="486"/>
      <c r="Q143" s="276"/>
      <c r="R143" s="276"/>
      <c r="S143" s="276"/>
      <c r="T143" s="276"/>
      <c r="U143" s="276"/>
      <c r="V143" s="276"/>
      <c r="W143" s="276"/>
      <c r="X143" s="412"/>
      <c r="Y143" s="412"/>
      <c r="Z143" s="412"/>
      <c r="AA143" s="412"/>
      <c r="AB143" s="412"/>
      <c r="AC143" s="412"/>
      <c r="AD143" s="412"/>
      <c r="AE143" s="412"/>
      <c r="AF143" s="412"/>
      <c r="AG143" s="412"/>
      <c r="AH143" s="412"/>
      <c r="AI143" s="412"/>
      <c r="AJ143" s="412"/>
      <c r="AK143" s="412"/>
      <c r="AL143" s="412"/>
      <c r="AM143" s="412"/>
      <c r="AN143" s="412"/>
      <c r="AO143" s="412"/>
      <c r="AP143" s="412"/>
      <c r="AQ143" s="412"/>
      <c r="AR143" s="412"/>
      <c r="AS143" s="412"/>
      <c r="AT143" s="412"/>
      <c r="AU143" s="412"/>
      <c r="AV143" s="412"/>
      <c r="AW143" s="412"/>
      <c r="AX143" s="412"/>
      <c r="AY143" s="412"/>
      <c r="AZ143" s="412"/>
      <c r="BA143" s="412"/>
      <c r="BB143" s="412"/>
      <c r="BC143" s="412"/>
      <c r="BD143" s="412"/>
      <c r="BE143" s="412"/>
      <c r="BF143" s="412"/>
      <c r="BG143" s="412"/>
      <c r="BH143" s="412"/>
      <c r="BI143" s="412"/>
      <c r="BJ143" s="412"/>
      <c r="BK143" s="412"/>
      <c r="BL143" s="412"/>
      <c r="BM143" s="412"/>
      <c r="BN143" s="412"/>
      <c r="BO143" s="412"/>
      <c r="BP143" s="412"/>
      <c r="BQ143" s="412"/>
      <c r="BR143" s="412"/>
      <c r="BS143" s="412"/>
      <c r="BT143" s="277"/>
    </row>
    <row r="144" spans="1:72" ht="7.5" customHeight="1" x14ac:dyDescent="0.25"/>
    <row r="145" spans="2:72" s="348" customFormat="1" ht="15.75" x14ac:dyDescent="0.25">
      <c r="B145" s="255"/>
      <c r="C145" s="488" t="s">
        <v>249</v>
      </c>
      <c r="D145" s="488"/>
      <c r="E145" s="489"/>
      <c r="F145" s="488"/>
      <c r="G145" s="488"/>
      <c r="H145" s="489"/>
      <c r="I145" s="489"/>
      <c r="J145" s="489"/>
      <c r="K145" s="489"/>
      <c r="L145" s="489"/>
      <c r="M145" s="489"/>
      <c r="N145" s="488"/>
      <c r="O145" s="488"/>
      <c r="P145" s="488"/>
      <c r="Q145" s="349"/>
      <c r="R145" s="349"/>
      <c r="S145" s="349"/>
      <c r="T145" s="349"/>
      <c r="U145" s="349"/>
      <c r="V145" s="349"/>
      <c r="W145" s="349"/>
      <c r="X145" s="411"/>
      <c r="Y145" s="411"/>
      <c r="Z145" s="411"/>
      <c r="AA145" s="411"/>
      <c r="AB145" s="411"/>
      <c r="AC145" s="411"/>
      <c r="AD145" s="411"/>
      <c r="AE145" s="411"/>
      <c r="AF145" s="411"/>
      <c r="AG145" s="411"/>
      <c r="AH145" s="411"/>
      <c r="AI145" s="411"/>
      <c r="AJ145" s="411"/>
      <c r="AK145" s="411"/>
      <c r="AL145" s="411"/>
      <c r="AM145" s="411"/>
      <c r="AN145" s="411"/>
      <c r="AO145" s="411"/>
      <c r="AP145" s="411"/>
      <c r="AQ145" s="411"/>
      <c r="AR145" s="411"/>
      <c r="AS145" s="411"/>
      <c r="AT145" s="411"/>
      <c r="AU145" s="411"/>
      <c r="AV145" s="411"/>
      <c r="AW145" s="411"/>
      <c r="AX145" s="411"/>
      <c r="AY145" s="411"/>
      <c r="AZ145" s="411"/>
      <c r="BA145" s="411"/>
      <c r="BB145" s="411"/>
      <c r="BC145" s="411"/>
      <c r="BD145" s="411"/>
      <c r="BE145" s="411"/>
      <c r="BF145" s="411"/>
      <c r="BG145" s="411"/>
      <c r="BH145" s="411"/>
      <c r="BI145" s="411"/>
      <c r="BJ145" s="411"/>
      <c r="BK145" s="411"/>
      <c r="BL145" s="411"/>
      <c r="BM145" s="411"/>
      <c r="BN145" s="411"/>
      <c r="BO145" s="411"/>
      <c r="BP145" s="411"/>
      <c r="BQ145" s="411"/>
      <c r="BR145" s="411"/>
      <c r="BS145" s="411"/>
      <c r="BT145" s="349"/>
    </row>
  </sheetData>
  <autoFilter ref="A10:IL138">
    <filterColumn colId="6">
      <filters>
        <filter val="МП"/>
      </filters>
    </filterColumn>
  </autoFilter>
  <mergeCells count="14">
    <mergeCell ref="C143:P143"/>
    <mergeCell ref="C145:P145"/>
    <mergeCell ref="E8:I8"/>
    <mergeCell ref="BL8:BO8"/>
    <mergeCell ref="BP8:BR8"/>
    <mergeCell ref="B4:BS4"/>
    <mergeCell ref="B1:BS1"/>
    <mergeCell ref="B2:BS2"/>
    <mergeCell ref="B3:BS3"/>
    <mergeCell ref="BS8:BS10"/>
    <mergeCell ref="N9:AL9"/>
    <mergeCell ref="AM9:BJ9"/>
    <mergeCell ref="B5:BS5"/>
    <mergeCell ref="B6:BS6"/>
  </mergeCells>
  <conditionalFormatting sqref="N137:Q138 X137:AA138 S137:V138 N35:Q36 N38:Q115 X35:AA36 X38:AA115 S35:V36 S38:V115 AH11:AK36 AC11:AF36 N22:Q33 S11:V33 X11:AA33 N11:Q20 N21 P21:Q21 S117:V131 X117:AA131 N117:Q131 AC38:AF138 AH38:AK138 N133:Q133 X133:AA133 S133:V133">
    <cfRule type="cellIs" dxfId="4" priority="6" stopIfTrue="1" operator="equal">
      <formula>IF(AM11=1,"!",N11)</formula>
    </cfRule>
  </conditionalFormatting>
  <conditionalFormatting sqref="N116:Q116 X116:AA116 S116:V116">
    <cfRule type="cellIs" dxfId="3" priority="5" stopIfTrue="1" operator="equal">
      <formula>IF(AM116=1,"!",N116)</formula>
    </cfRule>
  </conditionalFormatting>
  <conditionalFormatting sqref="N34:Q34 X34:AA34 S34:V34">
    <cfRule type="cellIs" dxfId="2" priority="4" stopIfTrue="1" operator="equal">
      <formula>IF(AM34=1,"!",N34)</formula>
    </cfRule>
  </conditionalFormatting>
  <conditionalFormatting sqref="N134:Q136 X134:AA134 S134:V136 X135:Y136">
    <cfRule type="cellIs" dxfId="1" priority="3" stopIfTrue="1" operator="equal">
      <formula>IF(AM134=1,"!",N134)</formula>
    </cfRule>
  </conditionalFormatting>
  <conditionalFormatting sqref="O21">
    <cfRule type="cellIs" dxfId="0" priority="2" stopIfTrue="1" operator="equal">
      <formula>IF(AN21=1,"!",O21)</formula>
    </cfRule>
  </conditionalFormatting>
  <pageMargins left="0.47244094488188981" right="0.27559055118110237" top="0.59055118110236227" bottom="0.39370078740157483" header="0" footer="0"/>
  <pageSetup paperSize="9" scale="70" fitToHeight="2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Мужчины</vt:lpstr>
      <vt:lpstr>женщины</vt:lpstr>
      <vt:lpstr>Восточная ВОИ</vt:lpstr>
      <vt:lpstr>'Восточная ВОИ'!Область_печати</vt:lpstr>
      <vt:lpstr>женщины!Область_печати</vt:lpstr>
      <vt:lpstr>Мужчины!Область_печати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2018-07-24T14:36:33Z</cp:lastPrinted>
  <dcterms:created xsi:type="dcterms:W3CDTF">2015-07-22T06:05:14Z</dcterms:created>
  <dcterms:modified xsi:type="dcterms:W3CDTF">2019-12-22T10:33:56Z</dcterms:modified>
</cp:coreProperties>
</file>