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730" windowHeight="8190" firstSheet="4" activeTab="4"/>
  </bookViews>
  <sheets>
    <sheet name="Общий" sheetId="1" r:id="rId1"/>
    <sheet name="Тюменский формат 2017" sheetId="5" r:id="rId2"/>
    <sheet name="Личное первенство" sheetId="2" r:id="rId3"/>
    <sheet name="Одиссея" sheetId="4" r:id="rId4"/>
    <sheet name="Одиссея по списку" sheetId="6" r:id="rId5"/>
    <sheet name="Список Одиссея" sheetId="7" r:id="rId6"/>
    <sheet name="ТБ" sheetId="8" r:id="rId7"/>
  </sheets>
  <definedNames>
    <definedName name="_xlnm._FilterDatabase" localSheetId="2" hidden="1">'Личное первенство'!$A$22:$IM$155</definedName>
    <definedName name="_xlnm._FilterDatabase" localSheetId="0" hidden="1">Общий!$A$22:$IM$90</definedName>
    <definedName name="_xlnm._FilterDatabase" localSheetId="3" hidden="1">Одиссея!$A$14:$IM$60</definedName>
    <definedName name="_xlnm._FilterDatabase" localSheetId="4" hidden="1">'Одиссея по списку'!$A$14:$IM$57</definedName>
    <definedName name="_xlnm._FilterDatabase" localSheetId="1" hidden="1">'Тюменский формат 2017'!$A$22:$IM$155</definedName>
  </definedNames>
  <calcPr calcId="145621" refMode="R1C1"/>
</workbook>
</file>

<file path=xl/calcChain.xml><?xml version="1.0" encoding="utf-8"?>
<calcChain xmlns="http://schemas.openxmlformats.org/spreadsheetml/2006/main">
  <c r="CS31" i="6" l="1"/>
  <c r="CS24" i="6"/>
  <c r="CQ66" i="6" l="1"/>
  <c r="CO66" i="6"/>
  <c r="CQ64" i="6"/>
  <c r="CO64" i="6"/>
  <c r="M62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DD57" i="6"/>
  <c r="CT57" i="6"/>
  <c r="CS57" i="6"/>
  <c r="CN57" i="6"/>
  <c r="CO57" i="6" s="1"/>
  <c r="CP57" i="6" s="1"/>
  <c r="CQ57" i="6" s="1"/>
  <c r="CJ57" i="6"/>
  <c r="CI57" i="6"/>
  <c r="CH57" i="6"/>
  <c r="CG57" i="6"/>
  <c r="CF57" i="6"/>
  <c r="CE57" i="6"/>
  <c r="CD57" i="6"/>
  <c r="CC57" i="6"/>
  <c r="CB57" i="6"/>
  <c r="CA57" i="6"/>
  <c r="BZ57" i="6"/>
  <c r="BY57" i="6"/>
  <c r="BX57" i="6"/>
  <c r="BW57" i="6"/>
  <c r="BV57" i="6"/>
  <c r="BU57" i="6"/>
  <c r="BT57" i="6"/>
  <c r="BS57" i="6"/>
  <c r="BR57" i="6"/>
  <c r="BQ57" i="6"/>
  <c r="BP57" i="6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DD56" i="6"/>
  <c r="CT56" i="6"/>
  <c r="CS56" i="6"/>
  <c r="CN56" i="6"/>
  <c r="CO56" i="6" s="1"/>
  <c r="CP56" i="6" s="1"/>
  <c r="CQ56" i="6" s="1"/>
  <c r="CJ56" i="6"/>
  <c r="CI56" i="6"/>
  <c r="CH56" i="6"/>
  <c r="CG56" i="6"/>
  <c r="CF56" i="6"/>
  <c r="CE56" i="6"/>
  <c r="CD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DD55" i="6"/>
  <c r="CT55" i="6"/>
  <c r="CS55" i="6"/>
  <c r="CN55" i="6"/>
  <c r="CO55" i="6" s="1"/>
  <c r="CP55" i="6" s="1"/>
  <c r="CQ55" i="6" s="1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DD54" i="6"/>
  <c r="CT54" i="6"/>
  <c r="CS54" i="6"/>
  <c r="CN54" i="6"/>
  <c r="CO54" i="6" s="1"/>
  <c r="CP54" i="6" s="1"/>
  <c r="CQ54" i="6" s="1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DD53" i="6"/>
  <c r="CT53" i="6"/>
  <c r="CS53" i="6"/>
  <c r="CN53" i="6"/>
  <c r="CO53" i="6" s="1"/>
  <c r="CP53" i="6" s="1"/>
  <c r="CQ53" i="6" s="1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DD52" i="6"/>
  <c r="CT52" i="6"/>
  <c r="CS52" i="6"/>
  <c r="CN52" i="6"/>
  <c r="CO52" i="6" s="1"/>
  <c r="CP52" i="6" s="1"/>
  <c r="CQ52" i="6" s="1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DD51" i="6"/>
  <c r="CT51" i="6"/>
  <c r="CS51" i="6"/>
  <c r="CN51" i="6"/>
  <c r="CO51" i="6" s="1"/>
  <c r="CP51" i="6" s="1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DD50" i="6"/>
  <c r="CT50" i="6"/>
  <c r="CS50" i="6"/>
  <c r="CN50" i="6"/>
  <c r="CO50" i="6" s="1"/>
  <c r="CP50" i="6" s="1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B50" i="6"/>
  <c r="B51" i="6" s="1"/>
  <c r="B52" i="6" s="1"/>
  <c r="B53" i="6" s="1"/>
  <c r="B54" i="6" s="1"/>
  <c r="B55" i="6" s="1"/>
  <c r="B56" i="6" s="1"/>
  <c r="B57" i="6" s="1"/>
  <c r="CS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CS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CS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CS46" i="6"/>
  <c r="CJ46" i="6"/>
  <c r="CI46" i="6"/>
  <c r="CH46" i="6"/>
  <c r="CG46" i="6"/>
  <c r="CF46" i="6"/>
  <c r="CE46" i="6"/>
  <c r="CD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CS45" i="6"/>
  <c r="CJ45" i="6"/>
  <c r="CI45" i="6"/>
  <c r="CH45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CS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CS43" i="6"/>
  <c r="CJ43" i="6"/>
  <c r="CI43" i="6"/>
  <c r="CH43" i="6"/>
  <c r="CG43" i="6"/>
  <c r="CF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DD42" i="6"/>
  <c r="CS42" i="6"/>
  <c r="CJ42" i="6"/>
  <c r="CI42" i="6"/>
  <c r="CH42" i="6"/>
  <c r="CG42" i="6"/>
  <c r="CF42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CS41" i="6"/>
  <c r="CJ41" i="6"/>
  <c r="CI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DD40" i="6"/>
  <c r="CS40" i="6"/>
  <c r="CN40" i="6"/>
  <c r="CO40" i="6" s="1"/>
  <c r="CP40" i="6" s="1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40" i="6"/>
  <c r="DD39" i="6"/>
  <c r="CS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39" i="6"/>
  <c r="DD38" i="6"/>
  <c r="CS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DD37" i="6"/>
  <c r="CS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DD36" i="6"/>
  <c r="CV36" i="6"/>
  <c r="CT36" i="6"/>
  <c r="CS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DD35" i="6"/>
  <c r="CS35" i="6"/>
  <c r="CN35" i="6"/>
  <c r="CO35" i="6" s="1"/>
  <c r="CP35" i="6" s="1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DD34" i="6"/>
  <c r="CS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DD33" i="6"/>
  <c r="CS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DD32" i="6"/>
  <c r="CS32" i="6"/>
  <c r="CN32" i="6"/>
  <c r="CO32" i="6" s="1"/>
  <c r="CP32" i="6" s="1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DD31" i="6"/>
  <c r="CN31" i="6"/>
  <c r="CO31" i="6" s="1"/>
  <c r="CP31" i="6" s="1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DD30" i="6"/>
  <c r="CT30" i="6"/>
  <c r="CS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DD29" i="6"/>
  <c r="CS29" i="6"/>
  <c r="CJ29" i="6"/>
  <c r="CI29" i="6"/>
  <c r="CH29" i="6"/>
  <c r="CG29" i="6"/>
  <c r="CF29" i="6"/>
  <c r="CE29" i="6"/>
  <c r="CD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DD28" i="6"/>
  <c r="CT28" i="6"/>
  <c r="CS28" i="6"/>
  <c r="CN28" i="6"/>
  <c r="CO28" i="6" s="1"/>
  <c r="CP28" i="6" s="1"/>
  <c r="CJ28" i="6"/>
  <c r="CI28" i="6"/>
  <c r="CH28" i="6"/>
  <c r="CG28" i="6"/>
  <c r="CF28" i="6"/>
  <c r="CE28" i="6"/>
  <c r="CD28" i="6"/>
  <c r="CC28" i="6"/>
  <c r="CB28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CT27" i="6"/>
  <c r="A27" i="6" s="1"/>
  <c r="CS27" i="6"/>
  <c r="CN27" i="6"/>
  <c r="CO27" i="6" s="1"/>
  <c r="CP27" i="6" s="1"/>
  <c r="CJ27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CS26" i="6"/>
  <c r="CJ26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DD25" i="6"/>
  <c r="CS25" i="6"/>
  <c r="CN25" i="6"/>
  <c r="CO25" i="6" s="1"/>
  <c r="CP25" i="6" s="1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CV24" i="6"/>
  <c r="CT24" i="6"/>
  <c r="A24" i="6" s="1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CS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CT26" i="6"/>
  <c r="A26" i="6" s="1"/>
  <c r="DD22" i="6"/>
  <c r="CV22" i="6"/>
  <c r="CT22" i="6"/>
  <c r="CS22" i="6"/>
  <c r="CJ22" i="6"/>
  <c r="CI22" i="6"/>
  <c r="CH22" i="6"/>
  <c r="CG22" i="6"/>
  <c r="CF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DD21" i="6"/>
  <c r="CS21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DD20" i="6"/>
  <c r="CT20" i="6"/>
  <c r="CS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DD19" i="6"/>
  <c r="CS19" i="6"/>
  <c r="CJ19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DD18" i="6"/>
  <c r="CV18" i="6"/>
  <c r="CT18" i="6"/>
  <c r="CS18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DD17" i="6"/>
  <c r="CV17" i="6"/>
  <c r="CT17" i="6"/>
  <c r="CN17" i="6"/>
  <c r="CO17" i="6" s="1"/>
  <c r="CP17" i="6" s="1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DD16" i="6"/>
  <c r="CT16" i="6"/>
  <c r="CU16" i="6" s="1"/>
  <c r="CS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B15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CS19" i="4"/>
  <c r="CS18" i="4"/>
  <c r="CS36" i="4"/>
  <c r="CS35" i="4"/>
  <c r="CS23" i="4"/>
  <c r="CS33" i="4"/>
  <c r="CS32" i="4"/>
  <c r="CS39" i="4"/>
  <c r="CS38" i="4"/>
  <c r="CS16" i="4"/>
  <c r="CS31" i="4"/>
  <c r="CS40" i="4"/>
  <c r="CS29" i="4"/>
  <c r="CS41" i="4"/>
  <c r="CR55" i="6" l="1"/>
  <c r="CR17" i="6"/>
  <c r="CV31" i="6" s="1"/>
  <c r="CR26" i="6"/>
  <c r="CR39" i="6"/>
  <c r="CR48" i="6"/>
  <c r="X59" i="6"/>
  <c r="AN59" i="6"/>
  <c r="CR33" i="6"/>
  <c r="CR24" i="6"/>
  <c r="CV28" i="6" s="1"/>
  <c r="CR36" i="6"/>
  <c r="CR38" i="6"/>
  <c r="CU18" i="6"/>
  <c r="CU22" i="6"/>
  <c r="CU50" i="6"/>
  <c r="A16" i="6"/>
  <c r="A18" i="6"/>
  <c r="P59" i="6"/>
  <c r="T59" i="6"/>
  <c r="AB59" i="6"/>
  <c r="AF59" i="6"/>
  <c r="AJ59" i="6"/>
  <c r="AR59" i="6"/>
  <c r="AV59" i="6"/>
  <c r="CU20" i="6"/>
  <c r="CR23" i="6"/>
  <c r="CV33" i="6" s="1"/>
  <c r="CR27" i="6"/>
  <c r="CT35" i="6" s="1"/>
  <c r="CU35" i="6" s="1"/>
  <c r="CR30" i="6"/>
  <c r="CT37" i="6" s="1"/>
  <c r="A37" i="6" s="1"/>
  <c r="CU36" i="6"/>
  <c r="CR37" i="6"/>
  <c r="CR46" i="6"/>
  <c r="CR50" i="6"/>
  <c r="CV50" i="6" s="1"/>
  <c r="CU51" i="6"/>
  <c r="CU53" i="6"/>
  <c r="CU55" i="6"/>
  <c r="CU57" i="6"/>
  <c r="A20" i="6"/>
  <c r="CR25" i="6"/>
  <c r="CR32" i="6"/>
  <c r="CT25" i="6" s="1"/>
  <c r="CV25" i="6" s="1"/>
  <c r="CR35" i="6"/>
  <c r="CT38" i="6" s="1"/>
  <c r="A36" i="6"/>
  <c r="CR42" i="6"/>
  <c r="CR43" i="6"/>
  <c r="CR45" i="6"/>
  <c r="CR49" i="6"/>
  <c r="CR51" i="6"/>
  <c r="CR16" i="6"/>
  <c r="CT21" i="6" s="1"/>
  <c r="CR20" i="6"/>
  <c r="CT23" i="6" s="1"/>
  <c r="A23" i="6" s="1"/>
  <c r="CU30" i="6"/>
  <c r="CR34" i="6"/>
  <c r="CR40" i="6"/>
  <c r="CV42" i="6" s="1"/>
  <c r="CR41" i="6"/>
  <c r="CU52" i="6"/>
  <c r="CU54" i="6"/>
  <c r="CU56" i="6"/>
  <c r="CT33" i="6"/>
  <c r="CV21" i="6"/>
  <c r="CT42" i="6"/>
  <c r="CT41" i="6"/>
  <c r="CV41" i="6"/>
  <c r="CU37" i="6"/>
  <c r="Q59" i="6"/>
  <c r="Y59" i="6"/>
  <c r="AG59" i="6"/>
  <c r="AO59" i="6"/>
  <c r="AS59" i="6"/>
  <c r="A22" i="6"/>
  <c r="CR53" i="6"/>
  <c r="N59" i="6"/>
  <c r="R59" i="6"/>
  <c r="Z59" i="6"/>
  <c r="AH59" i="6"/>
  <c r="AL59" i="6"/>
  <c r="AP59" i="6"/>
  <c r="AT59" i="6"/>
  <c r="AX59" i="6"/>
  <c r="CR22" i="6"/>
  <c r="CV26" i="6"/>
  <c r="CR29" i="6"/>
  <c r="CT31" i="6"/>
  <c r="CR47" i="6"/>
  <c r="O59" i="6"/>
  <c r="S59" i="6"/>
  <c r="W59" i="6"/>
  <c r="AA59" i="6"/>
  <c r="AE59" i="6"/>
  <c r="AI59" i="6"/>
  <c r="AM59" i="6"/>
  <c r="AQ59" i="6"/>
  <c r="AU59" i="6"/>
  <c r="A35" i="6"/>
  <c r="U59" i="6"/>
  <c r="AC59" i="6"/>
  <c r="AK59" i="6"/>
  <c r="AW59" i="6"/>
  <c r="A17" i="6"/>
  <c r="CU17" i="6"/>
  <c r="CR18" i="6"/>
  <c r="CV27" i="6" s="1"/>
  <c r="CR21" i="6"/>
  <c r="CR31" i="6"/>
  <c r="CR57" i="6"/>
  <c r="CV57" i="6" s="1"/>
  <c r="V59" i="6"/>
  <c r="AD59" i="6"/>
  <c r="CR19" i="6"/>
  <c r="CV16" i="6" s="1"/>
  <c r="CR28" i="6"/>
  <c r="CU28" i="6"/>
  <c r="A28" i="6"/>
  <c r="A30" i="6"/>
  <c r="CR44" i="6"/>
  <c r="CR52" i="6"/>
  <c r="CR54" i="6"/>
  <c r="CR56" i="6"/>
  <c r="CQ164" i="5"/>
  <c r="CO164" i="5"/>
  <c r="CQ162" i="5"/>
  <c r="CO162" i="5"/>
  <c r="M160" i="5"/>
  <c r="AX156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DD155" i="5"/>
  <c r="CT155" i="5"/>
  <c r="CS155" i="5"/>
  <c r="CN155" i="5"/>
  <c r="CO155" i="5" s="1"/>
  <c r="CP155" i="5" s="1"/>
  <c r="CQ155" i="5" s="1"/>
  <c r="CJ155" i="5"/>
  <c r="CI155" i="5"/>
  <c r="CH155" i="5"/>
  <c r="CG155" i="5"/>
  <c r="CF155" i="5"/>
  <c r="CE155" i="5"/>
  <c r="CD155" i="5"/>
  <c r="CC155" i="5"/>
  <c r="CB155" i="5"/>
  <c r="CA155" i="5"/>
  <c r="BZ155" i="5"/>
  <c r="BY155" i="5"/>
  <c r="BX155" i="5"/>
  <c r="BW155" i="5"/>
  <c r="BV155" i="5"/>
  <c r="BU155" i="5"/>
  <c r="BT155" i="5"/>
  <c r="BS155" i="5"/>
  <c r="BR155" i="5"/>
  <c r="BQ155" i="5"/>
  <c r="BP155" i="5"/>
  <c r="BO155" i="5"/>
  <c r="BN155" i="5"/>
  <c r="BM155" i="5"/>
  <c r="BL155" i="5"/>
  <c r="BK155" i="5"/>
  <c r="BJ155" i="5"/>
  <c r="BI155" i="5"/>
  <c r="BH155" i="5"/>
  <c r="BG155" i="5"/>
  <c r="BF155" i="5"/>
  <c r="BE155" i="5"/>
  <c r="BD155" i="5"/>
  <c r="BC155" i="5"/>
  <c r="BB155" i="5"/>
  <c r="BA155" i="5"/>
  <c r="AZ155" i="5"/>
  <c r="DD154" i="5"/>
  <c r="CT154" i="5"/>
  <c r="CS154" i="5"/>
  <c r="CN154" i="5"/>
  <c r="CO154" i="5" s="1"/>
  <c r="CP154" i="5" s="1"/>
  <c r="CQ154" i="5" s="1"/>
  <c r="CR154" i="5" s="1"/>
  <c r="CJ154" i="5"/>
  <c r="CI154" i="5"/>
  <c r="CH154" i="5"/>
  <c r="CG154" i="5"/>
  <c r="CF154" i="5"/>
  <c r="CE154" i="5"/>
  <c r="CD154" i="5"/>
  <c r="CC154" i="5"/>
  <c r="CB154" i="5"/>
  <c r="CA154" i="5"/>
  <c r="BZ154" i="5"/>
  <c r="BY154" i="5"/>
  <c r="BX154" i="5"/>
  <c r="BW154" i="5"/>
  <c r="BV154" i="5"/>
  <c r="BU154" i="5"/>
  <c r="BT154" i="5"/>
  <c r="BS154" i="5"/>
  <c r="BR154" i="5"/>
  <c r="BQ154" i="5"/>
  <c r="BP154" i="5"/>
  <c r="BO154" i="5"/>
  <c r="BN154" i="5"/>
  <c r="BM154" i="5"/>
  <c r="BL154" i="5"/>
  <c r="BK154" i="5"/>
  <c r="BJ154" i="5"/>
  <c r="BI154" i="5"/>
  <c r="BH154" i="5"/>
  <c r="BG154" i="5"/>
  <c r="BF154" i="5"/>
  <c r="BE154" i="5"/>
  <c r="BD154" i="5"/>
  <c r="BC154" i="5"/>
  <c r="BB154" i="5"/>
  <c r="BA154" i="5"/>
  <c r="AZ154" i="5"/>
  <c r="DD153" i="5"/>
  <c r="CT153" i="5"/>
  <c r="CS153" i="5"/>
  <c r="CN153" i="5"/>
  <c r="CO153" i="5" s="1"/>
  <c r="CP153" i="5" s="1"/>
  <c r="CQ153" i="5" s="1"/>
  <c r="CR153" i="5" s="1"/>
  <c r="CJ153" i="5"/>
  <c r="CI153" i="5"/>
  <c r="CH153" i="5"/>
  <c r="CG153" i="5"/>
  <c r="CF153" i="5"/>
  <c r="CE153" i="5"/>
  <c r="CD153" i="5"/>
  <c r="CC153" i="5"/>
  <c r="CB153" i="5"/>
  <c r="CA153" i="5"/>
  <c r="BZ153" i="5"/>
  <c r="BY153" i="5"/>
  <c r="BX153" i="5"/>
  <c r="BW153" i="5"/>
  <c r="BV153" i="5"/>
  <c r="BU153" i="5"/>
  <c r="BT153" i="5"/>
  <c r="BS153" i="5"/>
  <c r="BR153" i="5"/>
  <c r="BQ153" i="5"/>
  <c r="BP153" i="5"/>
  <c r="BO153" i="5"/>
  <c r="BN153" i="5"/>
  <c r="BM153" i="5"/>
  <c r="BL153" i="5"/>
  <c r="BK153" i="5"/>
  <c r="BJ153" i="5"/>
  <c r="BI153" i="5"/>
  <c r="BH153" i="5"/>
  <c r="BG153" i="5"/>
  <c r="BF153" i="5"/>
  <c r="BE153" i="5"/>
  <c r="BD153" i="5"/>
  <c r="BC153" i="5"/>
  <c r="BB153" i="5"/>
  <c r="BA153" i="5"/>
  <c r="AZ153" i="5"/>
  <c r="DD152" i="5"/>
  <c r="CT152" i="5"/>
  <c r="CS152" i="5"/>
  <c r="CN152" i="5"/>
  <c r="CO152" i="5" s="1"/>
  <c r="CP152" i="5" s="1"/>
  <c r="CQ152" i="5" s="1"/>
  <c r="CJ152" i="5"/>
  <c r="CI152" i="5"/>
  <c r="CH152" i="5"/>
  <c r="CG152" i="5"/>
  <c r="CF152" i="5"/>
  <c r="CE152" i="5"/>
  <c r="CD152" i="5"/>
  <c r="CC152" i="5"/>
  <c r="CB152" i="5"/>
  <c r="CA152" i="5"/>
  <c r="BZ152" i="5"/>
  <c r="BY152" i="5"/>
  <c r="BX152" i="5"/>
  <c r="BW152" i="5"/>
  <c r="BV152" i="5"/>
  <c r="BU152" i="5"/>
  <c r="BT152" i="5"/>
  <c r="BS152" i="5"/>
  <c r="BR152" i="5"/>
  <c r="BQ152" i="5"/>
  <c r="BP152" i="5"/>
  <c r="BO152" i="5"/>
  <c r="BN152" i="5"/>
  <c r="BM152" i="5"/>
  <c r="BL152" i="5"/>
  <c r="BK152" i="5"/>
  <c r="BJ152" i="5"/>
  <c r="BI152" i="5"/>
  <c r="BH152" i="5"/>
  <c r="BG152" i="5"/>
  <c r="BF152" i="5"/>
  <c r="BE152" i="5"/>
  <c r="BD152" i="5"/>
  <c r="BC152" i="5"/>
  <c r="BB152" i="5"/>
  <c r="BA152" i="5"/>
  <c r="AZ152" i="5"/>
  <c r="DD151" i="5"/>
  <c r="CT151" i="5"/>
  <c r="CS151" i="5"/>
  <c r="CN151" i="5"/>
  <c r="CO151" i="5" s="1"/>
  <c r="CP151" i="5" s="1"/>
  <c r="CQ151" i="5" s="1"/>
  <c r="CJ151" i="5"/>
  <c r="CI151" i="5"/>
  <c r="CH151" i="5"/>
  <c r="CG151" i="5"/>
  <c r="CF151" i="5"/>
  <c r="CE151" i="5"/>
  <c r="CD151" i="5"/>
  <c r="CC151" i="5"/>
  <c r="CB151" i="5"/>
  <c r="CA151" i="5"/>
  <c r="BZ151" i="5"/>
  <c r="BY151" i="5"/>
  <c r="BX151" i="5"/>
  <c r="BW151" i="5"/>
  <c r="BV151" i="5"/>
  <c r="BU151" i="5"/>
  <c r="BT151" i="5"/>
  <c r="BS151" i="5"/>
  <c r="BR151" i="5"/>
  <c r="BQ151" i="5"/>
  <c r="BP151" i="5"/>
  <c r="BO151" i="5"/>
  <c r="BN151" i="5"/>
  <c r="BM151" i="5"/>
  <c r="BL151" i="5"/>
  <c r="BK151" i="5"/>
  <c r="BJ151" i="5"/>
  <c r="BI151" i="5"/>
  <c r="BH151" i="5"/>
  <c r="BG151" i="5"/>
  <c r="BF151" i="5"/>
  <c r="BE151" i="5"/>
  <c r="BD151" i="5"/>
  <c r="BC151" i="5"/>
  <c r="BB151" i="5"/>
  <c r="BA151" i="5"/>
  <c r="AZ151" i="5"/>
  <c r="DD150" i="5"/>
  <c r="CT150" i="5"/>
  <c r="CS150" i="5"/>
  <c r="CN150" i="5"/>
  <c r="CO150" i="5" s="1"/>
  <c r="CP150" i="5" s="1"/>
  <c r="CQ150" i="5" s="1"/>
  <c r="CJ150" i="5"/>
  <c r="CI150" i="5"/>
  <c r="CH150" i="5"/>
  <c r="CG150" i="5"/>
  <c r="CF150" i="5"/>
  <c r="CE150" i="5"/>
  <c r="CD150" i="5"/>
  <c r="CC150" i="5"/>
  <c r="CB150" i="5"/>
  <c r="CA150" i="5"/>
  <c r="BZ150" i="5"/>
  <c r="BY150" i="5"/>
  <c r="BX150" i="5"/>
  <c r="BW150" i="5"/>
  <c r="BV150" i="5"/>
  <c r="BU150" i="5"/>
  <c r="BT150" i="5"/>
  <c r="BS150" i="5"/>
  <c r="BR150" i="5"/>
  <c r="BQ150" i="5"/>
  <c r="BP150" i="5"/>
  <c r="BO150" i="5"/>
  <c r="BN150" i="5"/>
  <c r="BM150" i="5"/>
  <c r="BL150" i="5"/>
  <c r="BK150" i="5"/>
  <c r="BJ150" i="5"/>
  <c r="BI150" i="5"/>
  <c r="BH150" i="5"/>
  <c r="BG150" i="5"/>
  <c r="BF150" i="5"/>
  <c r="BE150" i="5"/>
  <c r="BD150" i="5"/>
  <c r="BC150" i="5"/>
  <c r="BB150" i="5"/>
  <c r="BA150" i="5"/>
  <c r="AZ150" i="5"/>
  <c r="DD149" i="5"/>
  <c r="CT149" i="5"/>
  <c r="CS149" i="5"/>
  <c r="CN149" i="5"/>
  <c r="CO149" i="5" s="1"/>
  <c r="CP149" i="5" s="1"/>
  <c r="CJ149" i="5"/>
  <c r="CI149" i="5"/>
  <c r="CH149" i="5"/>
  <c r="CG149" i="5"/>
  <c r="CF149" i="5"/>
  <c r="CE149" i="5"/>
  <c r="CD149" i="5"/>
  <c r="CC149" i="5"/>
  <c r="CB149" i="5"/>
  <c r="CA149" i="5"/>
  <c r="BZ149" i="5"/>
  <c r="BY149" i="5"/>
  <c r="BX149" i="5"/>
  <c r="BW149" i="5"/>
  <c r="BV149" i="5"/>
  <c r="BU149" i="5"/>
  <c r="BT149" i="5"/>
  <c r="BS149" i="5"/>
  <c r="BR149" i="5"/>
  <c r="BQ149" i="5"/>
  <c r="BP149" i="5"/>
  <c r="BO149" i="5"/>
  <c r="BN149" i="5"/>
  <c r="BM149" i="5"/>
  <c r="BL149" i="5"/>
  <c r="BK149" i="5"/>
  <c r="BJ149" i="5"/>
  <c r="BI149" i="5"/>
  <c r="BH149" i="5"/>
  <c r="BG149" i="5"/>
  <c r="BF149" i="5"/>
  <c r="BE149" i="5"/>
  <c r="BD149" i="5"/>
  <c r="BC149" i="5"/>
  <c r="BB149" i="5"/>
  <c r="BA149" i="5"/>
  <c r="AZ149" i="5"/>
  <c r="DD148" i="5"/>
  <c r="CT148" i="5"/>
  <c r="CS148" i="5"/>
  <c r="CN148" i="5"/>
  <c r="CO148" i="5" s="1"/>
  <c r="CP148" i="5" s="1"/>
  <c r="CJ148" i="5"/>
  <c r="CI148" i="5"/>
  <c r="CH148" i="5"/>
  <c r="CG148" i="5"/>
  <c r="CF148" i="5"/>
  <c r="CE148" i="5"/>
  <c r="CD148" i="5"/>
  <c r="CC148" i="5"/>
  <c r="CB148" i="5"/>
  <c r="CA148" i="5"/>
  <c r="BZ148" i="5"/>
  <c r="BY148" i="5"/>
  <c r="BX148" i="5"/>
  <c r="BW148" i="5"/>
  <c r="BV148" i="5"/>
  <c r="BU148" i="5"/>
  <c r="BT148" i="5"/>
  <c r="BS148" i="5"/>
  <c r="BR148" i="5"/>
  <c r="BQ148" i="5"/>
  <c r="BP148" i="5"/>
  <c r="BO148" i="5"/>
  <c r="BN148" i="5"/>
  <c r="BM148" i="5"/>
  <c r="BL148" i="5"/>
  <c r="BK148" i="5"/>
  <c r="BJ148" i="5"/>
  <c r="BI148" i="5"/>
  <c r="BH148" i="5"/>
  <c r="BG148" i="5"/>
  <c r="BF148" i="5"/>
  <c r="BE148" i="5"/>
  <c r="BD148" i="5"/>
  <c r="BC148" i="5"/>
  <c r="BB148" i="5"/>
  <c r="BA148" i="5"/>
  <c r="AZ148" i="5"/>
  <c r="B148" i="5"/>
  <c r="B149" i="5" s="1"/>
  <c r="B150" i="5" s="1"/>
  <c r="B151" i="5" s="1"/>
  <c r="B152" i="5" s="1"/>
  <c r="B153" i="5" s="1"/>
  <c r="B154" i="5" s="1"/>
  <c r="B155" i="5" s="1"/>
  <c r="CS147" i="5"/>
  <c r="CJ147" i="5"/>
  <c r="CI147" i="5"/>
  <c r="CH147" i="5"/>
  <c r="CG147" i="5"/>
  <c r="CF147" i="5"/>
  <c r="CE147" i="5"/>
  <c r="CD147" i="5"/>
  <c r="CC147" i="5"/>
  <c r="CB147" i="5"/>
  <c r="CA147" i="5"/>
  <c r="BZ147" i="5"/>
  <c r="BY147" i="5"/>
  <c r="BX147" i="5"/>
  <c r="BW147" i="5"/>
  <c r="BV147" i="5"/>
  <c r="BU147" i="5"/>
  <c r="BT147" i="5"/>
  <c r="BS147" i="5"/>
  <c r="BR147" i="5"/>
  <c r="BQ147" i="5"/>
  <c r="BP147" i="5"/>
  <c r="BO147" i="5"/>
  <c r="BN147" i="5"/>
  <c r="BM147" i="5"/>
  <c r="BL147" i="5"/>
  <c r="BK147" i="5"/>
  <c r="BJ147" i="5"/>
  <c r="BI147" i="5"/>
  <c r="BH147" i="5"/>
  <c r="BG147" i="5"/>
  <c r="BF147" i="5"/>
  <c r="BE147" i="5"/>
  <c r="BD147" i="5"/>
  <c r="BC147" i="5"/>
  <c r="BB147" i="5"/>
  <c r="BA147" i="5"/>
  <c r="AZ147" i="5"/>
  <c r="CS146" i="5"/>
  <c r="CJ146" i="5"/>
  <c r="CI146" i="5"/>
  <c r="CH146" i="5"/>
  <c r="CG146" i="5"/>
  <c r="CF146" i="5"/>
  <c r="CE146" i="5"/>
  <c r="CD146" i="5"/>
  <c r="CC146" i="5"/>
  <c r="CB146" i="5"/>
  <c r="CA146" i="5"/>
  <c r="BZ146" i="5"/>
  <c r="BY146" i="5"/>
  <c r="BX146" i="5"/>
  <c r="BW146" i="5"/>
  <c r="BV146" i="5"/>
  <c r="BU146" i="5"/>
  <c r="BT146" i="5"/>
  <c r="BS146" i="5"/>
  <c r="BR146" i="5"/>
  <c r="BQ146" i="5"/>
  <c r="BP146" i="5"/>
  <c r="BO146" i="5"/>
  <c r="BN146" i="5"/>
  <c r="BM146" i="5"/>
  <c r="BL146" i="5"/>
  <c r="BK146" i="5"/>
  <c r="BJ146" i="5"/>
  <c r="BI146" i="5"/>
  <c r="BH146" i="5"/>
  <c r="BG146" i="5"/>
  <c r="BF146" i="5"/>
  <c r="BE146" i="5"/>
  <c r="BD146" i="5"/>
  <c r="BC146" i="5"/>
  <c r="BB146" i="5"/>
  <c r="BA146" i="5"/>
  <c r="AZ146" i="5"/>
  <c r="CS145" i="5"/>
  <c r="CJ145" i="5"/>
  <c r="CI145" i="5"/>
  <c r="CH145" i="5"/>
  <c r="CG145" i="5"/>
  <c r="CF145" i="5"/>
  <c r="CE145" i="5"/>
  <c r="CD145" i="5"/>
  <c r="CC145" i="5"/>
  <c r="CB145" i="5"/>
  <c r="CA145" i="5"/>
  <c r="BZ145" i="5"/>
  <c r="BY145" i="5"/>
  <c r="BX145" i="5"/>
  <c r="BW145" i="5"/>
  <c r="BV145" i="5"/>
  <c r="BU145" i="5"/>
  <c r="BT145" i="5"/>
  <c r="BS145" i="5"/>
  <c r="BR145" i="5"/>
  <c r="BQ145" i="5"/>
  <c r="BP145" i="5"/>
  <c r="BO145" i="5"/>
  <c r="BN145" i="5"/>
  <c r="BM145" i="5"/>
  <c r="BL145" i="5"/>
  <c r="BK145" i="5"/>
  <c r="BJ145" i="5"/>
  <c r="BI145" i="5"/>
  <c r="BH145" i="5"/>
  <c r="BG145" i="5"/>
  <c r="BF145" i="5"/>
  <c r="BE145" i="5"/>
  <c r="BD145" i="5"/>
  <c r="BC145" i="5"/>
  <c r="BB145" i="5"/>
  <c r="BA145" i="5"/>
  <c r="AZ145" i="5"/>
  <c r="CS144" i="5"/>
  <c r="CJ144" i="5"/>
  <c r="CI144" i="5"/>
  <c r="CH144" i="5"/>
  <c r="CG144" i="5"/>
  <c r="CF144" i="5"/>
  <c r="CE144" i="5"/>
  <c r="CD144" i="5"/>
  <c r="CC144" i="5"/>
  <c r="CB144" i="5"/>
  <c r="CA144" i="5"/>
  <c r="BZ144" i="5"/>
  <c r="BY144" i="5"/>
  <c r="BX144" i="5"/>
  <c r="BW144" i="5"/>
  <c r="BV144" i="5"/>
  <c r="BU144" i="5"/>
  <c r="BT144" i="5"/>
  <c r="BS144" i="5"/>
  <c r="BR144" i="5"/>
  <c r="BQ144" i="5"/>
  <c r="BP144" i="5"/>
  <c r="BO144" i="5"/>
  <c r="BN144" i="5"/>
  <c r="BM144" i="5"/>
  <c r="BL144" i="5"/>
  <c r="BK144" i="5"/>
  <c r="BJ144" i="5"/>
  <c r="BI144" i="5"/>
  <c r="BH144" i="5"/>
  <c r="BG144" i="5"/>
  <c r="BF144" i="5"/>
  <c r="BE144" i="5"/>
  <c r="BD144" i="5"/>
  <c r="BC144" i="5"/>
  <c r="BB144" i="5"/>
  <c r="BA144" i="5"/>
  <c r="AZ144" i="5"/>
  <c r="CS143" i="5"/>
  <c r="CJ143" i="5"/>
  <c r="CI143" i="5"/>
  <c r="CH143" i="5"/>
  <c r="CG143" i="5"/>
  <c r="CF143" i="5"/>
  <c r="CE143" i="5"/>
  <c r="CD143" i="5"/>
  <c r="CC143" i="5"/>
  <c r="CB143" i="5"/>
  <c r="CA143" i="5"/>
  <c r="BZ143" i="5"/>
  <c r="BY143" i="5"/>
  <c r="BX143" i="5"/>
  <c r="BW143" i="5"/>
  <c r="BV143" i="5"/>
  <c r="BU143" i="5"/>
  <c r="BT143" i="5"/>
  <c r="BS143" i="5"/>
  <c r="BR143" i="5"/>
  <c r="BQ143" i="5"/>
  <c r="BP143" i="5"/>
  <c r="BO143" i="5"/>
  <c r="BN143" i="5"/>
  <c r="BM143" i="5"/>
  <c r="BL143" i="5"/>
  <c r="BK143" i="5"/>
  <c r="BJ143" i="5"/>
  <c r="BI143" i="5"/>
  <c r="BH143" i="5"/>
  <c r="BG143" i="5"/>
  <c r="BF143" i="5"/>
  <c r="BE143" i="5"/>
  <c r="BD143" i="5"/>
  <c r="BC143" i="5"/>
  <c r="BB143" i="5"/>
  <c r="BA143" i="5"/>
  <c r="AZ143" i="5"/>
  <c r="CS142" i="5"/>
  <c r="CJ142" i="5"/>
  <c r="CI142" i="5"/>
  <c r="CH142" i="5"/>
  <c r="CG142" i="5"/>
  <c r="CF142" i="5"/>
  <c r="CE142" i="5"/>
  <c r="CD142" i="5"/>
  <c r="CC142" i="5"/>
  <c r="CB142" i="5"/>
  <c r="CA142" i="5"/>
  <c r="BZ142" i="5"/>
  <c r="BY142" i="5"/>
  <c r="BX142" i="5"/>
  <c r="BW142" i="5"/>
  <c r="BV142" i="5"/>
  <c r="BU142" i="5"/>
  <c r="BT142" i="5"/>
  <c r="BS142" i="5"/>
  <c r="BR142" i="5"/>
  <c r="BQ142" i="5"/>
  <c r="BP142" i="5"/>
  <c r="BO142" i="5"/>
  <c r="BN142" i="5"/>
  <c r="BM142" i="5"/>
  <c r="BL142" i="5"/>
  <c r="BK142" i="5"/>
  <c r="BJ142" i="5"/>
  <c r="BI142" i="5"/>
  <c r="BH142" i="5"/>
  <c r="BG142" i="5"/>
  <c r="BF142" i="5"/>
  <c r="BE142" i="5"/>
  <c r="BD142" i="5"/>
  <c r="BC142" i="5"/>
  <c r="BB142" i="5"/>
  <c r="BA142" i="5"/>
  <c r="AZ142" i="5"/>
  <c r="CS141" i="5"/>
  <c r="CJ141" i="5"/>
  <c r="CI141" i="5"/>
  <c r="CH141" i="5"/>
  <c r="CG141" i="5"/>
  <c r="CF141" i="5"/>
  <c r="CE141" i="5"/>
  <c r="CD141" i="5"/>
  <c r="CC141" i="5"/>
  <c r="CB141" i="5"/>
  <c r="CA141" i="5"/>
  <c r="BZ141" i="5"/>
  <c r="BY141" i="5"/>
  <c r="BX141" i="5"/>
  <c r="BW141" i="5"/>
  <c r="BV141" i="5"/>
  <c r="BU141" i="5"/>
  <c r="BT141" i="5"/>
  <c r="BS141" i="5"/>
  <c r="BR141" i="5"/>
  <c r="BQ141" i="5"/>
  <c r="BP141" i="5"/>
  <c r="BO141" i="5"/>
  <c r="BN141" i="5"/>
  <c r="BM141" i="5"/>
  <c r="BL141" i="5"/>
  <c r="BK141" i="5"/>
  <c r="BJ141" i="5"/>
  <c r="BI141" i="5"/>
  <c r="BH141" i="5"/>
  <c r="BG141" i="5"/>
  <c r="BF141" i="5"/>
  <c r="BE141" i="5"/>
  <c r="BD141" i="5"/>
  <c r="BC141" i="5"/>
  <c r="BB141" i="5"/>
  <c r="BA141" i="5"/>
  <c r="AZ141" i="5"/>
  <c r="CS140" i="5"/>
  <c r="CS139" i="5"/>
  <c r="CS138" i="5"/>
  <c r="CS137" i="5"/>
  <c r="CS136" i="5"/>
  <c r="CS135" i="5"/>
  <c r="CS134" i="5"/>
  <c r="CS133" i="5"/>
  <c r="CS132" i="5"/>
  <c r="CS131" i="5"/>
  <c r="CS130" i="5"/>
  <c r="CS129" i="5"/>
  <c r="CS127" i="5"/>
  <c r="CS126" i="5"/>
  <c r="CS125" i="5"/>
  <c r="CS124" i="5"/>
  <c r="CS123" i="5"/>
  <c r="CS122" i="5"/>
  <c r="CS121" i="5"/>
  <c r="CS120" i="5"/>
  <c r="CS119" i="5"/>
  <c r="CS118" i="5"/>
  <c r="CS117" i="5"/>
  <c r="CS116" i="5"/>
  <c r="CS115" i="5"/>
  <c r="CS114" i="5"/>
  <c r="CS113" i="5"/>
  <c r="CS112" i="5"/>
  <c r="CS111" i="5"/>
  <c r="CS110" i="5"/>
  <c r="CS108" i="5"/>
  <c r="CS107" i="5"/>
  <c r="CS106" i="5"/>
  <c r="CS105" i="5"/>
  <c r="CS104" i="5"/>
  <c r="CS103" i="5"/>
  <c r="CS102" i="5"/>
  <c r="CS101" i="5"/>
  <c r="CS100" i="5"/>
  <c r="CS99" i="5"/>
  <c r="CS98" i="5"/>
  <c r="CS97" i="5"/>
  <c r="CS96" i="5"/>
  <c r="CV95" i="5"/>
  <c r="CT95" i="5"/>
  <c r="CS95" i="5"/>
  <c r="CV94" i="5"/>
  <c r="CT94" i="5"/>
  <c r="CS94" i="5"/>
  <c r="A94" i="5"/>
  <c r="DD93" i="5"/>
  <c r="CV93" i="5"/>
  <c r="CT93" i="5"/>
  <c r="CS93" i="5"/>
  <c r="A93" i="5"/>
  <c r="DD92" i="5"/>
  <c r="CV92" i="5"/>
  <c r="CT92" i="5"/>
  <c r="A92" i="5" s="1"/>
  <c r="CS92" i="5"/>
  <c r="DD91" i="5"/>
  <c r="CV91" i="5"/>
  <c r="CT91" i="5"/>
  <c r="DD90" i="5"/>
  <c r="CV90" i="5"/>
  <c r="CT90" i="5"/>
  <c r="A90" i="5" s="1"/>
  <c r="CS90" i="5"/>
  <c r="CS89" i="5"/>
  <c r="CS88" i="5"/>
  <c r="CS87" i="5"/>
  <c r="CS86" i="5"/>
  <c r="CS85" i="5"/>
  <c r="CS84" i="5"/>
  <c r="CS83" i="5"/>
  <c r="CS82" i="5"/>
  <c r="CS81" i="5"/>
  <c r="CS80" i="5"/>
  <c r="CS79" i="5"/>
  <c r="CS78" i="5"/>
  <c r="CS77" i="5"/>
  <c r="DD76" i="5"/>
  <c r="CV76" i="5"/>
  <c r="CT76" i="5"/>
  <c r="CS76" i="5"/>
  <c r="A76" i="5"/>
  <c r="DD75" i="5"/>
  <c r="CV75" i="5"/>
  <c r="CT75" i="5"/>
  <c r="CS75" i="5"/>
  <c r="A75" i="5"/>
  <c r="DD74" i="5"/>
  <c r="CV74" i="5"/>
  <c r="CT74" i="5"/>
  <c r="A74" i="5" s="1"/>
  <c r="CS74" i="5"/>
  <c r="DD73" i="5"/>
  <c r="CV73" i="5"/>
  <c r="CT73" i="5"/>
  <c r="A73" i="5" s="1"/>
  <c r="CS73" i="5"/>
  <c r="DD72" i="5"/>
  <c r="CV72" i="5"/>
  <c r="CT72" i="5"/>
  <c r="CS72" i="5"/>
  <c r="A72" i="5"/>
  <c r="DD71" i="5"/>
  <c r="CS71" i="5"/>
  <c r="CJ71" i="5"/>
  <c r="CI71" i="5"/>
  <c r="CH71" i="5"/>
  <c r="CG71" i="5"/>
  <c r="CF71" i="5"/>
  <c r="CE71" i="5"/>
  <c r="CD71" i="5"/>
  <c r="CC71" i="5"/>
  <c r="CB71" i="5"/>
  <c r="CA71" i="5"/>
  <c r="BZ71" i="5"/>
  <c r="BY71" i="5"/>
  <c r="BX71" i="5"/>
  <c r="BW71" i="5"/>
  <c r="BV71" i="5"/>
  <c r="BU71" i="5"/>
  <c r="BT71" i="5"/>
  <c r="BS71" i="5"/>
  <c r="BR71" i="5"/>
  <c r="BQ71" i="5"/>
  <c r="BP71" i="5"/>
  <c r="BO71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DD70" i="5"/>
  <c r="CS70" i="5"/>
  <c r="CN70" i="5"/>
  <c r="CO70" i="5" s="1"/>
  <c r="CP70" i="5" s="1"/>
  <c r="CJ70" i="5"/>
  <c r="CI70" i="5"/>
  <c r="CH70" i="5"/>
  <c r="CG70" i="5"/>
  <c r="CF70" i="5"/>
  <c r="CE70" i="5"/>
  <c r="CD70" i="5"/>
  <c r="CC70" i="5"/>
  <c r="CB70" i="5"/>
  <c r="CA70" i="5"/>
  <c r="BZ70" i="5"/>
  <c r="BY70" i="5"/>
  <c r="BX70" i="5"/>
  <c r="BW70" i="5"/>
  <c r="BV70" i="5"/>
  <c r="BU70" i="5"/>
  <c r="BT70" i="5"/>
  <c r="BS70" i="5"/>
  <c r="BR70" i="5"/>
  <c r="BQ70" i="5"/>
  <c r="BP70" i="5"/>
  <c r="BO70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DD69" i="5"/>
  <c r="CS69" i="5"/>
  <c r="CN69" i="5"/>
  <c r="CO69" i="5" s="1"/>
  <c r="CP69" i="5" s="1"/>
  <c r="CJ69" i="5"/>
  <c r="CI69" i="5"/>
  <c r="CH69" i="5"/>
  <c r="CG69" i="5"/>
  <c r="CF69" i="5"/>
  <c r="CE69" i="5"/>
  <c r="CD69" i="5"/>
  <c r="CC69" i="5"/>
  <c r="CB69" i="5"/>
  <c r="CA69" i="5"/>
  <c r="BZ69" i="5"/>
  <c r="BY69" i="5"/>
  <c r="BX69" i="5"/>
  <c r="BW69" i="5"/>
  <c r="BV69" i="5"/>
  <c r="BU69" i="5"/>
  <c r="BT69" i="5"/>
  <c r="BS69" i="5"/>
  <c r="BR69" i="5"/>
  <c r="BQ69" i="5"/>
  <c r="BP69" i="5"/>
  <c r="BO69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DD68" i="5"/>
  <c r="CS68" i="5"/>
  <c r="CJ68" i="5"/>
  <c r="CI68" i="5"/>
  <c r="CH68" i="5"/>
  <c r="CG68" i="5"/>
  <c r="CF68" i="5"/>
  <c r="CE68" i="5"/>
  <c r="CD68" i="5"/>
  <c r="CC68" i="5"/>
  <c r="CB68" i="5"/>
  <c r="CA68" i="5"/>
  <c r="BZ68" i="5"/>
  <c r="BY68" i="5"/>
  <c r="BX68" i="5"/>
  <c r="BW68" i="5"/>
  <c r="BV68" i="5"/>
  <c r="BU68" i="5"/>
  <c r="BT68" i="5"/>
  <c r="BS68" i="5"/>
  <c r="BR68" i="5"/>
  <c r="BQ68" i="5"/>
  <c r="BP68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CS67" i="5"/>
  <c r="CJ67" i="5"/>
  <c r="CI67" i="5"/>
  <c r="CH67" i="5"/>
  <c r="CG67" i="5"/>
  <c r="CF67" i="5"/>
  <c r="CE67" i="5"/>
  <c r="CD67" i="5"/>
  <c r="CC67" i="5"/>
  <c r="CB67" i="5"/>
  <c r="CA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CS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CS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DD64" i="5"/>
  <c r="CS64" i="5"/>
  <c r="CJ64" i="5"/>
  <c r="CI64" i="5"/>
  <c r="CH64" i="5"/>
  <c r="CG64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DD63" i="5"/>
  <c r="CS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DD62" i="5"/>
  <c r="CS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DD61" i="5"/>
  <c r="CS61" i="5"/>
  <c r="CN61" i="5"/>
  <c r="CO61" i="5" s="1"/>
  <c r="CP61" i="5" s="1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DD60" i="5"/>
  <c r="CS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DD59" i="5"/>
  <c r="CS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DD58" i="5"/>
  <c r="CS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CS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DD56" i="5"/>
  <c r="CS56" i="5"/>
  <c r="CJ56" i="5"/>
  <c r="CI56" i="5"/>
  <c r="CH56" i="5"/>
  <c r="CG56" i="5"/>
  <c r="CF56" i="5"/>
  <c r="CE56" i="5"/>
  <c r="CD56" i="5"/>
  <c r="CC56" i="5"/>
  <c r="CB56" i="5"/>
  <c r="CA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56" i="5"/>
  <c r="DD55" i="5"/>
  <c r="CN55" i="5"/>
  <c r="CO55" i="5" s="1"/>
  <c r="CP55" i="5" s="1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55" i="5"/>
  <c r="DD54" i="5"/>
  <c r="CS54" i="5"/>
  <c r="CN54" i="5"/>
  <c r="CO54" i="5" s="1"/>
  <c r="CP54" i="5" s="1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54" i="5"/>
  <c r="DD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DD52" i="5"/>
  <c r="CS52" i="5"/>
  <c r="CN52" i="5"/>
  <c r="CO52" i="5" s="1"/>
  <c r="CP52" i="5" s="1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CS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DD50" i="5"/>
  <c r="CS50" i="5"/>
  <c r="CN50" i="5"/>
  <c r="CO50" i="5" s="1"/>
  <c r="CP50" i="5" s="1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DD49" i="5"/>
  <c r="CS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DD48" i="5"/>
  <c r="CS48" i="5"/>
  <c r="CO48" i="5"/>
  <c r="CP48" i="5" s="1"/>
  <c r="CN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DD47" i="5"/>
  <c r="CS47" i="5"/>
  <c r="CN47" i="5"/>
  <c r="CO47" i="5" s="1"/>
  <c r="CP47" i="5" s="1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CR47" i="5" s="1"/>
  <c r="CT34" i="5" s="1"/>
  <c r="DD46" i="5"/>
  <c r="CS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DD45" i="5"/>
  <c r="CS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DD44" i="5"/>
  <c r="CS44" i="5"/>
  <c r="CN44" i="5"/>
  <c r="CO44" i="5" s="1"/>
  <c r="CP44" i="5" s="1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DD43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DD42" i="5"/>
  <c r="CS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DD41" i="5"/>
  <c r="CS42" i="5"/>
  <c r="CJ42" i="5"/>
  <c r="CI42" i="5"/>
  <c r="CH42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DD40" i="5"/>
  <c r="CS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CR41" i="5" s="1"/>
  <c r="AZ41" i="5"/>
  <c r="DD39" i="5"/>
  <c r="CS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CR40" i="5" s="1"/>
  <c r="DD38" i="5"/>
  <c r="CS38" i="5"/>
  <c r="CO38" i="5"/>
  <c r="CP38" i="5" s="1"/>
  <c r="CN38" i="5"/>
  <c r="CJ38" i="5"/>
  <c r="CI38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DD37" i="5"/>
  <c r="CS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CS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CS35" i="5"/>
  <c r="CO35" i="5"/>
  <c r="CP35" i="5" s="1"/>
  <c r="CN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DD34" i="5"/>
  <c r="CS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CS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CR33" i="5" s="1"/>
  <c r="CS32" i="5"/>
  <c r="CN32" i="5"/>
  <c r="CO32" i="5" s="1"/>
  <c r="CP32" i="5" s="1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CS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DD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DD29" i="5"/>
  <c r="CS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DD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DD27" i="5"/>
  <c r="CS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DD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DD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DD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B24" i="5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CS73" i="2"/>
  <c r="CS74" i="2"/>
  <c r="CS75" i="2"/>
  <c r="CS76" i="2"/>
  <c r="CS77" i="2"/>
  <c r="CS78" i="2"/>
  <c r="CS79" i="2"/>
  <c r="CS80" i="2"/>
  <c r="CS81" i="2"/>
  <c r="CS82" i="2"/>
  <c r="CS83" i="2"/>
  <c r="CS54" i="2"/>
  <c r="CS58" i="2"/>
  <c r="CS60" i="2"/>
  <c r="CS41" i="2"/>
  <c r="CS39" i="2"/>
  <c r="CS38" i="2"/>
  <c r="CS70" i="2"/>
  <c r="CS68" i="2"/>
  <c r="CS42" i="2"/>
  <c r="CS46" i="2"/>
  <c r="CS33" i="2"/>
  <c r="CS61" i="2"/>
  <c r="CS67" i="2"/>
  <c r="CS52" i="2"/>
  <c r="CS56" i="2"/>
  <c r="CS71" i="2"/>
  <c r="CS30" i="2"/>
  <c r="CS40" i="2"/>
  <c r="CS44" i="2"/>
  <c r="CS48" i="2"/>
  <c r="CS32" i="2"/>
  <c r="CS59" i="2"/>
  <c r="CS43" i="2"/>
  <c r="CS47" i="2"/>
  <c r="CS35" i="2"/>
  <c r="CS34" i="2"/>
  <c r="CS63" i="2"/>
  <c r="CS31" i="2"/>
  <c r="CS27" i="2"/>
  <c r="CS62" i="2"/>
  <c r="CS45" i="2"/>
  <c r="CS69" i="2"/>
  <c r="CS64" i="2"/>
  <c r="CS65" i="2"/>
  <c r="CS53" i="2"/>
  <c r="CS57" i="2"/>
  <c r="CS51" i="2"/>
  <c r="CV23" i="6" l="1"/>
  <c r="CU23" i="6"/>
  <c r="CV51" i="6"/>
  <c r="CV52" i="6" s="1"/>
  <c r="CV53" i="6" s="1"/>
  <c r="CV54" i="6" s="1"/>
  <c r="CV55" i="6" s="1"/>
  <c r="CV56" i="6" s="1"/>
  <c r="CV37" i="6"/>
  <c r="CV29" i="6"/>
  <c r="CT29" i="6"/>
  <c r="CU21" i="6"/>
  <c r="A21" i="6"/>
  <c r="CU31" i="6"/>
  <c r="A31" i="6"/>
  <c r="CT32" i="6"/>
  <c r="CV32" i="6" s="1"/>
  <c r="CU38" i="6"/>
  <c r="A38" i="6"/>
  <c r="CT34" i="6"/>
  <c r="A41" i="6"/>
  <c r="CU41" i="6"/>
  <c r="CU42" i="6"/>
  <c r="A42" i="6"/>
  <c r="A25" i="6"/>
  <c r="CU25" i="6"/>
  <c r="CV19" i="6"/>
  <c r="CT19" i="6"/>
  <c r="CV38" i="6"/>
  <c r="A33" i="6"/>
  <c r="CU33" i="6"/>
  <c r="CR48" i="5"/>
  <c r="CT38" i="5" s="1"/>
  <c r="A38" i="5" s="1"/>
  <c r="CR50" i="5"/>
  <c r="CR59" i="5"/>
  <c r="CT59" i="5" s="1"/>
  <c r="CR38" i="5"/>
  <c r="CT28" i="5" s="1"/>
  <c r="CR43" i="5"/>
  <c r="CR45" i="5"/>
  <c r="CR46" i="5"/>
  <c r="CT27" i="5" s="1"/>
  <c r="CR151" i="5"/>
  <c r="CR155" i="5"/>
  <c r="CV155" i="5" s="1"/>
  <c r="CR36" i="5"/>
  <c r="CR55" i="5"/>
  <c r="CR56" i="5"/>
  <c r="CR150" i="5"/>
  <c r="CR31" i="5"/>
  <c r="CR52" i="5"/>
  <c r="CT50" i="5" s="1"/>
  <c r="CR54" i="5"/>
  <c r="CR61" i="5"/>
  <c r="CR63" i="5"/>
  <c r="CR66" i="5"/>
  <c r="CT66" i="5" s="1"/>
  <c r="A66" i="5" s="1"/>
  <c r="CR68" i="5"/>
  <c r="CV68" i="5" s="1"/>
  <c r="CR71" i="5"/>
  <c r="CR141" i="5"/>
  <c r="CR143" i="5"/>
  <c r="CR145" i="5"/>
  <c r="CR147" i="5"/>
  <c r="CR149" i="5"/>
  <c r="CR152" i="5"/>
  <c r="CR42" i="5"/>
  <c r="CR44" i="5"/>
  <c r="CR49" i="5"/>
  <c r="CT31" i="5" s="1"/>
  <c r="A31" i="5" s="1"/>
  <c r="CR51" i="5"/>
  <c r="CR53" i="5"/>
  <c r="CT51" i="5" s="1"/>
  <c r="A51" i="5" s="1"/>
  <c r="CR57" i="5"/>
  <c r="CR58" i="5"/>
  <c r="CR60" i="5"/>
  <c r="CT60" i="5" s="1"/>
  <c r="CR62" i="5"/>
  <c r="CT62" i="5" s="1"/>
  <c r="CR64" i="5"/>
  <c r="CR65" i="5"/>
  <c r="CR67" i="5"/>
  <c r="CR69" i="5"/>
  <c r="CV69" i="5" s="1"/>
  <c r="CR70" i="5"/>
  <c r="CR142" i="5"/>
  <c r="CR144" i="5"/>
  <c r="CR146" i="5"/>
  <c r="CR148" i="5"/>
  <c r="CV148" i="5" s="1"/>
  <c r="CR35" i="5"/>
  <c r="CR24" i="5"/>
  <c r="CR25" i="5"/>
  <c r="CR26" i="5"/>
  <c r="CR27" i="5"/>
  <c r="CR28" i="5"/>
  <c r="CR29" i="5"/>
  <c r="CR30" i="5"/>
  <c r="CR32" i="5"/>
  <c r="CR34" i="5"/>
  <c r="CR37" i="5"/>
  <c r="CR39" i="5"/>
  <c r="CV24" i="5"/>
  <c r="CT24" i="5"/>
  <c r="CT41" i="5"/>
  <c r="CT35" i="5"/>
  <c r="A35" i="5" s="1"/>
  <c r="CT45" i="5"/>
  <c r="CT48" i="5"/>
  <c r="CT47" i="5"/>
  <c r="CT30" i="5"/>
  <c r="CT46" i="5"/>
  <c r="CT40" i="5"/>
  <c r="CT25" i="5"/>
  <c r="CV25" i="5" s="1"/>
  <c r="CT29" i="5"/>
  <c r="CV30" i="5" s="1"/>
  <c r="CT44" i="5"/>
  <c r="CT33" i="5"/>
  <c r="CT26" i="5"/>
  <c r="CT42" i="5"/>
  <c r="CV42" i="5" s="1"/>
  <c r="CT36" i="5"/>
  <c r="A36" i="5" s="1"/>
  <c r="CT32" i="5"/>
  <c r="CV33" i="5" s="1"/>
  <c r="CT43" i="5"/>
  <c r="CV44" i="5" s="1"/>
  <c r="CT37" i="5"/>
  <c r="CT52" i="5"/>
  <c r="A34" i="5"/>
  <c r="CT53" i="5"/>
  <c r="CV53" i="5" s="1"/>
  <c r="CV57" i="5"/>
  <c r="CT57" i="5"/>
  <c r="CT58" i="5"/>
  <c r="CV64" i="5"/>
  <c r="CT64" i="5"/>
  <c r="CV65" i="5"/>
  <c r="CT65" i="5"/>
  <c r="A65" i="5" s="1"/>
  <c r="CT67" i="5"/>
  <c r="A67" i="5" s="1"/>
  <c r="CT49" i="5"/>
  <c r="CV49" i="5" s="1"/>
  <c r="CT61" i="5"/>
  <c r="CT63" i="5"/>
  <c r="CT69" i="5"/>
  <c r="CV70" i="5" s="1"/>
  <c r="CT70" i="5"/>
  <c r="N157" i="5"/>
  <c r="P157" i="5"/>
  <c r="R157" i="5"/>
  <c r="T157" i="5"/>
  <c r="V157" i="5"/>
  <c r="X157" i="5"/>
  <c r="Z157" i="5"/>
  <c r="AB157" i="5"/>
  <c r="AD157" i="5"/>
  <c r="AF157" i="5"/>
  <c r="AH157" i="5"/>
  <c r="AJ157" i="5"/>
  <c r="AL157" i="5"/>
  <c r="AN157" i="5"/>
  <c r="AP157" i="5"/>
  <c r="AR157" i="5"/>
  <c r="AT157" i="5"/>
  <c r="AV157" i="5"/>
  <c r="AX157" i="5"/>
  <c r="CT71" i="5"/>
  <c r="CV71" i="5" s="1"/>
  <c r="CV149" i="5"/>
  <c r="CV150" i="5" s="1"/>
  <c r="O157" i="5"/>
  <c r="Q157" i="5"/>
  <c r="S157" i="5"/>
  <c r="U157" i="5"/>
  <c r="W157" i="5"/>
  <c r="Y157" i="5"/>
  <c r="AA157" i="5"/>
  <c r="AC157" i="5"/>
  <c r="AE157" i="5"/>
  <c r="AG157" i="5"/>
  <c r="AI157" i="5"/>
  <c r="AK157" i="5"/>
  <c r="AM157" i="5"/>
  <c r="AO157" i="5"/>
  <c r="AQ157" i="5"/>
  <c r="AS157" i="5"/>
  <c r="AU157" i="5"/>
  <c r="AW157" i="5"/>
  <c r="A91" i="5"/>
  <c r="CQ69" i="4"/>
  <c r="CO69" i="4"/>
  <c r="CQ67" i="4"/>
  <c r="CO67" i="4"/>
  <c r="M65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DD60" i="4"/>
  <c r="CT60" i="4"/>
  <c r="CS60" i="4"/>
  <c r="CN60" i="4"/>
  <c r="CO60" i="4" s="1"/>
  <c r="CP60" i="4" s="1"/>
  <c r="CQ60" i="4" s="1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DD59" i="4"/>
  <c r="CT59" i="4"/>
  <c r="CS59" i="4"/>
  <c r="CN59" i="4"/>
  <c r="CO59" i="4" s="1"/>
  <c r="CP59" i="4" s="1"/>
  <c r="CQ59" i="4" s="1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DD58" i="4"/>
  <c r="CT58" i="4"/>
  <c r="CS58" i="4"/>
  <c r="CN58" i="4"/>
  <c r="CO58" i="4" s="1"/>
  <c r="CP58" i="4" s="1"/>
  <c r="CQ58" i="4" s="1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DD57" i="4"/>
  <c r="CT57" i="4"/>
  <c r="CS57" i="4"/>
  <c r="CN57" i="4"/>
  <c r="CO57" i="4" s="1"/>
  <c r="CP57" i="4" s="1"/>
  <c r="CQ57" i="4" s="1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DD56" i="4"/>
  <c r="CT56" i="4"/>
  <c r="CS56" i="4"/>
  <c r="CN56" i="4"/>
  <c r="CO56" i="4" s="1"/>
  <c r="CP56" i="4" s="1"/>
  <c r="CQ56" i="4" s="1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DD55" i="4"/>
  <c r="CT55" i="4"/>
  <c r="CS55" i="4"/>
  <c r="CN55" i="4"/>
  <c r="CO55" i="4" s="1"/>
  <c r="CP55" i="4" s="1"/>
  <c r="CQ55" i="4" s="1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DD54" i="4"/>
  <c r="CT54" i="4"/>
  <c r="CS54" i="4"/>
  <c r="CN54" i="4"/>
  <c r="CO54" i="4" s="1"/>
  <c r="CP54" i="4" s="1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DD53" i="4"/>
  <c r="CT53" i="4"/>
  <c r="CS53" i="4"/>
  <c r="CN53" i="4"/>
  <c r="CO53" i="4" s="1"/>
  <c r="CP53" i="4" s="1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CS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CS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CS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CS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CS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CS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CS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CS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CS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DD45" i="4"/>
  <c r="CS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DD44" i="4"/>
  <c r="CS28" i="4"/>
  <c r="CN28" i="4"/>
  <c r="CO28" i="4" s="1"/>
  <c r="CP28" i="4" s="1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CN33" i="4"/>
  <c r="CO33" i="4" s="1"/>
  <c r="CP33" i="4" s="1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DD42" i="4"/>
  <c r="A42" i="4"/>
  <c r="DD41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41" i="4"/>
  <c r="DD40" i="4"/>
  <c r="DD39" i="4"/>
  <c r="CS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DD38" i="4"/>
  <c r="CS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CS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DD37" i="4"/>
  <c r="CS34" i="4"/>
  <c r="CN34" i="4"/>
  <c r="CO34" i="4" s="1"/>
  <c r="CP34" i="4" s="1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DD36" i="4"/>
  <c r="CS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DD35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DD34" i="4"/>
  <c r="DD33" i="4"/>
  <c r="DD32" i="4"/>
  <c r="CS42" i="4"/>
  <c r="CN42" i="4"/>
  <c r="CO42" i="4" s="1"/>
  <c r="CP42" i="4" s="1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DD31" i="4"/>
  <c r="CS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DD30" i="4"/>
  <c r="CS37" i="4"/>
  <c r="CN37" i="4"/>
  <c r="CO37" i="4" s="1"/>
  <c r="CP37" i="4" s="1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CS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DD29" i="4"/>
  <c r="CS26" i="4"/>
  <c r="CN26" i="4"/>
  <c r="CO26" i="4" s="1"/>
  <c r="CP26" i="4" s="1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CN29" i="4"/>
  <c r="CO29" i="4" s="1"/>
  <c r="CP29" i="4" s="1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DD2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CN17" i="4"/>
  <c r="CO17" i="4" s="1"/>
  <c r="CP17" i="4" s="1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DD22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DD21" i="4"/>
  <c r="DD20" i="4"/>
  <c r="DD19" i="4"/>
  <c r="DD18" i="4"/>
  <c r="CS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DD17" i="4"/>
  <c r="AX61" i="4"/>
  <c r="DD16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B15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CS139" i="2"/>
  <c r="CS138" i="2"/>
  <c r="CS98" i="2"/>
  <c r="CS140" i="2"/>
  <c r="CS102" i="2"/>
  <c r="CS87" i="2"/>
  <c r="CS99" i="2"/>
  <c r="CS100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U32" i="6" l="1"/>
  <c r="A32" i="6"/>
  <c r="CU29" i="6"/>
  <c r="A29" i="6"/>
  <c r="CU19" i="6"/>
  <c r="A19" i="6"/>
  <c r="CV20" i="6"/>
  <c r="A34" i="6"/>
  <c r="CU34" i="6"/>
  <c r="CV35" i="6"/>
  <c r="CV34" i="6"/>
  <c r="CV30" i="6"/>
  <c r="CV60" i="5"/>
  <c r="CV27" i="5"/>
  <c r="CT39" i="5"/>
  <c r="CV39" i="5" s="1"/>
  <c r="CV151" i="5"/>
  <c r="CV152" i="5" s="1"/>
  <c r="CV153" i="5" s="1"/>
  <c r="CV154" i="5" s="1"/>
  <c r="CT68" i="5"/>
  <c r="CU72" i="5" s="1"/>
  <c r="CV66" i="5"/>
  <c r="CV41" i="5"/>
  <c r="CR52" i="4"/>
  <c r="CR53" i="4"/>
  <c r="CV53" i="4" s="1"/>
  <c r="CR47" i="4"/>
  <c r="CR49" i="4"/>
  <c r="CR51" i="4"/>
  <c r="CR46" i="4"/>
  <c r="CR48" i="4"/>
  <c r="CR50" i="4"/>
  <c r="CR54" i="4"/>
  <c r="CR55" i="4"/>
  <c r="CR56" i="4"/>
  <c r="CR57" i="4"/>
  <c r="CR58" i="4"/>
  <c r="CR59" i="4"/>
  <c r="CR60" i="4"/>
  <c r="CV60" i="4" s="1"/>
  <c r="CT25" i="4"/>
  <c r="A25" i="4" s="1"/>
  <c r="CR34" i="4"/>
  <c r="CR33" i="4"/>
  <c r="CV61" i="5"/>
  <c r="CV62" i="5" s="1"/>
  <c r="CV58" i="5"/>
  <c r="CV52" i="5"/>
  <c r="CV37" i="5"/>
  <c r="CV43" i="5"/>
  <c r="CV32" i="5"/>
  <c r="CV36" i="5"/>
  <c r="CV26" i="5"/>
  <c r="CV29" i="5"/>
  <c r="CV40" i="5"/>
  <c r="CV35" i="5"/>
  <c r="CV46" i="5"/>
  <c r="CV63" i="5"/>
  <c r="CV59" i="5"/>
  <c r="CU71" i="5"/>
  <c r="A71" i="5"/>
  <c r="CU148" i="5"/>
  <c r="CV50" i="5"/>
  <c r="CV67" i="5"/>
  <c r="A27" i="5"/>
  <c r="A52" i="5"/>
  <c r="CU52" i="5"/>
  <c r="CV38" i="5"/>
  <c r="A37" i="5"/>
  <c r="A43" i="5"/>
  <c r="A32" i="5"/>
  <c r="CU42" i="5"/>
  <c r="A42" i="5"/>
  <c r="A26" i="5"/>
  <c r="CV34" i="5"/>
  <c r="A33" i="5"/>
  <c r="A44" i="5"/>
  <c r="CU29" i="5"/>
  <c r="A29" i="5"/>
  <c r="A25" i="5"/>
  <c r="CU40" i="5"/>
  <c r="A40" i="5"/>
  <c r="A46" i="5"/>
  <c r="CV31" i="5"/>
  <c r="A30" i="5"/>
  <c r="A39" i="5"/>
  <c r="CV47" i="5"/>
  <c r="A48" i="5"/>
  <c r="CU38" i="5"/>
  <c r="CV28" i="5"/>
  <c r="CV45" i="5"/>
  <c r="A41" i="5"/>
  <c r="CU152" i="5"/>
  <c r="CU90" i="5"/>
  <c r="A24" i="5"/>
  <c r="CU75" i="5"/>
  <c r="A70" i="5"/>
  <c r="A69" i="5"/>
  <c r="CU69" i="5"/>
  <c r="A63" i="5"/>
  <c r="A61" i="5"/>
  <c r="CU61" i="5"/>
  <c r="A59" i="5"/>
  <c r="A50" i="5"/>
  <c r="A49" i="5"/>
  <c r="A64" i="5"/>
  <c r="CU64" i="5"/>
  <c r="A62" i="5"/>
  <c r="A60" i="5"/>
  <c r="A58" i="5"/>
  <c r="A57" i="5"/>
  <c r="CV51" i="5"/>
  <c r="A53" i="5"/>
  <c r="CU47" i="5"/>
  <c r="A47" i="5"/>
  <c r="CV48" i="5"/>
  <c r="A28" i="5"/>
  <c r="A45" i="5"/>
  <c r="CR36" i="2"/>
  <c r="CR29" i="2"/>
  <c r="CR17" i="4"/>
  <c r="CR16" i="4"/>
  <c r="CR26" i="4"/>
  <c r="CT29" i="4" s="1"/>
  <c r="CR37" i="4"/>
  <c r="CR43" i="4"/>
  <c r="CR24" i="4"/>
  <c r="CR22" i="4"/>
  <c r="CT34" i="4" s="1"/>
  <c r="CR19" i="4"/>
  <c r="CR18" i="4"/>
  <c r="CR20" i="4"/>
  <c r="CR40" i="4"/>
  <c r="CT28" i="4" s="1"/>
  <c r="A28" i="4" s="1"/>
  <c r="CR39" i="4"/>
  <c r="CR38" i="4"/>
  <c r="CT32" i="4" s="1"/>
  <c r="CR29" i="4"/>
  <c r="CR41" i="4"/>
  <c r="CT35" i="4" s="1"/>
  <c r="CR25" i="4"/>
  <c r="CT20" i="4" s="1"/>
  <c r="A20" i="4" s="1"/>
  <c r="CR21" i="4"/>
  <c r="CR42" i="4"/>
  <c r="CR31" i="4"/>
  <c r="CR23" i="4"/>
  <c r="CR44" i="4"/>
  <c r="CR45" i="4"/>
  <c r="CR30" i="4"/>
  <c r="CT36" i="4" s="1"/>
  <c r="CR27" i="4"/>
  <c r="CT38" i="4"/>
  <c r="CR36" i="4"/>
  <c r="CR35" i="4"/>
  <c r="CR32" i="4"/>
  <c r="CR28" i="4"/>
  <c r="B53" i="4"/>
  <c r="B54" i="4" s="1"/>
  <c r="B55" i="4" s="1"/>
  <c r="B56" i="4" s="1"/>
  <c r="B57" i="4" s="1"/>
  <c r="B58" i="4" s="1"/>
  <c r="B59" i="4" s="1"/>
  <c r="B60" i="4" s="1"/>
  <c r="CT17" i="4"/>
  <c r="CT18" i="4"/>
  <c r="CT22" i="4"/>
  <c r="N62" i="4"/>
  <c r="P62" i="4"/>
  <c r="R62" i="4"/>
  <c r="T62" i="4"/>
  <c r="V62" i="4"/>
  <c r="X62" i="4"/>
  <c r="Z62" i="4"/>
  <c r="AB62" i="4"/>
  <c r="AD62" i="4"/>
  <c r="AF62" i="4"/>
  <c r="AH62" i="4"/>
  <c r="AJ62" i="4"/>
  <c r="AL62" i="4"/>
  <c r="AN62" i="4"/>
  <c r="AP62" i="4"/>
  <c r="AR62" i="4"/>
  <c r="AT62" i="4"/>
  <c r="AV62" i="4"/>
  <c r="AX62" i="4"/>
  <c r="O62" i="4"/>
  <c r="Q62" i="4"/>
  <c r="S62" i="4"/>
  <c r="U62" i="4"/>
  <c r="W62" i="4"/>
  <c r="Y62" i="4"/>
  <c r="AA62" i="4"/>
  <c r="AC62" i="4"/>
  <c r="AE62" i="4"/>
  <c r="AG62" i="4"/>
  <c r="AI62" i="4"/>
  <c r="AK62" i="4"/>
  <c r="AM62" i="4"/>
  <c r="AO62" i="4"/>
  <c r="AQ62" i="4"/>
  <c r="AS62" i="4"/>
  <c r="AU62" i="4"/>
  <c r="AW62" i="4"/>
  <c r="CR40" i="2"/>
  <c r="CR30" i="2"/>
  <c r="CR71" i="2"/>
  <c r="CR35" i="2"/>
  <c r="CR25" i="2"/>
  <c r="CR58" i="2"/>
  <c r="CR27" i="2"/>
  <c r="CR43" i="2"/>
  <c r="CR39" i="2"/>
  <c r="CR24" i="2"/>
  <c r="CR63" i="2"/>
  <c r="CR52" i="2"/>
  <c r="CR38" i="2"/>
  <c r="CR55" i="2"/>
  <c r="CR54" i="2"/>
  <c r="CR45" i="2"/>
  <c r="CR33" i="2"/>
  <c r="CS110" i="2"/>
  <c r="CS84" i="2"/>
  <c r="CS134" i="2"/>
  <c r="CS122" i="2"/>
  <c r="CS88" i="2"/>
  <c r="CS133" i="2"/>
  <c r="CS123" i="2"/>
  <c r="CS104" i="2"/>
  <c r="CS131" i="2"/>
  <c r="CS115" i="2"/>
  <c r="CS119" i="2"/>
  <c r="CS117" i="2"/>
  <c r="CS97" i="2"/>
  <c r="CS130" i="2"/>
  <c r="CS114" i="2"/>
  <c r="CS103" i="2"/>
  <c r="CS49" i="2"/>
  <c r="CS96" i="2"/>
  <c r="CS111" i="2"/>
  <c r="CS85" i="2"/>
  <c r="CS94" i="2"/>
  <c r="CS90" i="2"/>
  <c r="CS93" i="2"/>
  <c r="CS95" i="2"/>
  <c r="CS132" i="2"/>
  <c r="CS136" i="2"/>
  <c r="CS72" i="2"/>
  <c r="CS135" i="2"/>
  <c r="CS101" i="2"/>
  <c r="CS120" i="2"/>
  <c r="CS118" i="2"/>
  <c r="CS124" i="2"/>
  <c r="CS113" i="2"/>
  <c r="CS126" i="2"/>
  <c r="CS129" i="2"/>
  <c r="CS86" i="2"/>
  <c r="CS125" i="2"/>
  <c r="CR141" i="2"/>
  <c r="CS141" i="2"/>
  <c r="CR142" i="2"/>
  <c r="CS142" i="2"/>
  <c r="CR143" i="2"/>
  <c r="CS143" i="2"/>
  <c r="CR144" i="2"/>
  <c r="CS144" i="2"/>
  <c r="CR145" i="2"/>
  <c r="CS145" i="2"/>
  <c r="CR146" i="2"/>
  <c r="CS146" i="2"/>
  <c r="CR147" i="2"/>
  <c r="CS147" i="2"/>
  <c r="CS148" i="2"/>
  <c r="CS149" i="2"/>
  <c r="CS150" i="2"/>
  <c r="CS151" i="2"/>
  <c r="CS152" i="2"/>
  <c r="CS153" i="2"/>
  <c r="CS154" i="2"/>
  <c r="CS155" i="2"/>
  <c r="CS92" i="2"/>
  <c r="CT23" i="4" l="1"/>
  <c r="A23" i="4" s="1"/>
  <c r="CT40" i="4"/>
  <c r="CV54" i="4"/>
  <c r="CV55" i="4" s="1"/>
  <c r="CV56" i="4" s="1"/>
  <c r="CV57" i="4" s="1"/>
  <c r="CV58" i="4" s="1"/>
  <c r="CV59" i="4" s="1"/>
  <c r="CU34" i="5"/>
  <c r="CU53" i="5"/>
  <c r="CU60" i="5"/>
  <c r="CU93" i="5"/>
  <c r="CU153" i="5"/>
  <c r="CU39" i="5"/>
  <c r="CU44" i="5"/>
  <c r="CT37" i="4"/>
  <c r="A37" i="4" s="1"/>
  <c r="CU70" i="5"/>
  <c r="CU24" i="5"/>
  <c r="CU150" i="5"/>
  <c r="CU154" i="5"/>
  <c r="CU48" i="5"/>
  <c r="CU30" i="5"/>
  <c r="CU46" i="5"/>
  <c r="CU32" i="5"/>
  <c r="CU37" i="5"/>
  <c r="CU73" i="5"/>
  <c r="CU68" i="5"/>
  <c r="CU92" i="5"/>
  <c r="CU28" i="5"/>
  <c r="CU57" i="5"/>
  <c r="CU50" i="5"/>
  <c r="CU149" i="5"/>
  <c r="CU41" i="5"/>
  <c r="CU25" i="5"/>
  <c r="CU26" i="5"/>
  <c r="A68" i="5"/>
  <c r="CU74" i="5"/>
  <c r="CU45" i="5"/>
  <c r="CU58" i="5"/>
  <c r="CU62" i="5"/>
  <c r="CU49" i="5"/>
  <c r="CU59" i="5"/>
  <c r="CU63" i="5"/>
  <c r="CU151" i="5"/>
  <c r="CU155" i="5"/>
  <c r="CU43" i="5"/>
  <c r="CU27" i="5"/>
  <c r="CU91" i="5"/>
  <c r="CU76" i="5"/>
  <c r="CT19" i="4"/>
  <c r="CT39" i="4"/>
  <c r="A39" i="4" s="1"/>
  <c r="CT45" i="4"/>
  <c r="A45" i="4" s="1"/>
  <c r="CT44" i="4"/>
  <c r="CT31" i="4"/>
  <c r="A31" i="4" s="1"/>
  <c r="CT30" i="4"/>
  <c r="A30" i="4" s="1"/>
  <c r="CT27" i="4"/>
  <c r="A27" i="4" s="1"/>
  <c r="CT24" i="4"/>
  <c r="A24" i="4" s="1"/>
  <c r="CT21" i="4"/>
  <c r="A21" i="4" s="1"/>
  <c r="CT26" i="4"/>
  <c r="A26" i="4" s="1"/>
  <c r="CT33" i="4"/>
  <c r="A33" i="4" s="1"/>
  <c r="CT43" i="4"/>
  <c r="CV43" i="4"/>
  <c r="CV44" i="4"/>
  <c r="CV18" i="4"/>
  <c r="CV19" i="4" s="1"/>
  <c r="CV20" i="4" s="1"/>
  <c r="CV21" i="4" s="1"/>
  <c r="CV22" i="4" s="1"/>
  <c r="CV16" i="4"/>
  <c r="CT16" i="4"/>
  <c r="A32" i="4"/>
  <c r="A44" i="4"/>
  <c r="A38" i="4"/>
  <c r="A40" i="4"/>
  <c r="A19" i="4"/>
  <c r="A36" i="4"/>
  <c r="A35" i="4"/>
  <c r="A43" i="4"/>
  <c r="A22" i="4"/>
  <c r="A29" i="4"/>
  <c r="A34" i="4"/>
  <c r="A18" i="4"/>
  <c r="A17" i="4"/>
  <c r="CR62" i="2"/>
  <c r="CR51" i="2"/>
  <c r="CR56" i="2"/>
  <c r="CR64" i="2"/>
  <c r="CR66" i="2"/>
  <c r="CR41" i="2"/>
  <c r="CR65" i="2"/>
  <c r="CR42" i="2"/>
  <c r="CR57" i="2"/>
  <c r="CR44" i="2"/>
  <c r="CR32" i="2"/>
  <c r="CR49" i="2"/>
  <c r="CR61" i="2"/>
  <c r="CR26" i="2"/>
  <c r="CR31" i="2"/>
  <c r="CR59" i="2"/>
  <c r="CR50" i="2"/>
  <c r="CR60" i="2"/>
  <c r="CV23" i="4" l="1"/>
  <c r="CV45" i="4"/>
  <c r="CV24" i="4"/>
  <c r="CV25" i="4" s="1"/>
  <c r="CV26" i="4" s="1"/>
  <c r="CV27" i="4"/>
  <c r="CV28" i="4" s="1"/>
  <c r="CV29" i="4" s="1"/>
  <c r="CV30" i="4" s="1"/>
  <c r="CV31" i="4" s="1"/>
  <c r="CV32" i="4" s="1"/>
  <c r="CV33" i="4" s="1"/>
  <c r="CV34" i="4" s="1"/>
  <c r="CV35" i="4" s="1"/>
  <c r="CV36" i="4" s="1"/>
  <c r="CV37" i="4" s="1"/>
  <c r="CV38" i="4" s="1"/>
  <c r="CV39" i="4" s="1"/>
  <c r="CV40" i="4" s="1"/>
  <c r="CU59" i="4"/>
  <c r="CU18" i="4"/>
  <c r="CU22" i="4"/>
  <c r="CU16" i="4"/>
  <c r="CU21" i="4"/>
  <c r="CU26" i="4"/>
  <c r="CU56" i="4"/>
  <c r="CU55" i="4"/>
  <c r="CU29" i="4"/>
  <c r="CU45" i="4"/>
  <c r="CU19" i="4"/>
  <c r="CU40" i="4"/>
  <c r="CU38" i="4"/>
  <c r="CU32" i="4"/>
  <c r="CU33" i="4"/>
  <c r="CU17" i="4"/>
  <c r="CU34" i="4"/>
  <c r="CU43" i="4"/>
  <c r="CU58" i="4"/>
  <c r="CU54" i="4"/>
  <c r="CU35" i="4"/>
  <c r="CU37" i="4"/>
  <c r="CU30" i="4"/>
  <c r="CU36" i="4"/>
  <c r="CU31" i="4"/>
  <c r="CU39" i="4"/>
  <c r="CU44" i="4"/>
  <c r="CU60" i="4"/>
  <c r="CU24" i="4"/>
  <c r="CU57" i="4"/>
  <c r="CU20" i="4"/>
  <c r="A16" i="4"/>
  <c r="CV17" i="4"/>
  <c r="CU53" i="4"/>
  <c r="CS108" i="2"/>
  <c r="CS121" i="2"/>
  <c r="CS116" i="2"/>
  <c r="CS112" i="2"/>
  <c r="CS105" i="2"/>
  <c r="CS106" i="2"/>
  <c r="CS137" i="2"/>
  <c r="CS89" i="2"/>
  <c r="CS107" i="2"/>
  <c r="CS127" i="2"/>
  <c r="CQ164" i="2"/>
  <c r="CO164" i="2"/>
  <c r="CQ162" i="2"/>
  <c r="CO162" i="2"/>
  <c r="M160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DD155" i="2"/>
  <c r="CN155" i="2"/>
  <c r="CO155" i="2" s="1"/>
  <c r="CP155" i="2" s="1"/>
  <c r="CQ155" i="2" s="1"/>
  <c r="DD154" i="2"/>
  <c r="CN154" i="2"/>
  <c r="CO154" i="2" s="1"/>
  <c r="CP154" i="2" s="1"/>
  <c r="CQ154" i="2" s="1"/>
  <c r="DD153" i="2"/>
  <c r="CN153" i="2"/>
  <c r="CO153" i="2" s="1"/>
  <c r="CP153" i="2" s="1"/>
  <c r="CQ153" i="2" s="1"/>
  <c r="DD152" i="2"/>
  <c r="CN152" i="2"/>
  <c r="CO152" i="2" s="1"/>
  <c r="CP152" i="2" s="1"/>
  <c r="CQ152" i="2" s="1"/>
  <c r="DD151" i="2"/>
  <c r="CN151" i="2"/>
  <c r="CO151" i="2" s="1"/>
  <c r="CP151" i="2" s="1"/>
  <c r="CQ151" i="2" s="1"/>
  <c r="DD150" i="2"/>
  <c r="CN150" i="2"/>
  <c r="CO150" i="2" s="1"/>
  <c r="CP150" i="2" s="1"/>
  <c r="CQ150" i="2" s="1"/>
  <c r="DD149" i="2"/>
  <c r="CN149" i="2"/>
  <c r="CO149" i="2" s="1"/>
  <c r="CP149" i="2" s="1"/>
  <c r="DD148" i="2"/>
  <c r="CN148" i="2"/>
  <c r="CO148" i="2" s="1"/>
  <c r="CP148" i="2" s="1"/>
  <c r="DD93" i="2"/>
  <c r="DD92" i="2"/>
  <c r="DD91" i="2"/>
  <c r="CN61" i="2"/>
  <c r="CO61" i="2" s="1"/>
  <c r="CP61" i="2" s="1"/>
  <c r="DD90" i="2"/>
  <c r="CN60" i="2"/>
  <c r="CO60" i="2" s="1"/>
  <c r="CP60" i="2" s="1"/>
  <c r="DD76" i="2"/>
  <c r="DD75" i="2"/>
  <c r="DD74" i="2"/>
  <c r="CN46" i="2"/>
  <c r="CO46" i="2" s="1"/>
  <c r="CP46" i="2" s="1"/>
  <c r="DD73" i="2"/>
  <c r="DD72" i="2"/>
  <c r="DD71" i="2"/>
  <c r="DD70" i="2"/>
  <c r="DD69" i="2"/>
  <c r="DD68" i="2"/>
  <c r="CN37" i="2"/>
  <c r="CO37" i="2" s="1"/>
  <c r="CP37" i="2" s="1"/>
  <c r="CN34" i="2"/>
  <c r="CO34" i="2" s="1"/>
  <c r="CP34" i="2" s="1"/>
  <c r="DD64" i="2"/>
  <c r="DD63" i="2"/>
  <c r="CN67" i="2"/>
  <c r="CO67" i="2" s="1"/>
  <c r="CP67" i="2" s="1"/>
  <c r="DD62" i="2"/>
  <c r="DD61" i="2"/>
  <c r="DD60" i="2"/>
  <c r="DD59" i="2"/>
  <c r="DD58" i="2"/>
  <c r="DD56" i="2"/>
  <c r="A56" i="2"/>
  <c r="DD55" i="2"/>
  <c r="A55" i="2"/>
  <c r="DD54" i="2"/>
  <c r="CN48" i="2"/>
  <c r="CO48" i="2" s="1"/>
  <c r="CP48" i="2" s="1"/>
  <c r="A54" i="2"/>
  <c r="DD53" i="2"/>
  <c r="DD52" i="2"/>
  <c r="CN28" i="2"/>
  <c r="CO28" i="2" s="1"/>
  <c r="CP28" i="2" s="1"/>
  <c r="DD50" i="2"/>
  <c r="DD49" i="2"/>
  <c r="CN70" i="2"/>
  <c r="CO70" i="2" s="1"/>
  <c r="CP70" i="2" s="1"/>
  <c r="DD48" i="2"/>
  <c r="DD47" i="2"/>
  <c r="DD46" i="2"/>
  <c r="CN47" i="2"/>
  <c r="CO47" i="2" s="1"/>
  <c r="CP47" i="2" s="1"/>
  <c r="DD45" i="2"/>
  <c r="DD44" i="2"/>
  <c r="DD43" i="2"/>
  <c r="DD42" i="2"/>
  <c r="DD41" i="2"/>
  <c r="DD40" i="2"/>
  <c r="DD39" i="2"/>
  <c r="DD38" i="2"/>
  <c r="DD37" i="2"/>
  <c r="DD34" i="2"/>
  <c r="CN53" i="2"/>
  <c r="CO53" i="2" s="1"/>
  <c r="CP53" i="2" s="1"/>
  <c r="DD30" i="2"/>
  <c r="CN68" i="2"/>
  <c r="CO68" i="2" s="1"/>
  <c r="CP68" i="2" s="1"/>
  <c r="DD29" i="2"/>
  <c r="DD28" i="2"/>
  <c r="DD27" i="2"/>
  <c r="DD26" i="2"/>
  <c r="DD25" i="2"/>
  <c r="CN69" i="2"/>
  <c r="CO69" i="2" s="1"/>
  <c r="CP69" i="2" s="1"/>
  <c r="DD24" i="2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CS24" i="1"/>
  <c r="CS25" i="1"/>
  <c r="CS53" i="1"/>
  <c r="CR37" i="2" l="1"/>
  <c r="CR46" i="2"/>
  <c r="CR34" i="2"/>
  <c r="CT43" i="2" s="1"/>
  <c r="CR148" i="2"/>
  <c r="CR67" i="2"/>
  <c r="CT62" i="2"/>
  <c r="CR151" i="2"/>
  <c r="CR153" i="2"/>
  <c r="CR155" i="2"/>
  <c r="CR48" i="2"/>
  <c r="CR149" i="2"/>
  <c r="CR150" i="2"/>
  <c r="CR152" i="2"/>
  <c r="CR154" i="2"/>
  <c r="CR70" i="2"/>
  <c r="CR28" i="2"/>
  <c r="CT26" i="2" s="1"/>
  <c r="CT66" i="2"/>
  <c r="A66" i="2" s="1"/>
  <c r="AI157" i="2"/>
  <c r="AK157" i="2"/>
  <c r="AM157" i="2"/>
  <c r="AO157" i="2"/>
  <c r="AQ157" i="2"/>
  <c r="AS157" i="2"/>
  <c r="AU157" i="2"/>
  <c r="AW157" i="2"/>
  <c r="CV94" i="2"/>
  <c r="CT28" i="2"/>
  <c r="CT42" i="2"/>
  <c r="CR68" i="2"/>
  <c r="CT33" i="2"/>
  <c r="A33" i="2" s="1"/>
  <c r="CR69" i="2"/>
  <c r="CT38" i="2" s="1"/>
  <c r="CT27" i="2"/>
  <c r="CT29" i="2"/>
  <c r="CR53" i="2"/>
  <c r="CT32" i="2" s="1"/>
  <c r="CT39" i="2"/>
  <c r="CT41" i="2"/>
  <c r="CR47" i="2"/>
  <c r="CT46" i="2" s="1"/>
  <c r="A46" i="2" s="1"/>
  <c r="CT47" i="2"/>
  <c r="CT58" i="2"/>
  <c r="CT61" i="2"/>
  <c r="CT63" i="2"/>
  <c r="CT64" i="2"/>
  <c r="CT70" i="2"/>
  <c r="CT72" i="2"/>
  <c r="CT74" i="2"/>
  <c r="CT91" i="2"/>
  <c r="CT31" i="2"/>
  <c r="A31" i="2" s="1"/>
  <c r="CV95" i="2"/>
  <c r="CT150" i="2"/>
  <c r="CT152" i="2"/>
  <c r="CT153" i="2"/>
  <c r="CT154" i="2"/>
  <c r="CT155" i="2"/>
  <c r="CT53" i="2"/>
  <c r="A53" i="2" s="1"/>
  <c r="CT60" i="2"/>
  <c r="CT73" i="2"/>
  <c r="CT94" i="2"/>
  <c r="A94" i="2" s="1"/>
  <c r="N157" i="2"/>
  <c r="P157" i="2"/>
  <c r="R157" i="2"/>
  <c r="T157" i="2"/>
  <c r="V157" i="2"/>
  <c r="X157" i="2"/>
  <c r="Z157" i="2"/>
  <c r="AB157" i="2"/>
  <c r="AD157" i="2"/>
  <c r="AF157" i="2"/>
  <c r="AH157" i="2"/>
  <c r="AJ157" i="2"/>
  <c r="AL157" i="2"/>
  <c r="AN157" i="2"/>
  <c r="AP157" i="2"/>
  <c r="AR157" i="2"/>
  <c r="AT157" i="2"/>
  <c r="AV157" i="2"/>
  <c r="AX157" i="2"/>
  <c r="CT76" i="2"/>
  <c r="CT93" i="2"/>
  <c r="CT95" i="2"/>
  <c r="CT148" i="2"/>
  <c r="CT149" i="2"/>
  <c r="CT151" i="2"/>
  <c r="CV155" i="2"/>
  <c r="O157" i="2"/>
  <c r="Q157" i="2"/>
  <c r="S157" i="2"/>
  <c r="U157" i="2"/>
  <c r="W157" i="2"/>
  <c r="Y157" i="2"/>
  <c r="AA157" i="2"/>
  <c r="AC157" i="2"/>
  <c r="AE157" i="2"/>
  <c r="AG157" i="2"/>
  <c r="CQ99" i="1"/>
  <c r="CO99" i="1"/>
  <c r="CQ97" i="1"/>
  <c r="CO97" i="1"/>
  <c r="M95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DD90" i="1"/>
  <c r="CS90" i="1"/>
  <c r="CN90" i="1"/>
  <c r="CO90" i="1" s="1"/>
  <c r="CP90" i="1" s="1"/>
  <c r="CQ90" i="1" s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DD89" i="1"/>
  <c r="CS89" i="1"/>
  <c r="CN89" i="1"/>
  <c r="CO89" i="1" s="1"/>
  <c r="CP89" i="1" s="1"/>
  <c r="CQ89" i="1" s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DD88" i="1"/>
  <c r="CS88" i="1"/>
  <c r="CN88" i="1"/>
  <c r="CO88" i="1" s="1"/>
  <c r="CP88" i="1" s="1"/>
  <c r="CQ88" i="1" s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DD87" i="1"/>
  <c r="CS87" i="1"/>
  <c r="CN87" i="1"/>
  <c r="CO87" i="1" s="1"/>
  <c r="CP87" i="1" s="1"/>
  <c r="CQ87" i="1" s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DD86" i="1"/>
  <c r="CS86" i="1"/>
  <c r="CN86" i="1"/>
  <c r="CO86" i="1" s="1"/>
  <c r="CP86" i="1" s="1"/>
  <c r="CQ86" i="1" s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DD85" i="1"/>
  <c r="CS85" i="1"/>
  <c r="CN85" i="1"/>
  <c r="CO85" i="1" s="1"/>
  <c r="CP85" i="1" s="1"/>
  <c r="CQ85" i="1" s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DD84" i="1"/>
  <c r="CS84" i="1"/>
  <c r="CN84" i="1"/>
  <c r="CO84" i="1" s="1"/>
  <c r="CP84" i="1" s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DD83" i="1"/>
  <c r="CS83" i="1"/>
  <c r="CN83" i="1"/>
  <c r="CO83" i="1" s="1"/>
  <c r="CP83" i="1" s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CS82" i="1"/>
  <c r="CN82" i="1"/>
  <c r="CO82" i="1" s="1"/>
  <c r="CP82" i="1" s="1"/>
  <c r="CJ82" i="1"/>
  <c r="CI82" i="1"/>
  <c r="BR82" i="1"/>
  <c r="BQ82" i="1"/>
  <c r="BP82" i="1"/>
  <c r="BO82" i="1"/>
  <c r="BN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CS81" i="1"/>
  <c r="CN81" i="1"/>
  <c r="CO81" i="1" s="1"/>
  <c r="CP81" i="1" s="1"/>
  <c r="CJ81" i="1"/>
  <c r="CI81" i="1"/>
  <c r="BR81" i="1"/>
  <c r="BQ81" i="1"/>
  <c r="BP81" i="1"/>
  <c r="BO81" i="1"/>
  <c r="BN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DD80" i="1"/>
  <c r="CS80" i="1"/>
  <c r="CN80" i="1"/>
  <c r="CO80" i="1" s="1"/>
  <c r="CP80" i="1" s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DD79" i="1"/>
  <c r="CS79" i="1"/>
  <c r="CN79" i="1"/>
  <c r="CO79" i="1" s="1"/>
  <c r="CP79" i="1" s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DD78" i="1"/>
  <c r="CS78" i="1"/>
  <c r="CN78" i="1"/>
  <c r="CO78" i="1" s="1"/>
  <c r="CP78" i="1" s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DD77" i="1"/>
  <c r="CS77" i="1"/>
  <c r="CN77" i="1"/>
  <c r="CO77" i="1" s="1"/>
  <c r="CP77" i="1" s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DD76" i="1"/>
  <c r="CS76" i="1"/>
  <c r="CN76" i="1"/>
  <c r="CO76" i="1" s="1"/>
  <c r="CP76" i="1" s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DD75" i="1"/>
  <c r="CS75" i="1"/>
  <c r="CN75" i="1"/>
  <c r="CO75" i="1" s="1"/>
  <c r="CP75" i="1" s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DD74" i="1"/>
  <c r="CS74" i="1"/>
  <c r="CN74" i="1"/>
  <c r="CO74" i="1" s="1"/>
  <c r="CP74" i="1" s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DD73" i="1"/>
  <c r="CS73" i="1"/>
  <c r="CN73" i="1"/>
  <c r="CO73" i="1" s="1"/>
  <c r="CP73" i="1" s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DD72" i="1"/>
  <c r="CS72" i="1"/>
  <c r="CN72" i="1"/>
  <c r="CO72" i="1" s="1"/>
  <c r="CP72" i="1" s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DD71" i="1"/>
  <c r="CS71" i="1"/>
  <c r="CN71" i="1"/>
  <c r="CO71" i="1" s="1"/>
  <c r="CP71" i="1" s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DD70" i="1"/>
  <c r="CS70" i="1"/>
  <c r="CN70" i="1"/>
  <c r="CO70" i="1" s="1"/>
  <c r="CP70" i="1" s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DD69" i="1"/>
  <c r="CS69" i="1"/>
  <c r="CN69" i="1"/>
  <c r="CO69" i="1" s="1"/>
  <c r="CP69" i="1" s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DD68" i="1"/>
  <c r="CS68" i="1"/>
  <c r="CN68" i="1"/>
  <c r="CO68" i="1" s="1"/>
  <c r="CP68" i="1" s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CS67" i="1"/>
  <c r="CN67" i="1"/>
  <c r="CO67" i="1" s="1"/>
  <c r="CP67" i="1" s="1"/>
  <c r="CJ67" i="1"/>
  <c r="CI67" i="1"/>
  <c r="BR67" i="1"/>
  <c r="BQ67" i="1"/>
  <c r="BP67" i="1"/>
  <c r="BO67" i="1"/>
  <c r="BN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CS66" i="1"/>
  <c r="CN66" i="1"/>
  <c r="CO66" i="1" s="1"/>
  <c r="CP66" i="1" s="1"/>
  <c r="CJ66" i="1"/>
  <c r="CI66" i="1"/>
  <c r="BR66" i="1"/>
  <c r="BQ66" i="1"/>
  <c r="BP66" i="1"/>
  <c r="BO66" i="1"/>
  <c r="BN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CS65" i="1"/>
  <c r="CN65" i="1"/>
  <c r="CO65" i="1" s="1"/>
  <c r="CP65" i="1" s="1"/>
  <c r="CJ65" i="1"/>
  <c r="CI65" i="1"/>
  <c r="BR65" i="1"/>
  <c r="BQ65" i="1"/>
  <c r="BP65" i="1"/>
  <c r="BO65" i="1"/>
  <c r="BN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DD64" i="1"/>
  <c r="CS64" i="1"/>
  <c r="CN64" i="1"/>
  <c r="CO64" i="1" s="1"/>
  <c r="CP64" i="1" s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DD63" i="1"/>
  <c r="CS63" i="1"/>
  <c r="CN63" i="1"/>
  <c r="CO63" i="1" s="1"/>
  <c r="CP63" i="1" s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DD62" i="1"/>
  <c r="CS62" i="1"/>
  <c r="CN62" i="1"/>
  <c r="CO62" i="1" s="1"/>
  <c r="CP62" i="1" s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DD61" i="1"/>
  <c r="CS61" i="1"/>
  <c r="CN61" i="1"/>
  <c r="CO61" i="1" s="1"/>
  <c r="CP61" i="1" s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DD60" i="1"/>
  <c r="CS60" i="1"/>
  <c r="CN60" i="1"/>
  <c r="CO60" i="1" s="1"/>
  <c r="CP60" i="1" s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DD59" i="1"/>
  <c r="CS59" i="1"/>
  <c r="CN59" i="1"/>
  <c r="CO59" i="1" s="1"/>
  <c r="CP59" i="1" s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DD58" i="1"/>
  <c r="CS58" i="1"/>
  <c r="CN58" i="1"/>
  <c r="CO58" i="1" s="1"/>
  <c r="CP58" i="1" s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CS57" i="1"/>
  <c r="CN57" i="1"/>
  <c r="CO57" i="1" s="1"/>
  <c r="CP57" i="1" s="1"/>
  <c r="CJ57" i="1"/>
  <c r="CI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D57" i="1"/>
  <c r="BC57" i="1"/>
  <c r="BB57" i="1"/>
  <c r="BA57" i="1"/>
  <c r="AZ57" i="1"/>
  <c r="DD56" i="1"/>
  <c r="CN56" i="1"/>
  <c r="CO56" i="1" s="1"/>
  <c r="CP56" i="1" s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DD55" i="1"/>
  <c r="CN55" i="1"/>
  <c r="CO55" i="1" s="1"/>
  <c r="CP55" i="1" s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55" i="1"/>
  <c r="DD54" i="1"/>
  <c r="CN54" i="1"/>
  <c r="CO54" i="1" s="1"/>
  <c r="CP54" i="1" s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54" i="1"/>
  <c r="DD53" i="1"/>
  <c r="CT53" i="1"/>
  <c r="A53" i="1" s="1"/>
  <c r="CN53" i="1"/>
  <c r="CO53" i="1" s="1"/>
  <c r="CP53" i="1" s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DD52" i="1"/>
  <c r="CS52" i="1"/>
  <c r="CN52" i="1"/>
  <c r="CO52" i="1" s="1"/>
  <c r="CP52" i="1" s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CS51" i="1"/>
  <c r="CN51" i="1"/>
  <c r="CO51" i="1" s="1"/>
  <c r="CP51" i="1" s="1"/>
  <c r="CJ51" i="1"/>
  <c r="CI51" i="1"/>
  <c r="BR51" i="1"/>
  <c r="BQ51" i="1"/>
  <c r="BP51" i="1"/>
  <c r="BO51" i="1"/>
  <c r="BN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DD50" i="1"/>
  <c r="CS50" i="1"/>
  <c r="CN50" i="1"/>
  <c r="CO50" i="1" s="1"/>
  <c r="CP50" i="1" s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DD49" i="1"/>
  <c r="CS49" i="1"/>
  <c r="CN49" i="1"/>
  <c r="CO49" i="1" s="1"/>
  <c r="CP49" i="1" s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DD48" i="1"/>
  <c r="CS48" i="1"/>
  <c r="CN48" i="1"/>
  <c r="CO48" i="1" s="1"/>
  <c r="CP48" i="1" s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DD47" i="1"/>
  <c r="CS47" i="1"/>
  <c r="CN47" i="1"/>
  <c r="CO47" i="1" s="1"/>
  <c r="CP47" i="1" s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DD46" i="1"/>
  <c r="CS46" i="1"/>
  <c r="CN46" i="1"/>
  <c r="CO46" i="1" s="1"/>
  <c r="CP46" i="1" s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DD45" i="1"/>
  <c r="CS45" i="1"/>
  <c r="CN45" i="1"/>
  <c r="CO45" i="1" s="1"/>
  <c r="CP45" i="1" s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DD44" i="1"/>
  <c r="CS44" i="1"/>
  <c r="CN44" i="1"/>
  <c r="CO44" i="1" s="1"/>
  <c r="CP44" i="1" s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DD43" i="1"/>
  <c r="CS43" i="1"/>
  <c r="CN43" i="1"/>
  <c r="CO43" i="1" s="1"/>
  <c r="CP43" i="1" s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DD42" i="1"/>
  <c r="CS42" i="1"/>
  <c r="CN42" i="1"/>
  <c r="CO42" i="1" s="1"/>
  <c r="CP42" i="1" s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DD41" i="1"/>
  <c r="CS41" i="1"/>
  <c r="CN41" i="1"/>
  <c r="CO41" i="1" s="1"/>
  <c r="CP41" i="1" s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DD40" i="1"/>
  <c r="CS40" i="1"/>
  <c r="CN40" i="1"/>
  <c r="CO40" i="1" s="1"/>
  <c r="CP40" i="1" s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DD39" i="1"/>
  <c r="CS39" i="1"/>
  <c r="CN39" i="1"/>
  <c r="CO39" i="1" s="1"/>
  <c r="CP39" i="1" s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DD38" i="1"/>
  <c r="CS38" i="1"/>
  <c r="CN38" i="1"/>
  <c r="CO38" i="1" s="1"/>
  <c r="CP38" i="1" s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DD37" i="1"/>
  <c r="CS37" i="1"/>
  <c r="CN37" i="1"/>
  <c r="CO37" i="1" s="1"/>
  <c r="CP37" i="1" s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CS36" i="1"/>
  <c r="CN36" i="1"/>
  <c r="CO36" i="1" s="1"/>
  <c r="CP36" i="1" s="1"/>
  <c r="CJ36" i="1"/>
  <c r="CI36" i="1"/>
  <c r="BR36" i="1"/>
  <c r="BQ36" i="1"/>
  <c r="BP36" i="1"/>
  <c r="BO36" i="1"/>
  <c r="BN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CS35" i="1"/>
  <c r="CN35" i="1"/>
  <c r="CO35" i="1" s="1"/>
  <c r="CP35" i="1" s="1"/>
  <c r="CJ35" i="1"/>
  <c r="CI35" i="1"/>
  <c r="BR35" i="1"/>
  <c r="BQ35" i="1"/>
  <c r="BP35" i="1"/>
  <c r="BO35" i="1"/>
  <c r="BN35" i="1"/>
  <c r="BL35" i="1"/>
  <c r="BK35" i="1"/>
  <c r="BH35" i="1"/>
  <c r="BG35" i="1"/>
  <c r="BF35" i="1"/>
  <c r="BE35" i="1"/>
  <c r="BD35" i="1"/>
  <c r="BC35" i="1"/>
  <c r="BB35" i="1"/>
  <c r="BA35" i="1"/>
  <c r="AZ35" i="1"/>
  <c r="DD34" i="1"/>
  <c r="CS34" i="1"/>
  <c r="CN34" i="1"/>
  <c r="CO34" i="1" s="1"/>
  <c r="CP34" i="1" s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CS33" i="1"/>
  <c r="CN33" i="1"/>
  <c r="CO33" i="1" s="1"/>
  <c r="CP33" i="1" s="1"/>
  <c r="CJ33" i="1"/>
  <c r="CI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CS32" i="1"/>
  <c r="CN32" i="1"/>
  <c r="CO32" i="1" s="1"/>
  <c r="CP32" i="1" s="1"/>
  <c r="CJ32" i="1"/>
  <c r="CI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D32" i="1"/>
  <c r="BC32" i="1"/>
  <c r="BB32" i="1"/>
  <c r="BA32" i="1"/>
  <c r="AZ32" i="1"/>
  <c r="CS31" i="1"/>
  <c r="CN31" i="1"/>
  <c r="CO31" i="1" s="1"/>
  <c r="CP31" i="1" s="1"/>
  <c r="CJ31" i="1"/>
  <c r="CI31" i="1"/>
  <c r="BR31" i="1"/>
  <c r="BQ31" i="1"/>
  <c r="BP31" i="1"/>
  <c r="BO31" i="1"/>
  <c r="BN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DD30" i="1"/>
  <c r="CS30" i="1"/>
  <c r="CN30" i="1"/>
  <c r="CO30" i="1" s="1"/>
  <c r="CP30" i="1" s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DD29" i="1"/>
  <c r="CS29" i="1"/>
  <c r="CN29" i="1"/>
  <c r="CO29" i="1" s="1"/>
  <c r="CP29" i="1" s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DD28" i="1"/>
  <c r="CS28" i="1"/>
  <c r="CN28" i="1"/>
  <c r="CO28" i="1" s="1"/>
  <c r="CP28" i="1" s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DD27" i="1"/>
  <c r="CS27" i="1"/>
  <c r="CN27" i="1"/>
  <c r="CO27" i="1" s="1"/>
  <c r="CP27" i="1" s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DD26" i="1"/>
  <c r="CS26" i="1"/>
  <c r="CN26" i="1"/>
  <c r="CO26" i="1" s="1"/>
  <c r="CP26" i="1" s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DD25" i="1"/>
  <c r="CN25" i="1"/>
  <c r="CO25" i="1" s="1"/>
  <c r="CP25" i="1" s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DD24" i="1"/>
  <c r="CN24" i="1"/>
  <c r="CO24" i="1" s="1"/>
  <c r="CP24" i="1" s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CR27" i="1" l="1"/>
  <c r="CT27" i="1" s="1"/>
  <c r="A27" i="1" s="1"/>
  <c r="CT35" i="2"/>
  <c r="A35" i="2" s="1"/>
  <c r="CT34" i="2"/>
  <c r="A34" i="2" s="1"/>
  <c r="CT37" i="2"/>
  <c r="A37" i="2" s="1"/>
  <c r="CT50" i="2"/>
  <c r="A50" i="2" s="1"/>
  <c r="CV57" i="2"/>
  <c r="CV65" i="2"/>
  <c r="CT49" i="2"/>
  <c r="A49" i="2" s="1"/>
  <c r="CT71" i="2"/>
  <c r="A71" i="2" s="1"/>
  <c r="CT59" i="2"/>
  <c r="A59" i="2" s="1"/>
  <c r="CT67" i="2"/>
  <c r="A67" i="2" s="1"/>
  <c r="CT68" i="2"/>
  <c r="A68" i="2" s="1"/>
  <c r="CT48" i="2"/>
  <c r="A48" i="2" s="1"/>
  <c r="CT36" i="2"/>
  <c r="A36" i="2" s="1"/>
  <c r="CT44" i="2"/>
  <c r="A44" i="2" s="1"/>
  <c r="CV69" i="2"/>
  <c r="CT45" i="2"/>
  <c r="A45" i="2" s="1"/>
  <c r="CT69" i="2"/>
  <c r="CV70" i="2" s="1"/>
  <c r="CT51" i="2"/>
  <c r="A51" i="2" s="1"/>
  <c r="B148" i="2"/>
  <c r="B149" i="2" s="1"/>
  <c r="B150" i="2" s="1"/>
  <c r="B151" i="2" s="1"/>
  <c r="B152" i="2" s="1"/>
  <c r="B153" i="2" s="1"/>
  <c r="B154" i="2" s="1"/>
  <c r="B155" i="2" s="1"/>
  <c r="CV64" i="2"/>
  <c r="CT57" i="2"/>
  <c r="A57" i="2" s="1"/>
  <c r="CV68" i="2"/>
  <c r="CT25" i="2"/>
  <c r="CV24" i="2"/>
  <c r="CT40" i="2"/>
  <c r="A40" i="2" s="1"/>
  <c r="CT30" i="2"/>
  <c r="A30" i="2" s="1"/>
  <c r="CT24" i="2"/>
  <c r="CT65" i="2"/>
  <c r="A65" i="2" s="1"/>
  <c r="A93" i="2"/>
  <c r="A91" i="2"/>
  <c r="A76" i="2"/>
  <c r="A74" i="2"/>
  <c r="CT90" i="2"/>
  <c r="A73" i="2"/>
  <c r="A72" i="2"/>
  <c r="A70" i="2"/>
  <c r="A64" i="2"/>
  <c r="A63" i="2"/>
  <c r="A62" i="2"/>
  <c r="A61" i="2"/>
  <c r="A60" i="2"/>
  <c r="A58" i="2"/>
  <c r="A47" i="2"/>
  <c r="A43" i="2"/>
  <c r="A42" i="2"/>
  <c r="A41" i="2"/>
  <c r="A39" i="2"/>
  <c r="A38" i="2"/>
  <c r="A29" i="2"/>
  <c r="A28" i="2"/>
  <c r="A27" i="2"/>
  <c r="A26" i="2"/>
  <c r="A32" i="2"/>
  <c r="CV92" i="2"/>
  <c r="CT92" i="2"/>
  <c r="CT75" i="2"/>
  <c r="CT52" i="2"/>
  <c r="CR60" i="1"/>
  <c r="CT60" i="1" s="1"/>
  <c r="CR61" i="1"/>
  <c r="CR62" i="1"/>
  <c r="CR66" i="1"/>
  <c r="CR74" i="1"/>
  <c r="CT74" i="1" s="1"/>
  <c r="A74" i="1" s="1"/>
  <c r="CR24" i="1"/>
  <c r="CR26" i="1"/>
  <c r="CT26" i="1" s="1"/>
  <c r="A26" i="1" s="1"/>
  <c r="CR38" i="1"/>
  <c r="CT38" i="1"/>
  <c r="A38" i="1" s="1"/>
  <c r="CR54" i="1"/>
  <c r="CR55" i="1"/>
  <c r="CR31" i="1"/>
  <c r="CT31" i="1" s="1"/>
  <c r="A31" i="1" s="1"/>
  <c r="CR25" i="1"/>
  <c r="CR28" i="1"/>
  <c r="CT28" i="1" s="1"/>
  <c r="A28" i="1" s="1"/>
  <c r="CR29" i="1"/>
  <c r="CT29" i="1" s="1"/>
  <c r="A29" i="1" s="1"/>
  <c r="CR30" i="1"/>
  <c r="CT30" i="1" s="1"/>
  <c r="A30" i="1" s="1"/>
  <c r="CR36" i="1"/>
  <c r="CT36" i="1" s="1"/>
  <c r="A36" i="1" s="1"/>
  <c r="CR37" i="1"/>
  <c r="CT37" i="1" s="1"/>
  <c r="A37" i="1" s="1"/>
  <c r="CR39" i="1"/>
  <c r="CT39" i="1" s="1"/>
  <c r="A39" i="1" s="1"/>
  <c r="CR40" i="1"/>
  <c r="CT40" i="1" s="1"/>
  <c r="A40" i="1" s="1"/>
  <c r="CR41" i="1"/>
  <c r="CT41" i="1" s="1"/>
  <c r="A41" i="1" s="1"/>
  <c r="CR42" i="1"/>
  <c r="CT42" i="1" s="1"/>
  <c r="A42" i="1" s="1"/>
  <c r="CR43" i="1"/>
  <c r="CT43" i="1" s="1"/>
  <c r="A43" i="1" s="1"/>
  <c r="CR44" i="1"/>
  <c r="CT44" i="1" s="1"/>
  <c r="A44" i="1" s="1"/>
  <c r="CR45" i="1"/>
  <c r="CT45" i="1" s="1"/>
  <c r="A45" i="1" s="1"/>
  <c r="CR46" i="1"/>
  <c r="CT46" i="1" s="1"/>
  <c r="A46" i="1" s="1"/>
  <c r="CR47" i="1"/>
  <c r="CT47" i="1" s="1"/>
  <c r="A47" i="1" s="1"/>
  <c r="CR48" i="1"/>
  <c r="CT48" i="1" s="1"/>
  <c r="A48" i="1" s="1"/>
  <c r="CR49" i="1"/>
  <c r="CT49" i="1" s="1"/>
  <c r="A49" i="1" s="1"/>
  <c r="CR50" i="1"/>
  <c r="CT50" i="1" s="1"/>
  <c r="A50" i="1" s="1"/>
  <c r="CR51" i="1"/>
  <c r="CT51" i="1" s="1"/>
  <c r="A51" i="1" s="1"/>
  <c r="CR59" i="1"/>
  <c r="CT59" i="1" s="1"/>
  <c r="A59" i="1" s="1"/>
  <c r="CR76" i="1"/>
  <c r="CT76" i="1" s="1"/>
  <c r="CR77" i="1"/>
  <c r="CR78" i="1"/>
  <c r="CR79" i="1"/>
  <c r="CV79" i="1" s="1"/>
  <c r="CR85" i="1"/>
  <c r="CT85" i="1" s="1"/>
  <c r="CR90" i="1"/>
  <c r="CR32" i="1"/>
  <c r="CT32" i="1" s="1"/>
  <c r="A32" i="1" s="1"/>
  <c r="CR33" i="1"/>
  <c r="CT33" i="1" s="1"/>
  <c r="A33" i="1" s="1"/>
  <c r="CR34" i="1"/>
  <c r="CT34" i="1" s="1"/>
  <c r="A34" i="1" s="1"/>
  <c r="CR35" i="1"/>
  <c r="CT35" i="1" s="1"/>
  <c r="A35" i="1" s="1"/>
  <c r="CR52" i="1"/>
  <c r="CT52" i="1" s="1"/>
  <c r="A52" i="1" s="1"/>
  <c r="CR53" i="1"/>
  <c r="CR56" i="1"/>
  <c r="CR57" i="1"/>
  <c r="CR58" i="1"/>
  <c r="CR63" i="1"/>
  <c r="CR64" i="1"/>
  <c r="CV64" i="1" s="1"/>
  <c r="CR65" i="1"/>
  <c r="CR67" i="1"/>
  <c r="CR68" i="1"/>
  <c r="CV68" i="1" s="1"/>
  <c r="CR69" i="1"/>
  <c r="CV69" i="1" s="1"/>
  <c r="CR70" i="1"/>
  <c r="CR71" i="1"/>
  <c r="CR72" i="1"/>
  <c r="CR73" i="1"/>
  <c r="CR75" i="1"/>
  <c r="CR80" i="1"/>
  <c r="CR81" i="1"/>
  <c r="CR82" i="1"/>
  <c r="CT82" i="1" s="1"/>
  <c r="CR83" i="1"/>
  <c r="CR84" i="1"/>
  <c r="CR86" i="1"/>
  <c r="CR87" i="1"/>
  <c r="CT87" i="1" s="1"/>
  <c r="CR88" i="1"/>
  <c r="CR89" i="1"/>
  <c r="CT57" i="1"/>
  <c r="CT58" i="1"/>
  <c r="CT61" i="1"/>
  <c r="CT63" i="1"/>
  <c r="CV65" i="1"/>
  <c r="CT65" i="1"/>
  <c r="A65" i="1" s="1"/>
  <c r="CT62" i="1"/>
  <c r="CT66" i="1"/>
  <c r="A66" i="1" s="1"/>
  <c r="CT67" i="1"/>
  <c r="A67" i="1" s="1"/>
  <c r="CT69" i="1"/>
  <c r="CT70" i="1"/>
  <c r="CT71" i="1"/>
  <c r="CT72" i="1"/>
  <c r="CT73" i="1"/>
  <c r="CT78" i="1"/>
  <c r="CT80" i="1"/>
  <c r="CT84" i="1"/>
  <c r="CT89" i="1"/>
  <c r="N92" i="1"/>
  <c r="P92" i="1"/>
  <c r="R92" i="1"/>
  <c r="T92" i="1"/>
  <c r="V92" i="1"/>
  <c r="X92" i="1"/>
  <c r="Z92" i="1"/>
  <c r="AB92" i="1"/>
  <c r="AD92" i="1"/>
  <c r="AF92" i="1"/>
  <c r="AH92" i="1"/>
  <c r="AJ92" i="1"/>
  <c r="AL92" i="1"/>
  <c r="AN92" i="1"/>
  <c r="AP92" i="1"/>
  <c r="AR92" i="1"/>
  <c r="AT92" i="1"/>
  <c r="AV92" i="1"/>
  <c r="AX92" i="1"/>
  <c r="CT75" i="1"/>
  <c r="CT77" i="1"/>
  <c r="CT81" i="1"/>
  <c r="A81" i="1" s="1"/>
  <c r="CV81" i="1"/>
  <c r="CT83" i="1"/>
  <c r="CT86" i="1"/>
  <c r="CT88" i="1"/>
  <c r="CV90" i="1"/>
  <c r="CT90" i="1"/>
  <c r="O92" i="1"/>
  <c r="Q92" i="1"/>
  <c r="S92" i="1"/>
  <c r="U92" i="1"/>
  <c r="W92" i="1"/>
  <c r="Y92" i="1"/>
  <c r="AA92" i="1"/>
  <c r="AC92" i="1"/>
  <c r="AE92" i="1"/>
  <c r="AG92" i="1"/>
  <c r="AI92" i="1"/>
  <c r="AK92" i="1"/>
  <c r="AM92" i="1"/>
  <c r="AO92" i="1"/>
  <c r="AQ92" i="1"/>
  <c r="AS92" i="1"/>
  <c r="AU92" i="1"/>
  <c r="AW92" i="1"/>
  <c r="CV70" i="1" l="1"/>
  <c r="CT25" i="1"/>
  <c r="CU25" i="1" s="1"/>
  <c r="CV82" i="1"/>
  <c r="CT79" i="1"/>
  <c r="CT68" i="1"/>
  <c r="CT64" i="1"/>
  <c r="A64" i="1" s="1"/>
  <c r="CV24" i="1"/>
  <c r="CT24" i="1"/>
  <c r="A69" i="2"/>
  <c r="CV71" i="2"/>
  <c r="CV72" i="2" s="1"/>
  <c r="CV73" i="2" s="1"/>
  <c r="CV74" i="2" s="1"/>
  <c r="CV58" i="2"/>
  <c r="CV59" i="2" s="1"/>
  <c r="CV60" i="2" s="1"/>
  <c r="CV61" i="2" s="1"/>
  <c r="CV62" i="2" s="1"/>
  <c r="CV63" i="2" s="1"/>
  <c r="CV148" i="2"/>
  <c r="CV149" i="2" s="1"/>
  <c r="CV150" i="2" s="1"/>
  <c r="CV151" i="2" s="1"/>
  <c r="CV152" i="2" s="1"/>
  <c r="CV153" i="2" s="1"/>
  <c r="CV154" i="2" s="1"/>
  <c r="CV25" i="2"/>
  <c r="CV26" i="2" s="1"/>
  <c r="CV27" i="2" s="1"/>
  <c r="CV28" i="2" s="1"/>
  <c r="CV29" i="2" s="1"/>
  <c r="CV30" i="2" s="1"/>
  <c r="CV31" i="2" s="1"/>
  <c r="CV32" i="2" s="1"/>
  <c r="CV33" i="2" s="1"/>
  <c r="CV34" i="2" s="1"/>
  <c r="CV35" i="2" s="1"/>
  <c r="CV36" i="2" s="1"/>
  <c r="CV37" i="2" s="1"/>
  <c r="CV38" i="2" s="1"/>
  <c r="CV39" i="2" s="1"/>
  <c r="CV40" i="2" s="1"/>
  <c r="CV41" i="2" s="1"/>
  <c r="CV42" i="2" s="1"/>
  <c r="CV43" i="2" s="1"/>
  <c r="CV44" i="2" s="1"/>
  <c r="CV45" i="2" s="1"/>
  <c r="CV46" i="2" s="1"/>
  <c r="CV47" i="2" s="1"/>
  <c r="CV48" i="2" s="1"/>
  <c r="CV49" i="2" s="1"/>
  <c r="CV50" i="2" s="1"/>
  <c r="CV51" i="2" s="1"/>
  <c r="CV52" i="2" s="1"/>
  <c r="CV53" i="2" s="1"/>
  <c r="A25" i="2"/>
  <c r="A24" i="2"/>
  <c r="CV66" i="2"/>
  <c r="CV67" i="2" s="1"/>
  <c r="A52" i="2"/>
  <c r="CU52" i="2"/>
  <c r="CU46" i="2"/>
  <c r="CU50" i="2"/>
  <c r="CU48" i="2"/>
  <c r="A75" i="2"/>
  <c r="CU75" i="2"/>
  <c r="CU32" i="2"/>
  <c r="CU24" i="2"/>
  <c r="CU25" i="2"/>
  <c r="CU29" i="2"/>
  <c r="CU30" i="2"/>
  <c r="CU37" i="2"/>
  <c r="CU57" i="2"/>
  <c r="CU58" i="2"/>
  <c r="CU59" i="2"/>
  <c r="CU60" i="2"/>
  <c r="CU61" i="2"/>
  <c r="CU62" i="2"/>
  <c r="CU63" i="2"/>
  <c r="CU64" i="2"/>
  <c r="CU68" i="2"/>
  <c r="CU70" i="2"/>
  <c r="CU72" i="2"/>
  <c r="CU69" i="2"/>
  <c r="CU71" i="2"/>
  <c r="CU73" i="2"/>
  <c r="A90" i="2"/>
  <c r="CU90" i="2"/>
  <c r="CU74" i="2"/>
  <c r="CU76" i="2"/>
  <c r="CU91" i="2"/>
  <c r="CU148" i="2"/>
  <c r="CU150" i="2"/>
  <c r="CU152" i="2"/>
  <c r="CU154" i="2"/>
  <c r="A92" i="2"/>
  <c r="CU92" i="2"/>
  <c r="CV93" i="2"/>
  <c r="CV75" i="2"/>
  <c r="CV76" i="2" s="1"/>
  <c r="CV90" i="2" s="1"/>
  <c r="CV91" i="2" s="1"/>
  <c r="CU53" i="2"/>
  <c r="CU26" i="2"/>
  <c r="CU27" i="2"/>
  <c r="CU28" i="2"/>
  <c r="CU38" i="2"/>
  <c r="CU39" i="2"/>
  <c r="CU40" i="2"/>
  <c r="CU41" i="2"/>
  <c r="CU42" i="2"/>
  <c r="CU43" i="2"/>
  <c r="CU44" i="2"/>
  <c r="CU45" i="2"/>
  <c r="CU49" i="2"/>
  <c r="CU34" i="2"/>
  <c r="CU47" i="2"/>
  <c r="CU93" i="2"/>
  <c r="CU149" i="2"/>
  <c r="CU151" i="2"/>
  <c r="CU153" i="2"/>
  <c r="CU155" i="2"/>
  <c r="CV71" i="1"/>
  <c r="CV72" i="1" s="1"/>
  <c r="CV73" i="1" s="1"/>
  <c r="CV74" i="1" s="1"/>
  <c r="CV75" i="1" s="1"/>
  <c r="CV76" i="1" s="1"/>
  <c r="CV77" i="1" s="1"/>
  <c r="CV78" i="1" s="1"/>
  <c r="CU34" i="1"/>
  <c r="CV83" i="1"/>
  <c r="CV84" i="1" s="1"/>
  <c r="CV85" i="1" s="1"/>
  <c r="CV86" i="1" s="1"/>
  <c r="A79" i="1"/>
  <c r="A77" i="1"/>
  <c r="A75" i="1"/>
  <c r="CV87" i="1"/>
  <c r="CV88" i="1" s="1"/>
  <c r="CV89" i="1" s="1"/>
  <c r="CV80" i="1"/>
  <c r="A73" i="1"/>
  <c r="A72" i="1"/>
  <c r="A71" i="1"/>
  <c r="A70" i="1"/>
  <c r="A69" i="1"/>
  <c r="A68" i="1"/>
  <c r="CV66" i="1"/>
  <c r="CV67" i="1" s="1"/>
  <c r="A62" i="1"/>
  <c r="CU44" i="1"/>
  <c r="A60" i="1"/>
  <c r="A58" i="1"/>
  <c r="A57" i="1"/>
  <c r="A80" i="1"/>
  <c r="A78" i="1"/>
  <c r="A76" i="1"/>
  <c r="A63" i="1"/>
  <c r="A61" i="1"/>
  <c r="A56" i="1"/>
  <c r="CV57" i="1"/>
  <c r="CV58" i="1" s="1"/>
  <c r="CV59" i="1" s="1"/>
  <c r="CV60" i="1" s="1"/>
  <c r="CV61" i="1" s="1"/>
  <c r="CV62" i="1" s="1"/>
  <c r="CV63" i="1" s="1"/>
  <c r="CU53" i="1" l="1"/>
  <c r="A25" i="1"/>
  <c r="CU27" i="1"/>
  <c r="CU24" i="1"/>
  <c r="CU29" i="1"/>
  <c r="CU43" i="1"/>
  <c r="CU87" i="1"/>
  <c r="CU32" i="1"/>
  <c r="CU62" i="1"/>
  <c r="CU64" i="1"/>
  <c r="CU68" i="1"/>
  <c r="CU69" i="1"/>
  <c r="CU70" i="1"/>
  <c r="CU71" i="1"/>
  <c r="CU72" i="1"/>
  <c r="CU73" i="1"/>
  <c r="CU75" i="1"/>
  <c r="CU77" i="1"/>
  <c r="CU79" i="1"/>
  <c r="CU90" i="1"/>
  <c r="CU50" i="1"/>
  <c r="CU26" i="1"/>
  <c r="CU28" i="1"/>
  <c r="CU61" i="1"/>
  <c r="CU39" i="1"/>
  <c r="CU47" i="1"/>
  <c r="CU84" i="1"/>
  <c r="CU52" i="1"/>
  <c r="CU57" i="1"/>
  <c r="CU58" i="1"/>
  <c r="CU60" i="1"/>
  <c r="CU40" i="1"/>
  <c r="CU48" i="1"/>
  <c r="CU86" i="1"/>
  <c r="CU30" i="1"/>
  <c r="CU63" i="1"/>
  <c r="CU37" i="1"/>
  <c r="CU41" i="1"/>
  <c r="CU45" i="1"/>
  <c r="CU49" i="1"/>
  <c r="CU76" i="1"/>
  <c r="CU78" i="1"/>
  <c r="CU80" i="1"/>
  <c r="CU85" i="1"/>
  <c r="CU89" i="1"/>
  <c r="CU74" i="1"/>
  <c r="CU38" i="1"/>
  <c r="CU42" i="1"/>
  <c r="CU46" i="1"/>
  <c r="CU59" i="1"/>
  <c r="CU83" i="1"/>
  <c r="CU88" i="1"/>
  <c r="A24" i="1"/>
  <c r="CV25" i="1"/>
  <c r="CV26" i="1" s="1"/>
  <c r="CV27" i="1" s="1"/>
  <c r="CV28" i="1" s="1"/>
  <c r="CV29" i="1" s="1"/>
  <c r="CV30" i="1" s="1"/>
  <c r="CV31" i="1" s="1"/>
  <c r="CV32" i="1" s="1"/>
  <c r="CV33" i="1" s="1"/>
  <c r="CV34" i="1" s="1"/>
  <c r="CV35" i="1" s="1"/>
  <c r="CV36" i="1" s="1"/>
  <c r="CV37" i="1" s="1"/>
  <c r="CV38" i="1" s="1"/>
  <c r="CV39" i="1" s="1"/>
  <c r="CV40" i="1" s="1"/>
  <c r="CV41" i="1" s="1"/>
  <c r="CV42" i="1" s="1"/>
  <c r="CV43" i="1" s="1"/>
  <c r="CV44" i="1" s="1"/>
  <c r="CV45" i="1" s="1"/>
  <c r="CV46" i="1" s="1"/>
  <c r="CV47" i="1" s="1"/>
  <c r="CV48" i="1" s="1"/>
  <c r="CV49" i="1" s="1"/>
  <c r="CV50" i="1" s="1"/>
  <c r="CV51" i="1" s="1"/>
  <c r="CV52" i="1" s="1"/>
  <c r="CV53" i="1" s="1"/>
</calcChain>
</file>

<file path=xl/sharedStrings.xml><?xml version="1.0" encoding="utf-8"?>
<sst xmlns="http://schemas.openxmlformats.org/spreadsheetml/2006/main" count="3792" uniqueCount="419">
  <si>
    <t xml:space="preserve">Федерация спорта лиц с поражением опорно-двигательного аппарата ТО </t>
  </si>
  <si>
    <t>Департамент по спорту Тюменской области</t>
  </si>
  <si>
    <t>Федерация спортивного ориентирования Тюменской области</t>
  </si>
  <si>
    <t xml:space="preserve">ПРОТОКОЛ РЕЗУЛЬТАТОВ </t>
  </si>
  <si>
    <t>личные соревнования - классическая дистанция трейл-о (абсолютный класс)</t>
  </si>
  <si>
    <t>спортивное ориентирование - точное ориентирование (О1-О3) - код спортивной диcциплины 1161881711Л</t>
  </si>
  <si>
    <t>спортивное ориентирование - точное ориентирование (О4-О6) - код спортивной дисциплины 1162631711Л</t>
  </si>
  <si>
    <t>Место проведения</t>
  </si>
  <si>
    <t>Тюмень, б/о Авангард</t>
  </si>
  <si>
    <t>Дата проведения</t>
  </si>
  <si>
    <t>Зам гланого судьи по информации</t>
  </si>
  <si>
    <t>Ведин А.А. (ССВК)</t>
  </si>
  <si>
    <t xml:space="preserve"> Контрол. Время для групп О1-О3:</t>
  </si>
  <si>
    <t>Индекс</t>
  </si>
  <si>
    <t>№</t>
  </si>
  <si>
    <t>Фамилия, Имя</t>
  </si>
  <si>
    <t>Команда</t>
  </si>
  <si>
    <t>Год рождения</t>
  </si>
  <si>
    <t>Разряд</t>
  </si>
  <si>
    <t>группа</t>
  </si>
  <si>
    <t>Пол</t>
  </si>
  <si>
    <t>Номер</t>
  </si>
  <si>
    <t>Тайм-КП</t>
  </si>
  <si>
    <t>ТКП-1-1</t>
  </si>
  <si>
    <t>ТКП-1-2</t>
  </si>
  <si>
    <t>НИЧЕГО</t>
  </si>
  <si>
    <t>Старт</t>
  </si>
  <si>
    <t>Финиш</t>
  </si>
  <si>
    <t>Время на дистанции</t>
  </si>
  <si>
    <t>Превышение КВ</t>
  </si>
  <si>
    <t>Превышение КВ
в секундах</t>
  </si>
  <si>
    <t>штраф</t>
  </si>
  <si>
    <t>Результат</t>
  </si>
  <si>
    <t>МЕСТО
Абсолютный класс</t>
  </si>
  <si>
    <t>МЕСТО</t>
  </si>
  <si>
    <t>ПРИЗЕРЫ</t>
  </si>
  <si>
    <t>Правильные ответы и ответы спортсменов</t>
  </si>
  <si>
    <t>ОЧКИ ЗА КП</t>
  </si>
  <si>
    <t>ОЧКИ</t>
  </si>
  <si>
    <t>Сек</t>
  </si>
  <si>
    <t>Норма</t>
  </si>
  <si>
    <t>Проценты
к лидеру</t>
  </si>
  <si>
    <t>Открытый
класс</t>
  </si>
  <si>
    <t>М О1-О3</t>
  </si>
  <si>
    <t>М О4-О6</t>
  </si>
  <si>
    <t>Ж О1-О3</t>
  </si>
  <si>
    <t>Ж О4-О6</t>
  </si>
  <si>
    <t>Первенство
М О1-О6</t>
  </si>
  <si>
    <t>Первенство
Ж О1-О6</t>
  </si>
  <si>
    <t>Возр диапазон</t>
  </si>
  <si>
    <t>Класс</t>
  </si>
  <si>
    <t>Подкласс</t>
  </si>
  <si>
    <t>Дата рождения</t>
  </si>
  <si>
    <t>E</t>
  </si>
  <si>
    <t>A</t>
  </si>
  <si>
    <t>C</t>
  </si>
  <si>
    <t>B</t>
  </si>
  <si>
    <t>Z</t>
  </si>
  <si>
    <t>O</t>
  </si>
  <si>
    <t>N</t>
  </si>
  <si>
    <t>D</t>
  </si>
  <si>
    <t>КМС</t>
  </si>
  <si>
    <t>О1-О3</t>
  </si>
  <si>
    <t>М</t>
  </si>
  <si>
    <t>П</t>
  </si>
  <si>
    <t>К</t>
  </si>
  <si>
    <t>О-класс</t>
  </si>
  <si>
    <t>Ж</t>
  </si>
  <si>
    <t>О4-О6</t>
  </si>
  <si>
    <t>ю</t>
  </si>
  <si>
    <t>Ю</t>
  </si>
  <si>
    <t>МС</t>
  </si>
  <si>
    <t>Х</t>
  </si>
  <si>
    <t>Кулинич Светлана</t>
  </si>
  <si>
    <t>Тюменьская область</t>
  </si>
  <si>
    <t>Михайлова Валентина</t>
  </si>
  <si>
    <t>Козина Любовь</t>
  </si>
  <si>
    <t>Нижегородская область</t>
  </si>
  <si>
    <t>Захарченко Александр</t>
  </si>
  <si>
    <t>Кузнецова Людмила</t>
  </si>
  <si>
    <t>Свердловская область</t>
  </si>
  <si>
    <t xml:space="preserve">Кучеренко Дмитрий </t>
  </si>
  <si>
    <t>Ростовская область</t>
  </si>
  <si>
    <t>МСМК</t>
  </si>
  <si>
    <t>Лаптев Денис</t>
  </si>
  <si>
    <t xml:space="preserve">Леонтьева Елена </t>
  </si>
  <si>
    <t>О</t>
  </si>
  <si>
    <t>Маликова Анна</t>
  </si>
  <si>
    <t>Мальцев Дмитрий</t>
  </si>
  <si>
    <t>Москва</t>
  </si>
  <si>
    <t xml:space="preserve">Нужный Вячеслав </t>
  </si>
  <si>
    <t>Огинский Эдуард</t>
  </si>
  <si>
    <t>Псковская область</t>
  </si>
  <si>
    <t>Осинкина Жанна</t>
  </si>
  <si>
    <t>Панков Михаил</t>
  </si>
  <si>
    <t>Панов Андрей</t>
  </si>
  <si>
    <t xml:space="preserve">Пахомов Станислав </t>
  </si>
  <si>
    <t>Печенев Дмитрий</t>
  </si>
  <si>
    <t>Морозова Татьяна</t>
  </si>
  <si>
    <t>Липецкая область</t>
  </si>
  <si>
    <t xml:space="preserve">Пруглова Татьяна </t>
  </si>
  <si>
    <t>Рожина Ольга</t>
  </si>
  <si>
    <t>Сабаев Аркадий</t>
  </si>
  <si>
    <t xml:space="preserve">Салахова Наталия </t>
  </si>
  <si>
    <t>Севостьянов Михаил</t>
  </si>
  <si>
    <t>Республика Карелия</t>
  </si>
  <si>
    <t>Солянко Виктория</t>
  </si>
  <si>
    <t>Санкт-Петербург</t>
  </si>
  <si>
    <t xml:space="preserve">Трифанова Ольга </t>
  </si>
  <si>
    <t>Трушин Павел</t>
  </si>
  <si>
    <t>Фомин Павел</t>
  </si>
  <si>
    <t>Халанский Артем</t>
  </si>
  <si>
    <t>Краснодарский край</t>
  </si>
  <si>
    <t>Хакимзянов Рейхан</t>
  </si>
  <si>
    <t>Чернавский Сергей</t>
  </si>
  <si>
    <t>Шакиров Руслан</t>
  </si>
  <si>
    <t>Башкортастан</t>
  </si>
  <si>
    <t>Шматов Павел</t>
  </si>
  <si>
    <t>Классификационный уровень</t>
  </si>
  <si>
    <t>Норма выполнения 2 разряда (Проц)</t>
  </si>
  <si>
    <t>Очки/Секунды</t>
  </si>
  <si>
    <t>Норма выполнения 3 разряда (Проц)</t>
  </si>
  <si>
    <t xml:space="preserve">Главный судья </t>
  </si>
  <si>
    <t xml:space="preserve"> </t>
  </si>
  <si>
    <t>КобелевЛ.Г. (ССВК)</t>
  </si>
  <si>
    <t>Главный секретарь</t>
  </si>
  <si>
    <t>Кобелев С.Л. (ССВК)</t>
  </si>
  <si>
    <t>a</t>
  </si>
  <si>
    <t xml:space="preserve">Межрегиональная детско-юношеская Спартакиада ВОИ УФО 
соревнования по спортивному ориентированию </t>
  </si>
  <si>
    <t>Моторин Илья</t>
  </si>
  <si>
    <t>Жеребцов Алексей</t>
  </si>
  <si>
    <t>Аникин Николай</t>
  </si>
  <si>
    <t>Церковнюк Кирилл</t>
  </si>
  <si>
    <t>Жапаров Акылбек</t>
  </si>
  <si>
    <t>Василинец Николай</t>
  </si>
  <si>
    <t>Тюменская область</t>
  </si>
  <si>
    <t>Ярков Данил</t>
  </si>
  <si>
    <t>Челябинская область</t>
  </si>
  <si>
    <t>Дибров Игорь</t>
  </si>
  <si>
    <t>Золотов Валерий</t>
  </si>
  <si>
    <t>Сологуб Кристина</t>
  </si>
  <si>
    <t>Никифорова Светлана</t>
  </si>
  <si>
    <t>Ахматова Альбина</t>
  </si>
  <si>
    <t>Бахарева София</t>
  </si>
  <si>
    <t>Курганская область</t>
  </si>
  <si>
    <t>Усцов Кирилл</t>
  </si>
  <si>
    <t>Борисенко Полина</t>
  </si>
  <si>
    <t>Федерягина Алина</t>
  </si>
  <si>
    <t>Ситников Кирилл</t>
  </si>
  <si>
    <t>Ситоленко Ксения</t>
  </si>
  <si>
    <t>Семянчин Эдуард</t>
  </si>
  <si>
    <t>ХМАО-Югра</t>
  </si>
  <si>
    <t>Парфенов Данил</t>
  </si>
  <si>
    <t>Артемова Варвара</t>
  </si>
  <si>
    <t>Стрижко Диана</t>
  </si>
  <si>
    <t>Савельев Радомир</t>
  </si>
  <si>
    <t>Котегов Антон</t>
  </si>
  <si>
    <t>Милютин Кирилл</t>
  </si>
  <si>
    <t>Кораблева Яна</t>
  </si>
  <si>
    <t>Глухова Снежана</t>
  </si>
  <si>
    <t>Фетисова Евгения</t>
  </si>
  <si>
    <t>Шарофова Мехрона</t>
  </si>
  <si>
    <t>Гневанов Илья</t>
  </si>
  <si>
    <t>Кобелева А.В. (С1К)</t>
  </si>
  <si>
    <t>д. Криводанова</t>
  </si>
  <si>
    <t>Район</t>
  </si>
  <si>
    <t>Ильина Ирина</t>
  </si>
  <si>
    <t>Упоровский</t>
  </si>
  <si>
    <t>Бердюгин Андрей</t>
  </si>
  <si>
    <t>Воронков Андрей</t>
  </si>
  <si>
    <t>Травникова Софья</t>
  </si>
  <si>
    <t>Ялуторовск</t>
  </si>
  <si>
    <t>b</t>
  </si>
  <si>
    <t>z</t>
  </si>
  <si>
    <t>c</t>
  </si>
  <si>
    <t>f</t>
  </si>
  <si>
    <t>d</t>
  </si>
  <si>
    <t>Квитов Николай</t>
  </si>
  <si>
    <t>Тюмень</t>
  </si>
  <si>
    <t>Сафронов Виктор</t>
  </si>
  <si>
    <t>Винокуров Андрей</t>
  </si>
  <si>
    <t>Андреев Сергей</t>
  </si>
  <si>
    <t>Ахмадулина Надежда</t>
  </si>
  <si>
    <t>Кобелева Галина</t>
  </si>
  <si>
    <t>МП</t>
  </si>
  <si>
    <t>МО</t>
  </si>
  <si>
    <t>ЖП</t>
  </si>
  <si>
    <t>ЖО</t>
  </si>
  <si>
    <t>Межрегиональные соревнования по спортивному ориентированию 
"Тюменский формат"</t>
  </si>
  <si>
    <t>Скребнев Александр</t>
  </si>
  <si>
    <t>Глухарева Екатерина</t>
  </si>
  <si>
    <t>Квитов Евгений</t>
  </si>
  <si>
    <t>Артемьева Анастасия</t>
  </si>
  <si>
    <t>Мятович Сергей</t>
  </si>
  <si>
    <t>Нефтеюганск</t>
  </si>
  <si>
    <t>Никонов Игорь</t>
  </si>
  <si>
    <t>К-Уральский</t>
  </si>
  <si>
    <t>Орленко Игорь</t>
  </si>
  <si>
    <t>Колотыгина Алена</t>
  </si>
  <si>
    <t>Колотыгина Полина</t>
  </si>
  <si>
    <t>Захарова Анна</t>
  </si>
  <si>
    <t>Упорово</t>
  </si>
  <si>
    <t>Чиркова Даша</t>
  </si>
  <si>
    <t>Агафонова Татьяна</t>
  </si>
  <si>
    <t>Иконников Антон</t>
  </si>
  <si>
    <t>Харебин Сергей</t>
  </si>
  <si>
    <t>Кобелев Сергей</t>
  </si>
  <si>
    <t>Щербань Татьяна</t>
  </si>
  <si>
    <t>Вольхина Татьяна</t>
  </si>
  <si>
    <t>Екатеринбург</t>
  </si>
  <si>
    <t>Бакуева Галя</t>
  </si>
  <si>
    <t>Климоа Алексей</t>
  </si>
  <si>
    <t>Королева Наталья</t>
  </si>
  <si>
    <t>Ефимова Юлия</t>
  </si>
  <si>
    <t>с</t>
  </si>
  <si>
    <t>Плотникова Анна</t>
  </si>
  <si>
    <t>Рычкова Тамара</t>
  </si>
  <si>
    <t>Шонохов Алексей</t>
  </si>
  <si>
    <t>Овcянникова Людмила</t>
  </si>
  <si>
    <t>Ефимова Виктория</t>
  </si>
  <si>
    <t>Ефимова Нина</t>
  </si>
  <si>
    <t>Логинова Людмила</t>
  </si>
  <si>
    <t>Вяткин Евгений</t>
  </si>
  <si>
    <t>Кобелева Полина</t>
  </si>
  <si>
    <t>Кобелева Анна</t>
  </si>
  <si>
    <t>Желонкин Сергей</t>
  </si>
  <si>
    <t>Макарова Наталья</t>
  </si>
  <si>
    <t>Совриков Александр</t>
  </si>
  <si>
    <t>Баннов Константин</t>
  </si>
  <si>
    <t>Глухарев Семен</t>
  </si>
  <si>
    <t>Климов Владимир</t>
  </si>
  <si>
    <t>Климов Николай</t>
  </si>
  <si>
    <t>Фахрутдинова Юлия</t>
  </si>
  <si>
    <t>Субботин Иван</t>
  </si>
  <si>
    <t>Тюмеь</t>
  </si>
  <si>
    <t>Климова Наталья</t>
  </si>
  <si>
    <t>Зятькова Наталья</t>
  </si>
  <si>
    <t>Нечеухин Константин</t>
  </si>
  <si>
    <t>Тюмень ЛАО</t>
  </si>
  <si>
    <t>Чернавский  Сергей</t>
  </si>
  <si>
    <t>Жукова Светлана</t>
  </si>
  <si>
    <t xml:space="preserve">Пионер </t>
  </si>
  <si>
    <t>Ламков Игорь</t>
  </si>
  <si>
    <t>Павлов Евгений</t>
  </si>
  <si>
    <t>Лумпов Алексей</t>
  </si>
  <si>
    <t>Чистяков Роман</t>
  </si>
  <si>
    <t>Курган</t>
  </si>
  <si>
    <t>Репин Иван</t>
  </si>
  <si>
    <t>Скиба Анастасия</t>
  </si>
  <si>
    <t>F</t>
  </si>
  <si>
    <t>Кремлев Никита</t>
  </si>
  <si>
    <t>Михалищев Никита</t>
  </si>
  <si>
    <t>Казанцев Матвей</t>
  </si>
  <si>
    <t>Исмаилов Тимофей</t>
  </si>
  <si>
    <t>Березан Алексей</t>
  </si>
  <si>
    <t>Тюменский ВОИ</t>
  </si>
  <si>
    <t>Тюмень ВОИ</t>
  </si>
  <si>
    <t>Поспелова Александра</t>
  </si>
  <si>
    <t>СОБ "Олимпия"</t>
  </si>
  <si>
    <t xml:space="preserve">личные соревнования - классическая дистанция трейл-о </t>
  </si>
  <si>
    <t>Фестиваль туристов и путешественников Тюменской области  "Одиссея 2018"</t>
  </si>
  <si>
    <t>Тюмень ВОС</t>
  </si>
  <si>
    <t>Тюмень ВАО</t>
  </si>
  <si>
    <t>Тюмень КАО</t>
  </si>
  <si>
    <t>Главный судья</t>
  </si>
  <si>
    <t xml:space="preserve">Кобелев Л.Г. </t>
  </si>
  <si>
    <t>Шокал Роман</t>
  </si>
  <si>
    <t>Шокал Владимир</t>
  </si>
  <si>
    <t xml:space="preserve">Список участников </t>
  </si>
  <si>
    <t>соревнований по ориентированию по тропам</t>
  </si>
  <si>
    <t>Фестиваль туристов и путешественников Тюменской области "Одиссея-2018"</t>
  </si>
  <si>
    <t>26 мая 2018</t>
  </si>
  <si>
    <t>ФИО</t>
  </si>
  <si>
    <t>Район ТО</t>
  </si>
  <si>
    <t>Дата</t>
  </si>
  <si>
    <t>Подпись</t>
  </si>
  <si>
    <t>№ п/п</t>
  </si>
  <si>
    <t>Черей Карина</t>
  </si>
  <si>
    <t>Витязь</t>
  </si>
  <si>
    <t>Константинова Настя</t>
  </si>
  <si>
    <t>Братчикова Дарья</t>
  </si>
  <si>
    <t>Воронцова Ксения</t>
  </si>
  <si>
    <t>Хлебникова Лиза</t>
  </si>
  <si>
    <t>Скворцова Кира</t>
  </si>
  <si>
    <t>Лидер</t>
  </si>
  <si>
    <t>Насекина Дарья</t>
  </si>
  <si>
    <t>Сорокина Виктория</t>
  </si>
  <si>
    <t>Звезды</t>
  </si>
  <si>
    <t>Яркова Дарья</t>
  </si>
  <si>
    <t>Харебина Екатерина</t>
  </si>
  <si>
    <t>Лахно Елизавета</t>
  </si>
  <si>
    <t>ДИКИТ</t>
  </si>
  <si>
    <t>Сагидулина Карина</t>
  </si>
  <si>
    <t>Костина Вера</t>
  </si>
  <si>
    <t>Пушкарева Настя</t>
  </si>
  <si>
    <t>Антошкина Алина</t>
  </si>
  <si>
    <t>Азимут</t>
  </si>
  <si>
    <t>Небаева Екатерина</t>
  </si>
  <si>
    <t>Бортнева Даша</t>
  </si>
  <si>
    <t>Ядрышникова Алиса</t>
  </si>
  <si>
    <t>Веревкина Елисавета</t>
  </si>
  <si>
    <t>Авангард</t>
  </si>
  <si>
    <t>Свиридова Иоанна</t>
  </si>
  <si>
    <t>Виданова Яна</t>
  </si>
  <si>
    <t>Беленко Арина</t>
  </si>
  <si>
    <t>Лысенко Елизавета</t>
  </si>
  <si>
    <t>Корюкова Юлия</t>
  </si>
  <si>
    <t>Дудина Анжелика</t>
  </si>
  <si>
    <t>Вираж</t>
  </si>
  <si>
    <t>Салмина Елена</t>
  </si>
  <si>
    <t>Тобольский р-н</t>
  </si>
  <si>
    <t>Половникова Полина</t>
  </si>
  <si>
    <t>Жукова Анастасия</t>
  </si>
  <si>
    <t>Жданова Анастасия</t>
  </si>
  <si>
    <t>Бойченко Елена</t>
  </si>
  <si>
    <t>Никольникова Дарья</t>
  </si>
  <si>
    <t>Голышманово</t>
  </si>
  <si>
    <t>Корюкина Анастасия</t>
  </si>
  <si>
    <t>Черкасова Анастасия</t>
  </si>
  <si>
    <t>Базюк Анастасия</t>
  </si>
  <si>
    <t>Шушорина Наталья</t>
  </si>
  <si>
    <t>Суслова Вероника</t>
  </si>
  <si>
    <t>Федорова Александра</t>
  </si>
  <si>
    <t>Корчебная Екатерина</t>
  </si>
  <si>
    <t>Шешегова Алена</t>
  </si>
  <si>
    <t>Валиулина Елена</t>
  </si>
  <si>
    <t>Серпантин</t>
  </si>
  <si>
    <t>Сыроватка Анастасия</t>
  </si>
  <si>
    <t>Ницина евгения</t>
  </si>
  <si>
    <t>Мягкова Юлия</t>
  </si>
  <si>
    <t>Репина Елена</t>
  </si>
  <si>
    <t>Долженко Анастасия</t>
  </si>
  <si>
    <t>Лимонников Иван</t>
  </si>
  <si>
    <t>Кубрин Ярослав</t>
  </si>
  <si>
    <t>Закорюков Яков</t>
  </si>
  <si>
    <t>Постовалов Роман</t>
  </si>
  <si>
    <t>Волгин Дмитрий</t>
  </si>
  <si>
    <t>Трубецкой Антон</t>
  </si>
  <si>
    <t xml:space="preserve">Мухаметшин Марат </t>
  </si>
  <si>
    <t>Климов Слава</t>
  </si>
  <si>
    <t>Останин Денис</t>
  </si>
  <si>
    <t xml:space="preserve">Исмаилов Тимофей </t>
  </si>
  <si>
    <t>Еременко Кирилл</t>
  </si>
  <si>
    <t>Камалов Ренат</t>
  </si>
  <si>
    <t>Миргалиев Тимур</t>
  </si>
  <si>
    <t>Котовщиков Павел</t>
  </si>
  <si>
    <t>Пьянков Валентин</t>
  </si>
  <si>
    <t>Помосов Артем</t>
  </si>
  <si>
    <t>Медведев Матвей</t>
  </si>
  <si>
    <t>Евдокимов Сева</t>
  </si>
  <si>
    <t>Токмаков Егор</t>
  </si>
  <si>
    <t>Верпета Павел</t>
  </si>
  <si>
    <t>Камалетдинов Никита</t>
  </si>
  <si>
    <t>Широков Данил</t>
  </si>
  <si>
    <t>Ламбин Сергей</t>
  </si>
  <si>
    <t>Баев Дмитрий</t>
  </si>
  <si>
    <t xml:space="preserve">Казанцев Матвей </t>
  </si>
  <si>
    <t xml:space="preserve">Козлов Андрей </t>
  </si>
  <si>
    <t>Демин Иван</t>
  </si>
  <si>
    <t>Шкодских Семен</t>
  </si>
  <si>
    <t>Богданов Егор</t>
  </si>
  <si>
    <t>Бизимов Олег</t>
  </si>
  <si>
    <t>Пашнов Дмитрий</t>
  </si>
  <si>
    <t>Федоров Кирилл</t>
  </si>
  <si>
    <t>Бортников Константин</t>
  </si>
  <si>
    <t>Пенежин Павел</t>
  </si>
  <si>
    <t>Осинцев Андрей</t>
  </si>
  <si>
    <t>Следопыт</t>
  </si>
  <si>
    <t>Поспелов Никита</t>
  </si>
  <si>
    <t>Быков Николай</t>
  </si>
  <si>
    <t>Адреналин</t>
  </si>
  <si>
    <t xml:space="preserve">Ламков Игорь </t>
  </si>
  <si>
    <t>Скляр Никита</t>
  </si>
  <si>
    <t>Озорнин Андрей</t>
  </si>
  <si>
    <t>Захаров Андрей</t>
  </si>
  <si>
    <t xml:space="preserve">Шубников Даниил </t>
  </si>
  <si>
    <t>Ауроров Хуршид</t>
  </si>
  <si>
    <t>Аванпост</t>
  </si>
  <si>
    <t>Аносенко Андрей</t>
  </si>
  <si>
    <t>Долженко Андрей</t>
  </si>
  <si>
    <t>Логинов Иван</t>
  </si>
  <si>
    <t>Пысин Максим</t>
  </si>
  <si>
    <t>Чащин Кирилл</t>
  </si>
  <si>
    <t>Шокал Григорий</t>
  </si>
  <si>
    <t>Овчинников Антон</t>
  </si>
  <si>
    <t>Монаков Роман</t>
  </si>
  <si>
    <t>Тнев Никита</t>
  </si>
  <si>
    <t>Нагибин Юрий</t>
  </si>
  <si>
    <t>Чумаков Тимофей</t>
  </si>
  <si>
    <t>Сизиков Дима</t>
  </si>
  <si>
    <t>Мухаматдиев Эмиль</t>
  </si>
  <si>
    <t>Трифонов Кирилл</t>
  </si>
  <si>
    <t>Борисенко Павел</t>
  </si>
  <si>
    <t>Чедий Григорий</t>
  </si>
  <si>
    <t>ТРФА</t>
  </si>
  <si>
    <t>Берендеев Олег</t>
  </si>
  <si>
    <t>Асин Владимир</t>
  </si>
  <si>
    <t>Адер Михаил</t>
  </si>
  <si>
    <t>Юрченко Алексей</t>
  </si>
  <si>
    <t xml:space="preserve">Лукошенко Владислав </t>
  </si>
  <si>
    <t>Лопарев Гавриил</t>
  </si>
  <si>
    <t>Антонов Дмитрий</t>
  </si>
  <si>
    <t>Третьяков Данил</t>
  </si>
  <si>
    <t>Еремин Данил</t>
  </si>
  <si>
    <t>Кузнецов Кирилл</t>
  </si>
  <si>
    <t>Сулькоротаев Реталь</t>
  </si>
  <si>
    <t>Забродин Владислав</t>
  </si>
  <si>
    <t>ТИУ</t>
  </si>
  <si>
    <t>Руденко Илья</t>
  </si>
  <si>
    <t>Иванов Дмитрий</t>
  </si>
  <si>
    <t>Щетково</t>
  </si>
  <si>
    <t>Сеногноев Владислав</t>
  </si>
  <si>
    <t>Шахматов Денис</t>
  </si>
  <si>
    <t>Миронова Евгения</t>
  </si>
  <si>
    <t>Шишков Артем</t>
  </si>
  <si>
    <t>Никонов Александр</t>
  </si>
  <si>
    <t>Жусупов Жанат</t>
  </si>
  <si>
    <t>Я, участник открытых областных соревнований по спортивному ориентированию в рамках фестиваля туристов и путешественников Тюменской области «Одиссея-2018» с техникой безопасности ознакомлен и обязуюсь соблюдать: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</si>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</sst>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Bauhaus 93"/>
      <family val="5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6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6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1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4" fontId="8" fillId="0" borderId="0" xfId="0" applyNumberFormat="1" applyFont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2" fontId="8" fillId="0" borderId="0" xfId="0" applyNumberFormat="1" applyFont="1" applyBorder="1" applyAlignment="1" applyProtection="1">
      <alignment wrapText="1"/>
    </xf>
    <xf numFmtId="14" fontId="8" fillId="0" borderId="0" xfId="0" applyNumberFormat="1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1" fontId="8" fillId="0" borderId="0" xfId="0" applyNumberFormat="1" applyFont="1" applyAlignment="1" applyProtection="1">
      <alignment horizontal="center" wrapText="1"/>
    </xf>
    <xf numFmtId="14" fontId="8" fillId="0" borderId="0" xfId="0" applyNumberFormat="1" applyFont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13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textRotation="90"/>
    </xf>
    <xf numFmtId="0" fontId="20" fillId="0" borderId="1" xfId="0" applyFont="1" applyBorder="1" applyAlignment="1" applyProtection="1">
      <alignment horizontal="center" vertical="center" wrapText="1"/>
    </xf>
    <xf numFmtId="1" fontId="21" fillId="0" borderId="1" xfId="0" applyNumberFormat="1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textRotation="90" wrapText="1"/>
    </xf>
    <xf numFmtId="1" fontId="13" fillId="0" borderId="5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14" fillId="0" borderId="4" xfId="0" applyFont="1" applyBorder="1" applyAlignment="1" applyProtection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textRotation="90"/>
    </xf>
    <xf numFmtId="0" fontId="13" fillId="0" borderId="10" xfId="0" applyFont="1" applyBorder="1" applyAlignment="1" applyProtection="1">
      <alignment horizontal="center" vertical="center" wrapText="1"/>
    </xf>
    <xf numFmtId="1" fontId="15" fillId="0" borderId="10" xfId="0" applyNumberFormat="1" applyFont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textRotation="90" wrapText="1"/>
    </xf>
    <xf numFmtId="0" fontId="16" fillId="4" borderId="4" xfId="0" applyFont="1" applyFill="1" applyBorder="1" applyAlignment="1" applyProtection="1">
      <alignment horizontal="center" vertical="center" textRotation="90" wrapText="1"/>
    </xf>
    <xf numFmtId="1" fontId="16" fillId="4" borderId="4" xfId="0" applyNumberFormat="1" applyFont="1" applyFill="1" applyBorder="1" applyAlignment="1" applyProtection="1">
      <alignment horizontal="center" vertical="center" textRotation="90" wrapText="1"/>
    </xf>
    <xf numFmtId="0" fontId="16" fillId="0" borderId="4" xfId="0" applyFont="1" applyBorder="1" applyAlignment="1" applyProtection="1">
      <alignment horizontal="center" vertical="center" textRotation="90" wrapText="1"/>
    </xf>
    <xf numFmtId="0" fontId="16" fillId="8" borderId="4" xfId="0" applyFont="1" applyFill="1" applyBorder="1" applyAlignment="1" applyProtection="1">
      <alignment horizontal="center" vertical="center" textRotation="90" wrapText="1"/>
    </xf>
    <xf numFmtId="2" fontId="16" fillId="9" borderId="4" xfId="0" applyNumberFormat="1" applyFont="1" applyFill="1" applyBorder="1" applyAlignment="1" applyProtection="1">
      <alignment horizontal="center" vertical="center" textRotation="90" wrapText="1"/>
    </xf>
    <xf numFmtId="0" fontId="13" fillId="6" borderId="3" xfId="0" applyFont="1" applyFill="1" applyBorder="1" applyAlignment="1" applyProtection="1">
      <alignment horizontal="center" vertical="center" textRotation="90" wrapText="1"/>
    </xf>
    <xf numFmtId="0" fontId="13" fillId="6" borderId="2" xfId="0" applyFont="1" applyFill="1" applyBorder="1" applyAlignment="1" applyProtection="1">
      <alignment horizontal="center" vertical="center" textRotation="90" wrapText="1"/>
    </xf>
    <xf numFmtId="0" fontId="13" fillId="7" borderId="8" xfId="0" applyFont="1" applyFill="1" applyBorder="1" applyAlignment="1" applyProtection="1">
      <alignment horizontal="center" vertical="center" textRotation="90" wrapText="1"/>
    </xf>
    <xf numFmtId="2" fontId="13" fillId="2" borderId="2" xfId="0" applyNumberFormat="1" applyFont="1" applyFill="1" applyBorder="1" applyAlignment="1" applyProtection="1">
      <alignment vertical="center" wrapText="1"/>
    </xf>
    <xf numFmtId="1" fontId="8" fillId="0" borderId="8" xfId="0" applyNumberFormat="1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3" fillId="11" borderId="8" xfId="0" applyFont="1" applyFill="1" applyBorder="1" applyAlignment="1" applyProtection="1">
      <alignment horizontal="center" vertical="center" wrapText="1"/>
    </xf>
    <xf numFmtId="0" fontId="13" fillId="12" borderId="8" xfId="0" applyFont="1" applyFill="1" applyBorder="1" applyAlignment="1" applyProtection="1">
      <alignment horizontal="center" vertical="center" wrapText="1"/>
    </xf>
    <xf numFmtId="0" fontId="13" fillId="11" borderId="9" xfId="0" applyFont="1" applyFill="1" applyBorder="1" applyAlignment="1" applyProtection="1">
      <alignment horizontal="center" vertical="center" wrapText="1"/>
    </xf>
    <xf numFmtId="0" fontId="13" fillId="11" borderId="11" xfId="0" applyFont="1" applyFill="1" applyBorder="1" applyAlignment="1" applyProtection="1">
      <alignment horizontal="center" vertical="center" wrapText="1"/>
    </xf>
    <xf numFmtId="0" fontId="13" fillId="11" borderId="12" xfId="0" applyFont="1" applyFill="1" applyBorder="1" applyAlignment="1" applyProtection="1">
      <alignment horizontal="center" vertical="center" wrapText="1"/>
    </xf>
    <xf numFmtId="1" fontId="13" fillId="13" borderId="13" xfId="0" applyNumberFormat="1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vertical="center" wrapText="1"/>
    </xf>
    <xf numFmtId="164" fontId="13" fillId="0" borderId="8" xfId="0" applyNumberFormat="1" applyFont="1" applyBorder="1" applyAlignment="1" applyProtection="1">
      <alignment vertical="center" wrapText="1"/>
    </xf>
    <xf numFmtId="164" fontId="13" fillId="4" borderId="8" xfId="0" applyNumberFormat="1" applyFont="1" applyFill="1" applyBorder="1" applyAlignment="1" applyProtection="1">
      <alignment horizontal="center" vertical="center" wrapText="1"/>
    </xf>
    <xf numFmtId="164" fontId="15" fillId="4" borderId="8" xfId="0" applyNumberFormat="1" applyFont="1" applyFill="1" applyBorder="1" applyAlignment="1" applyProtection="1">
      <alignment horizontal="center" vertical="center" wrapText="1"/>
    </xf>
    <xf numFmtId="1" fontId="13" fillId="4" borderId="8" xfId="0" applyNumberFormat="1" applyFont="1" applyFill="1" applyBorder="1" applyAlignment="1" applyProtection="1">
      <alignment horizontal="center" vertical="center" wrapText="1"/>
    </xf>
    <xf numFmtId="1" fontId="13" fillId="0" borderId="8" xfId="0" applyNumberFormat="1" applyFont="1" applyFill="1" applyBorder="1" applyAlignment="1" applyProtection="1">
      <alignment horizontal="center" vertical="center" wrapText="1"/>
    </xf>
    <xf numFmtId="1" fontId="13" fillId="8" borderId="8" xfId="0" applyNumberFormat="1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2" fontId="13" fillId="9" borderId="8" xfId="0" applyNumberFormat="1" applyFont="1" applyFill="1" applyBorder="1" applyAlignment="1" applyProtection="1">
      <alignment horizontal="center" vertical="center" wrapText="1"/>
    </xf>
    <xf numFmtId="1" fontId="13" fillId="14" borderId="8" xfId="0" applyNumberFormat="1" applyFont="1" applyFill="1" applyBorder="1" applyAlignment="1" applyProtection="1">
      <alignment horizontal="center" vertical="center" wrapText="1"/>
    </xf>
    <xf numFmtId="0" fontId="13" fillId="14" borderId="2" xfId="0" applyFont="1" applyFill="1" applyBorder="1" applyAlignment="1" applyProtection="1">
      <alignment horizontal="center" vertical="center" wrapText="1"/>
    </xf>
    <xf numFmtId="0" fontId="23" fillId="15" borderId="2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11" borderId="2" xfId="0" applyFont="1" applyFill="1" applyBorder="1" applyAlignment="1" applyProtection="1">
      <alignment horizontal="center" vertical="center" wrapText="1"/>
    </xf>
    <xf numFmtId="0" fontId="13" fillId="12" borderId="2" xfId="0" applyFont="1" applyFill="1" applyBorder="1" applyAlignment="1" applyProtection="1">
      <alignment horizontal="center" vertical="center" wrapText="1"/>
    </xf>
    <xf numFmtId="0" fontId="13" fillId="11" borderId="5" xfId="0" applyFont="1" applyFill="1" applyBorder="1" applyAlignment="1" applyProtection="1">
      <alignment horizontal="center" vertical="center" wrapText="1"/>
    </xf>
    <xf numFmtId="0" fontId="13" fillId="11" borderId="15" xfId="0" applyFont="1" applyFill="1" applyBorder="1" applyAlignment="1" applyProtection="1">
      <alignment horizontal="center" vertical="center" wrapText="1"/>
    </xf>
    <xf numFmtId="1" fontId="13" fillId="13" borderId="16" xfId="0" applyNumberFormat="1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1" fontId="13" fillId="14" borderId="2" xfId="0" applyNumberFormat="1" applyFont="1" applyFill="1" applyBorder="1" applyAlignment="1" applyProtection="1">
      <alignment horizontal="center" vertical="center" wrapText="1"/>
    </xf>
    <xf numFmtId="0" fontId="13" fillId="16" borderId="0" xfId="0" applyFont="1" applyFill="1" applyAlignment="1" applyProtection="1">
      <alignment vertical="center" wrapText="1"/>
    </xf>
    <xf numFmtId="0" fontId="8" fillId="10" borderId="2" xfId="0" applyFont="1" applyFill="1" applyBorder="1" applyAlignment="1">
      <alignment vertical="center"/>
    </xf>
    <xf numFmtId="0" fontId="8" fillId="11" borderId="2" xfId="0" applyFont="1" applyFill="1" applyBorder="1" applyAlignment="1" applyProtection="1">
      <alignment horizontal="left" vertical="center" wrapText="1"/>
    </xf>
    <xf numFmtId="0" fontId="8" fillId="11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22" fillId="17" borderId="2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8" fillId="10" borderId="8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8" fillId="10" borderId="2" xfId="0" applyFont="1" applyFill="1" applyBorder="1" applyAlignment="1" applyProtection="1">
      <alignment vertical="center" wrapText="1"/>
    </xf>
    <xf numFmtId="0" fontId="13" fillId="11" borderId="17" xfId="0" applyFont="1" applyFill="1" applyBorder="1" applyAlignment="1" applyProtection="1">
      <alignment horizontal="center" vertical="center" wrapText="1"/>
    </xf>
    <xf numFmtId="0" fontId="13" fillId="11" borderId="18" xfId="0" applyFont="1" applyFill="1" applyBorder="1" applyAlignment="1" applyProtection="1">
      <alignment horizontal="center" vertical="center" wrapText="1"/>
    </xf>
    <xf numFmtId="1" fontId="13" fillId="13" borderId="19" xfId="0" applyNumberFormat="1" applyFont="1" applyFill="1" applyBorder="1" applyAlignment="1" applyProtection="1">
      <alignment horizontal="center" vertical="center" wrapText="1"/>
    </xf>
    <xf numFmtId="1" fontId="13" fillId="13" borderId="8" xfId="0" applyNumberFormat="1" applyFont="1" applyFill="1" applyBorder="1" applyAlignment="1" applyProtection="1">
      <alignment horizontal="center" vertical="center" wrapText="1"/>
    </xf>
    <xf numFmtId="14" fontId="8" fillId="11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wrapText="1"/>
    </xf>
    <xf numFmtId="0" fontId="1" fillId="0" borderId="0" xfId="0" applyFont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5" fillId="18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6" fillId="18" borderId="2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2" fontId="13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center" wrapText="1"/>
    </xf>
    <xf numFmtId="1" fontId="1" fillId="0" borderId="0" xfId="0" applyNumberFormat="1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2" fontId="13" fillId="0" borderId="0" xfId="0" applyNumberFormat="1" applyFont="1" applyAlignment="1" applyProtection="1">
      <alignment horizontal="center" wrapText="1"/>
    </xf>
    <xf numFmtId="0" fontId="13" fillId="0" borderId="0" xfId="0" applyFont="1" applyBorder="1"/>
    <xf numFmtId="1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left" wrapText="1"/>
    </xf>
    <xf numFmtId="2" fontId="8" fillId="0" borderId="0" xfId="0" applyNumberFormat="1" applyFont="1" applyAlignment="1" applyProtection="1">
      <alignment wrapText="1"/>
    </xf>
    <xf numFmtId="0" fontId="8" fillId="0" borderId="0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8" fillId="19" borderId="2" xfId="0" applyFont="1" applyFill="1" applyBorder="1" applyAlignment="1">
      <alignment vertical="center" wrapText="1"/>
    </xf>
    <xf numFmtId="0" fontId="8" fillId="19" borderId="2" xfId="0" applyFont="1" applyFill="1" applyBorder="1" applyAlignment="1">
      <alignment vertical="center"/>
    </xf>
    <xf numFmtId="0" fontId="8" fillId="19" borderId="8" xfId="0" applyFont="1" applyFill="1" applyBorder="1" applyAlignment="1">
      <alignment vertical="center"/>
    </xf>
    <xf numFmtId="0" fontId="8" fillId="19" borderId="2" xfId="0" applyFont="1" applyFill="1" applyBorder="1" applyAlignment="1" applyProtection="1">
      <alignment vertical="center" wrapText="1"/>
    </xf>
    <xf numFmtId="1" fontId="15" fillId="0" borderId="1" xfId="0" applyNumberFormat="1" applyFont="1" applyBorder="1" applyAlignment="1" applyProtection="1">
      <alignment horizontal="center" vertical="center" wrapText="1"/>
    </xf>
    <xf numFmtId="1" fontId="13" fillId="13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1" fontId="15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wrapText="1"/>
    </xf>
    <xf numFmtId="14" fontId="8" fillId="0" borderId="0" xfId="0" applyNumberFormat="1" applyFont="1" applyAlignment="1" applyProtection="1">
      <alignment horizontal="left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 wrapText="1"/>
    </xf>
    <xf numFmtId="14" fontId="8" fillId="0" borderId="0" xfId="0" applyNumberFormat="1" applyFont="1" applyAlignment="1" applyProtection="1">
      <alignment horizont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4" fontId="8" fillId="0" borderId="0" xfId="0" applyNumberFormat="1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4" fontId="8" fillId="0" borderId="0" xfId="0" applyNumberFormat="1" applyFont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7" borderId="8" xfId="0" applyFont="1" applyFill="1" applyBorder="1" applyAlignment="1" applyProtection="1">
      <alignment horizontal="center" vertical="center" textRotation="90" wrapText="1"/>
    </xf>
    <xf numFmtId="0" fontId="13" fillId="6" borderId="2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2" xfId="0" applyFont="1" applyBorder="1"/>
    <xf numFmtId="0" fontId="8" fillId="0" borderId="8" xfId="0" applyFont="1" applyFill="1" applyBorder="1" applyAlignment="1" applyProtection="1">
      <alignment horizontal="center" vertical="center" wrapText="1"/>
    </xf>
    <xf numFmtId="0" fontId="8" fillId="11" borderId="8" xfId="0" applyFont="1" applyFill="1" applyBorder="1" applyAlignment="1">
      <alignment horizontal="center" vertical="center"/>
    </xf>
    <xf numFmtId="0" fontId="22" fillId="17" borderId="8" xfId="0" applyFont="1" applyFill="1" applyBorder="1" applyAlignment="1">
      <alignment horizontal="center" vertical="center"/>
    </xf>
    <xf numFmtId="0" fontId="8" fillId="11" borderId="8" xfId="0" applyFont="1" applyFill="1" applyBorder="1" applyAlignment="1" applyProtection="1">
      <alignment horizontal="center" vertical="center" wrapText="1"/>
    </xf>
    <xf numFmtId="0" fontId="2" fillId="19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4" fontId="8" fillId="0" borderId="0" xfId="0" applyNumberFormat="1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4" fontId="8" fillId="0" borderId="0" xfId="0" applyNumberFormat="1" applyFont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/>
    </xf>
    <xf numFmtId="0" fontId="33" fillId="0" borderId="1" xfId="0" applyFont="1" applyBorder="1" applyAlignment="1">
      <alignment horizontal="center" textRotation="90"/>
    </xf>
    <xf numFmtId="0" fontId="5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1" fontId="29" fillId="0" borderId="1" xfId="0" applyNumberFormat="1" applyFont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0" fontId="6" fillId="19" borderId="4" xfId="0" applyFont="1" applyFill="1" applyBorder="1" applyAlignment="1">
      <alignment vertical="center"/>
    </xf>
    <xf numFmtId="0" fontId="6" fillId="11" borderId="4" xfId="0" applyFont="1" applyFill="1" applyBorder="1" applyAlignment="1" applyProtection="1">
      <alignment horizontal="left" vertical="center" wrapText="1"/>
    </xf>
    <xf numFmtId="0" fontId="35" fillId="17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>
      <alignment horizontal="center" vertical="center" textRotation="90"/>
    </xf>
    <xf numFmtId="0" fontId="28" fillId="0" borderId="4" xfId="0" applyFont="1" applyBorder="1" applyAlignment="1" applyProtection="1">
      <alignment horizontal="center" vertical="center" textRotation="90" wrapText="1"/>
    </xf>
    <xf numFmtId="0" fontId="32" fillId="0" borderId="4" xfId="0" applyFont="1" applyBorder="1" applyAlignment="1">
      <alignment horizontal="center" vertical="center" textRotation="90"/>
    </xf>
    <xf numFmtId="0" fontId="33" fillId="0" borderId="4" xfId="0" applyFont="1" applyBorder="1" applyAlignment="1">
      <alignment horizontal="center" textRotation="9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1" fontId="29" fillId="0" borderId="4" xfId="0" applyNumberFormat="1" applyFont="1" applyBorder="1" applyAlignment="1" applyProtection="1">
      <alignment horizontal="center" vertical="center" wrapText="1"/>
    </xf>
    <xf numFmtId="0" fontId="31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4" borderId="4" xfId="0" applyFont="1" applyFill="1" applyBorder="1" applyAlignment="1" applyProtection="1">
      <alignment horizontal="center" vertical="center" textRotation="90" wrapText="1"/>
    </xf>
    <xf numFmtId="0" fontId="30" fillId="4" borderId="4" xfId="0" applyFont="1" applyFill="1" applyBorder="1" applyAlignment="1" applyProtection="1">
      <alignment horizontal="center" vertical="center" textRotation="90" wrapText="1"/>
    </xf>
    <xf numFmtId="1" fontId="30" fillId="4" borderId="4" xfId="0" applyNumberFormat="1" applyFont="1" applyFill="1" applyBorder="1" applyAlignment="1" applyProtection="1">
      <alignment horizontal="center" vertical="center" textRotation="90" wrapText="1"/>
    </xf>
    <xf numFmtId="0" fontId="30" fillId="0" borderId="4" xfId="0" applyFont="1" applyBorder="1" applyAlignment="1" applyProtection="1">
      <alignment horizontal="center" vertical="center" textRotation="90" wrapText="1"/>
    </xf>
    <xf numFmtId="0" fontId="30" fillId="20" borderId="4" xfId="0" applyFont="1" applyFill="1" applyBorder="1" applyAlignment="1" applyProtection="1">
      <alignment horizontal="center" vertical="center" textRotation="90" wrapText="1"/>
    </xf>
    <xf numFmtId="2" fontId="30" fillId="9" borderId="4" xfId="0" applyNumberFormat="1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7" borderId="8" xfId="0" applyFont="1" applyFill="1" applyBorder="1" applyAlignment="1" applyProtection="1">
      <alignment horizontal="center" vertical="center" textRotation="90" wrapText="1"/>
    </xf>
    <xf numFmtId="2" fontId="5" fillId="2" borderId="2" xfId="0" applyNumberFormat="1" applyFont="1" applyFill="1" applyBorder="1" applyAlignment="1" applyProtection="1">
      <alignment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0" fontId="6" fillId="19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35" fillId="17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15" xfId="0" applyFont="1" applyFill="1" applyBorder="1" applyAlignment="1" applyProtection="1">
      <alignment horizontal="center" vertical="center" wrapText="1"/>
    </xf>
    <xf numFmtId="1" fontId="5" fillId="13" borderId="20" xfId="0" applyNumberFormat="1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vertical="center" wrapText="1"/>
    </xf>
    <xf numFmtId="164" fontId="5" fillId="0" borderId="8" xfId="0" applyNumberFormat="1" applyFont="1" applyBorder="1" applyAlignment="1" applyProtection="1">
      <alignment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</xf>
    <xf numFmtId="164" fontId="29" fillId="4" borderId="8" xfId="0" applyNumberFormat="1" applyFont="1" applyFill="1" applyBorder="1" applyAlignment="1" applyProtection="1">
      <alignment horizontal="center" vertical="center" wrapText="1"/>
    </xf>
    <xf numFmtId="1" fontId="5" fillId="4" borderId="8" xfId="0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1" fontId="5" fillId="20" borderId="2" xfId="0" applyNumberFormat="1" applyFont="1" applyFill="1" applyBorder="1" applyAlignment="1" applyProtection="1">
      <alignment horizontal="center" vertical="center" wrapText="1"/>
    </xf>
    <xf numFmtId="0" fontId="5" fillId="20" borderId="2" xfId="0" applyFont="1" applyFill="1" applyBorder="1" applyAlignment="1" applyProtection="1">
      <alignment horizontal="center" vertical="center" wrapText="1"/>
    </xf>
    <xf numFmtId="2" fontId="5" fillId="9" borderId="8" xfId="0" applyNumberFormat="1" applyFont="1" applyFill="1" applyBorder="1" applyAlignment="1" applyProtection="1">
      <alignment horizontal="center" vertical="center" wrapText="1"/>
    </xf>
    <xf numFmtId="1" fontId="5" fillId="14" borderId="8" xfId="0" applyNumberFormat="1" applyFont="1" applyFill="1" applyBorder="1" applyAlignment="1" applyProtection="1">
      <alignment horizontal="center" vertical="center" wrapText="1"/>
    </xf>
    <xf numFmtId="0" fontId="5" fillId="14" borderId="2" xfId="0" applyFont="1" applyFill="1" applyBorder="1" applyAlignment="1" applyProtection="1">
      <alignment horizontal="center" vertical="center" wrapText="1"/>
    </xf>
    <xf numFmtId="0" fontId="36" fillId="15" borderId="2" xfId="0" applyFont="1" applyFill="1" applyBorder="1" applyAlignment="1" applyProtection="1">
      <alignment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6" fillId="19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1" fontId="5" fillId="14" borderId="2" xfId="0" applyNumberFormat="1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left" vertical="center" wrapText="1"/>
    </xf>
    <xf numFmtId="1" fontId="5" fillId="20" borderId="8" xfId="0" applyNumberFormat="1" applyFont="1" applyFill="1" applyBorder="1" applyAlignment="1" applyProtection="1">
      <alignment horizontal="center" vertical="center" wrapText="1"/>
    </xf>
    <xf numFmtId="0" fontId="5" fillId="2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11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 applyProtection="1">
      <alignment horizontal="center" vertical="center" wrapText="1"/>
    </xf>
    <xf numFmtId="1" fontId="5" fillId="13" borderId="1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 wrapText="1"/>
    </xf>
    <xf numFmtId="0" fontId="5" fillId="11" borderId="18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1" fontId="5" fillId="13" borderId="8" xfId="0" applyNumberFormat="1" applyFont="1" applyFill="1" applyBorder="1" applyAlignment="1" applyProtection="1">
      <alignment horizontal="center" vertical="center" wrapText="1"/>
    </xf>
    <xf numFmtId="1" fontId="5" fillId="8" borderId="8" xfId="0" applyNumberFormat="1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 applyProtection="1">
      <alignment wrapText="1"/>
    </xf>
    <xf numFmtId="164" fontId="7" fillId="0" borderId="0" xfId="0" applyNumberFormat="1" applyFont="1" applyAlignment="1" applyProtection="1">
      <alignment wrapText="1"/>
    </xf>
    <xf numFmtId="0" fontId="27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7" fillId="18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wrapText="1"/>
    </xf>
    <xf numFmtId="0" fontId="38" fillId="18" borderId="2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</xf>
    <xf numFmtId="0" fontId="6" fillId="19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4" fontId="39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 wrapText="1"/>
    </xf>
    <xf numFmtId="1" fontId="2" fillId="0" borderId="0" xfId="0" applyNumberFormat="1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center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4" fontId="8" fillId="0" borderId="0" xfId="0" applyNumberFormat="1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4" fontId="8" fillId="0" borderId="0" xfId="0" applyNumberFormat="1" applyFont="1" applyAlignment="1" applyProtection="1">
      <alignment horizontal="center" wrapText="1"/>
    </xf>
    <xf numFmtId="0" fontId="8" fillId="0" borderId="0" xfId="0" applyFont="1" applyBorder="1" applyAlignment="1" applyProtection="1">
      <alignment horizontal="right" wrapText="1"/>
    </xf>
    <xf numFmtId="165" fontId="8" fillId="0" borderId="0" xfId="0" applyNumberFormat="1" applyFont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center" vertical="center" textRotation="90" wrapText="1"/>
    </xf>
    <xf numFmtId="0" fontId="13" fillId="2" borderId="7" xfId="0" applyFont="1" applyFill="1" applyBorder="1" applyAlignment="1" applyProtection="1">
      <alignment horizontal="center" vertical="center" textRotation="90" wrapText="1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1" fontId="13" fillId="0" borderId="7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textRotation="90" wrapText="1"/>
    </xf>
    <xf numFmtId="1" fontId="8" fillId="0" borderId="1" xfId="0" applyNumberFormat="1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textRotation="90" wrapText="1"/>
    </xf>
    <xf numFmtId="0" fontId="13" fillId="7" borderId="7" xfId="0" applyFont="1" applyFill="1" applyBorder="1" applyAlignment="1" applyProtection="1">
      <alignment horizontal="center" vertical="center" textRotation="90" wrapText="1"/>
    </xf>
    <xf numFmtId="0" fontId="13" fillId="7" borderId="8" xfId="0" applyFont="1" applyFill="1" applyBorder="1" applyAlignment="1" applyProtection="1">
      <alignment horizontal="center" vertical="center" textRotation="90" wrapText="1"/>
    </xf>
    <xf numFmtId="0" fontId="13" fillId="6" borderId="2" xfId="0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left" vertical="center" wrapText="1"/>
    </xf>
    <xf numFmtId="1" fontId="1" fillId="0" borderId="0" xfId="0" applyNumberFormat="1" applyFont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center" vertical="center" textRotation="90" wrapText="1"/>
    </xf>
    <xf numFmtId="0" fontId="16" fillId="4" borderId="1" xfId="0" applyFont="1" applyFill="1" applyBorder="1" applyAlignment="1" applyProtection="1">
      <alignment horizontal="center" vertical="center" textRotation="90" wrapText="1"/>
    </xf>
    <xf numFmtId="1" fontId="16" fillId="4" borderId="2" xfId="0" applyNumberFormat="1" applyFont="1" applyFill="1" applyBorder="1" applyAlignment="1" applyProtection="1">
      <alignment horizontal="center" vertical="center" textRotation="90" wrapText="1"/>
    </xf>
    <xf numFmtId="1" fontId="16" fillId="4" borderId="1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 applyProtection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textRotation="90" wrapText="1"/>
    </xf>
    <xf numFmtId="0" fontId="13" fillId="6" borderId="7" xfId="0" applyFont="1" applyFill="1" applyBorder="1" applyAlignment="1" applyProtection="1">
      <alignment horizontal="center" vertical="center" textRotation="90" wrapText="1"/>
    </xf>
    <xf numFmtId="0" fontId="16" fillId="8" borderId="1" xfId="0" applyFont="1" applyFill="1" applyBorder="1" applyAlignment="1" applyProtection="1">
      <alignment horizontal="center" vertical="center" textRotation="90" wrapText="1"/>
    </xf>
    <xf numFmtId="0" fontId="16" fillId="8" borderId="7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wrapText="1"/>
    </xf>
    <xf numFmtId="14" fontId="8" fillId="0" borderId="0" xfId="0" applyNumberFormat="1" applyFont="1" applyBorder="1" applyAlignment="1" applyProtection="1">
      <alignment horizont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2" fontId="16" fillId="9" borderId="1" xfId="0" applyNumberFormat="1" applyFont="1" applyFill="1" applyBorder="1" applyAlignment="1" applyProtection="1">
      <alignment horizontal="center" vertical="center" textRotation="90" wrapText="1"/>
    </xf>
    <xf numFmtId="2" fontId="16" fillId="9" borderId="7" xfId="0" applyNumberFormat="1" applyFont="1" applyFill="1" applyBorder="1" applyAlignment="1" applyProtection="1">
      <alignment horizontal="center" vertical="center" textRotation="90" wrapText="1"/>
    </xf>
    <xf numFmtId="0" fontId="8" fillId="4" borderId="2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 textRotation="90" wrapText="1"/>
    </xf>
    <xf numFmtId="1" fontId="6" fillId="0" borderId="1" xfId="0" applyNumberFormat="1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5" fillId="6" borderId="1" xfId="0" applyFont="1" applyFill="1" applyBorder="1" applyAlignment="1" applyProtection="1">
      <alignment horizontal="center" vertical="center" textRotation="90" wrapText="1"/>
    </xf>
    <xf numFmtId="0" fontId="5" fillId="6" borderId="7" xfId="0" applyFont="1" applyFill="1" applyBorder="1" applyAlignment="1" applyProtection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/>
    </xf>
    <xf numFmtId="0" fontId="29" fillId="0" borderId="4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</xf>
    <xf numFmtId="1" fontId="27" fillId="0" borderId="0" xfId="0" applyNumberFormat="1" applyFont="1" applyBorder="1" applyAlignment="1" applyProtection="1">
      <alignment horizontal="left" vertical="center" wrapText="1"/>
    </xf>
    <xf numFmtId="0" fontId="28" fillId="6" borderId="5" xfId="0" applyFont="1" applyFill="1" applyBorder="1" applyAlignment="1" applyProtection="1">
      <alignment horizontal="center" vertical="center" wrapText="1"/>
    </xf>
    <xf numFmtId="0" fontId="28" fillId="6" borderId="4" xfId="0" applyFont="1" applyFill="1" applyBorder="1" applyAlignment="1" applyProtection="1">
      <alignment horizontal="center" vertical="center" wrapText="1"/>
    </xf>
    <xf numFmtId="0" fontId="28" fillId="6" borderId="3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textRotation="90" wrapText="1"/>
    </xf>
    <xf numFmtId="0" fontId="5" fillId="7" borderId="7" xfId="0" applyFont="1" applyFill="1" applyBorder="1" applyAlignment="1" applyProtection="1">
      <alignment horizontal="center" vertical="center" textRotation="90" wrapText="1"/>
    </xf>
    <xf numFmtId="0" fontId="5" fillId="7" borderId="8" xfId="0" applyFont="1" applyFill="1" applyBorder="1" applyAlignment="1" applyProtection="1">
      <alignment horizontal="center" vertical="center" textRotation="90" wrapText="1"/>
    </xf>
    <xf numFmtId="0" fontId="29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0" fillId="20" borderId="1" xfId="0" applyFont="1" applyFill="1" applyBorder="1" applyAlignment="1" applyProtection="1">
      <alignment horizontal="center" vertical="center" textRotation="90" wrapText="1"/>
    </xf>
    <xf numFmtId="0" fontId="30" fillId="20" borderId="7" xfId="0" applyFont="1" applyFill="1" applyBorder="1" applyAlignment="1" applyProtection="1">
      <alignment horizontal="center" vertical="center" textRotation="90" wrapText="1"/>
    </xf>
    <xf numFmtId="2" fontId="30" fillId="9" borderId="1" xfId="0" applyNumberFormat="1" applyFont="1" applyFill="1" applyBorder="1" applyAlignment="1" applyProtection="1">
      <alignment horizontal="center" vertical="center" textRotation="90" wrapText="1"/>
    </xf>
    <xf numFmtId="2" fontId="30" fillId="9" borderId="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</xf>
    <xf numFmtId="0" fontId="6" fillId="4" borderId="2" xfId="0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 applyProtection="1">
      <alignment horizontal="center" vertical="center" textRotation="90" wrapText="1"/>
    </xf>
    <xf numFmtId="0" fontId="30" fillId="4" borderId="2" xfId="0" applyFont="1" applyFill="1" applyBorder="1" applyAlignment="1" applyProtection="1">
      <alignment horizontal="center" vertical="center" textRotation="90" wrapText="1"/>
    </xf>
    <xf numFmtId="0" fontId="30" fillId="4" borderId="1" xfId="0" applyFont="1" applyFill="1" applyBorder="1" applyAlignment="1" applyProtection="1">
      <alignment horizontal="center" vertical="center" textRotation="90" wrapText="1"/>
    </xf>
    <xf numFmtId="1" fontId="30" fillId="4" borderId="2" xfId="0" applyNumberFormat="1" applyFont="1" applyFill="1" applyBorder="1" applyAlignment="1" applyProtection="1">
      <alignment horizontal="center" vertical="center" textRotation="90" wrapText="1"/>
    </xf>
    <xf numFmtId="1" fontId="30" fillId="4" borderId="1" xfId="0" applyNumberFormat="1" applyFont="1" applyFill="1" applyBorder="1" applyAlignment="1" applyProtection="1">
      <alignment horizontal="center" vertical="center" textRotation="90" wrapText="1"/>
    </xf>
    <xf numFmtId="0" fontId="30" fillId="0" borderId="2" xfId="0" applyFont="1" applyBorder="1" applyAlignment="1" applyProtection="1">
      <alignment horizontal="center" vertical="center" textRotation="90" wrapText="1"/>
    </xf>
    <xf numFmtId="0" fontId="30" fillId="0" borderId="1" xfId="0" applyFont="1" applyBorder="1" applyAlignment="1" applyProtection="1">
      <alignment horizontal="center" vertical="center" textRotation="90" wrapText="1"/>
    </xf>
    <xf numFmtId="0" fontId="30" fillId="19" borderId="5" xfId="0" applyFont="1" applyFill="1" applyBorder="1" applyAlignment="1" applyProtection="1">
      <alignment horizontal="center" vertical="center" wrapText="1"/>
    </xf>
    <xf numFmtId="0" fontId="30" fillId="19" borderId="4" xfId="0" applyFont="1" applyFill="1" applyBorder="1" applyAlignment="1" applyProtection="1">
      <alignment horizontal="center" vertical="center" wrapText="1"/>
    </xf>
    <xf numFmtId="0" fontId="30" fillId="19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19" borderId="21" xfId="0" applyFont="1" applyFill="1" applyBorder="1" applyAlignment="1">
      <alignment vertical="top" wrapText="1"/>
    </xf>
  </cellXfs>
  <cellStyles count="1">
    <cellStyle name="Обычный" xfId="0" builtinId="0"/>
  </cellStyles>
  <dxfs count="41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7"/>
  <sheetViews>
    <sheetView topLeftCell="B34" zoomScale="75" zoomScaleNormal="75" workbookViewId="0">
      <selection activeCell="CS24" sqref="CS24"/>
    </sheetView>
  </sheetViews>
  <sheetFormatPr defaultRowHeight="15" x14ac:dyDescent="0.25"/>
  <cols>
    <col min="1" max="1" width="6.140625" style="1" hidden="1" customWidth="1"/>
    <col min="2" max="2" width="5.140625" style="144" customWidth="1"/>
    <col min="3" max="3" width="29.42578125" style="157" customWidth="1"/>
    <col min="4" max="4" width="28.28515625" style="160" customWidth="1"/>
    <col min="5" max="5" width="10" style="159" customWidth="1"/>
    <col min="6" max="6" width="7.5703125" style="160" customWidth="1"/>
    <col min="7" max="7" width="10.140625" style="160" customWidth="1"/>
    <col min="8" max="8" width="5.7109375" style="160" customWidth="1"/>
    <col min="9" max="9" width="6.5703125" style="160" customWidth="1"/>
    <col min="10" max="12" width="6.5703125" style="160" hidden="1" customWidth="1"/>
    <col min="13" max="13" width="19.7109375" style="160" hidden="1" customWidth="1"/>
    <col min="14" max="23" width="3.28515625" style="160" customWidth="1"/>
    <col min="24" max="34" width="3.28515625" style="160" hidden="1" customWidth="1"/>
    <col min="35" max="35" width="3" style="160" hidden="1" customWidth="1"/>
    <col min="36" max="48" width="3.28515625" style="160" hidden="1" customWidth="1"/>
    <col min="49" max="49" width="3.28515625" style="160" customWidth="1"/>
    <col min="50" max="50" width="3.28515625" style="160" hidden="1" customWidth="1"/>
    <col min="51" max="51" width="4.42578125" style="159" customWidth="1"/>
    <col min="52" max="89" width="9" style="160" hidden="1" customWidth="1"/>
    <col min="90" max="91" width="9.85546875" style="160" hidden="1" customWidth="1"/>
    <col min="92" max="92" width="7.85546875" style="160" hidden="1" customWidth="1"/>
    <col min="93" max="93" width="6.7109375" style="160" hidden="1" customWidth="1"/>
    <col min="94" max="94" width="7.7109375" style="159" hidden="1" customWidth="1"/>
    <col min="95" max="95" width="5.7109375" style="160" hidden="1" customWidth="1"/>
    <col min="96" max="96" width="6.7109375" style="161" customWidth="1"/>
    <col min="97" max="97" width="5.7109375" style="161" customWidth="1"/>
    <col min="98" max="98" width="7.7109375" style="162" hidden="1" customWidth="1"/>
    <col min="99" max="99" width="9.28515625" style="162" hidden="1" customWidth="1"/>
    <col min="100" max="100" width="7.28515625" style="160" customWidth="1"/>
    <col min="101" max="107" width="5.7109375" style="7" hidden="1" customWidth="1"/>
    <col min="108" max="108" width="9.140625" style="8" hidden="1" customWidth="1"/>
    <col min="109" max="109" width="5" style="9" customWidth="1"/>
    <col min="110" max="110" width="3.7109375" style="5" customWidth="1"/>
    <col min="111" max="111" width="3.7109375" style="6" customWidth="1"/>
    <col min="112" max="115" width="3.7109375" style="5" customWidth="1"/>
    <col min="116" max="16384" width="9.140625" style="8"/>
  </cols>
  <sheetData>
    <row r="1" spans="1:247" s="3" customFormat="1" ht="16.5" customHeight="1" x14ac:dyDescent="0.25">
      <c r="A1" s="1"/>
      <c r="B1" s="338"/>
      <c r="C1" s="338"/>
      <c r="D1" s="338"/>
      <c r="E1" s="339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38"/>
      <c r="AX1" s="338"/>
      <c r="AY1" s="338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2"/>
      <c r="CX1" s="2"/>
      <c r="CY1" s="2"/>
      <c r="CZ1" s="2"/>
      <c r="DA1" s="2"/>
      <c r="DB1" s="2"/>
      <c r="DC1" s="2"/>
      <c r="DE1" s="4"/>
      <c r="DF1" s="5"/>
      <c r="DG1" s="6"/>
      <c r="DH1" s="5"/>
      <c r="DI1" s="5"/>
      <c r="DJ1" s="5"/>
      <c r="DK1" s="5"/>
    </row>
    <row r="2" spans="1:247" s="3" customFormat="1" ht="15.75" x14ac:dyDescent="0.25">
      <c r="A2" s="1"/>
      <c r="B2" s="338"/>
      <c r="C2" s="338"/>
      <c r="D2" s="338"/>
      <c r="E2" s="339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38"/>
      <c r="AX2" s="338"/>
      <c r="AY2" s="338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2"/>
      <c r="CX2" s="2"/>
      <c r="CY2" s="2"/>
      <c r="CZ2" s="2"/>
      <c r="DA2" s="2"/>
      <c r="DB2" s="2"/>
      <c r="DC2" s="2"/>
      <c r="DE2" s="4"/>
      <c r="DF2" s="5"/>
      <c r="DG2" s="6"/>
      <c r="DH2" s="5"/>
      <c r="DI2" s="5"/>
      <c r="DJ2" s="5"/>
      <c r="DK2" s="5"/>
    </row>
    <row r="3" spans="1:247" s="3" customFormat="1" ht="15.75" x14ac:dyDescent="0.25">
      <c r="A3" s="1"/>
      <c r="B3" s="338" t="s">
        <v>0</v>
      </c>
      <c r="C3" s="338"/>
      <c r="D3" s="338"/>
      <c r="E3" s="339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38"/>
      <c r="AX3" s="338"/>
      <c r="AY3" s="338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2"/>
      <c r="CX3" s="2"/>
      <c r="CY3" s="2"/>
      <c r="CZ3" s="2"/>
      <c r="DA3" s="2"/>
      <c r="DB3" s="2"/>
      <c r="DC3" s="2"/>
      <c r="DE3" s="4"/>
      <c r="DF3" s="5"/>
      <c r="DG3" s="6"/>
      <c r="DH3" s="5"/>
      <c r="DI3" s="5"/>
      <c r="DJ3" s="5"/>
      <c r="DK3" s="5"/>
    </row>
    <row r="4" spans="1:247" s="3" customFormat="1" ht="15.75" hidden="1" x14ac:dyDescent="0.25">
      <c r="A4" s="1"/>
      <c r="B4" s="338" t="s">
        <v>1</v>
      </c>
      <c r="C4" s="338"/>
      <c r="D4" s="338"/>
      <c r="E4" s="339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38"/>
      <c r="AX4" s="338"/>
      <c r="AY4" s="338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2"/>
      <c r="CX4" s="2"/>
      <c r="CY4" s="2"/>
      <c r="CZ4" s="2"/>
      <c r="DA4" s="2"/>
      <c r="DB4" s="2"/>
      <c r="DC4" s="2"/>
      <c r="DE4" s="4"/>
      <c r="DF4" s="5"/>
      <c r="DG4" s="6"/>
      <c r="DH4" s="5"/>
      <c r="DI4" s="5"/>
      <c r="DJ4" s="5"/>
      <c r="DK4" s="5"/>
    </row>
    <row r="5" spans="1:247" hidden="1" x14ac:dyDescent="0.25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</row>
    <row r="6" spans="1:247" hidden="1" x14ac:dyDescent="0.25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</row>
    <row r="7" spans="1:247" s="13" customFormat="1" ht="19.5" customHeight="1" x14ac:dyDescent="0.35">
      <c r="A7" s="336" t="s">
        <v>2</v>
      </c>
      <c r="B7" s="341"/>
      <c r="C7" s="341"/>
      <c r="D7" s="341"/>
      <c r="E7" s="342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41"/>
      <c r="AX7" s="341"/>
      <c r="AY7" s="341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10"/>
      <c r="CX7" s="10"/>
      <c r="CY7" s="10"/>
      <c r="CZ7" s="10"/>
      <c r="DA7" s="10"/>
      <c r="DB7" s="10"/>
      <c r="DC7" s="10"/>
      <c r="DD7" s="11"/>
      <c r="DE7" s="12"/>
      <c r="DF7" s="5"/>
      <c r="DG7" s="6"/>
      <c r="DH7" s="5"/>
      <c r="DI7" s="5"/>
      <c r="DJ7" s="5"/>
      <c r="DK7" s="5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s="13" customFormat="1" ht="15.75" x14ac:dyDescent="0.25">
      <c r="A8" s="336"/>
      <c r="B8" s="336"/>
      <c r="C8" s="336"/>
      <c r="D8" s="336"/>
      <c r="E8" s="337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10"/>
      <c r="CX8" s="10"/>
      <c r="CY8" s="10"/>
      <c r="CZ8" s="10"/>
      <c r="DA8" s="10"/>
      <c r="DB8" s="10"/>
      <c r="DC8" s="10"/>
      <c r="DD8" s="11"/>
      <c r="DE8" s="12"/>
      <c r="DF8" s="14"/>
      <c r="DG8" s="6"/>
      <c r="DH8" s="5"/>
      <c r="DI8" s="5"/>
      <c r="DJ8" s="5"/>
      <c r="DK8" s="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3" customFormat="1" ht="15.75" x14ac:dyDescent="0.25">
      <c r="A9" s="15"/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0"/>
      <c r="CX9" s="10"/>
      <c r="CY9" s="10"/>
      <c r="CZ9" s="10"/>
      <c r="DA9" s="10"/>
      <c r="DB9" s="10"/>
      <c r="DC9" s="10"/>
      <c r="DD9" s="11"/>
      <c r="DE9" s="12"/>
      <c r="DF9" s="5"/>
      <c r="DG9" s="6"/>
      <c r="DH9" s="5"/>
      <c r="DI9" s="5"/>
      <c r="DJ9" s="5"/>
      <c r="DK9" s="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13" customFormat="1" ht="23.25" x14ac:dyDescent="0.25">
      <c r="A10" s="15"/>
      <c r="B10" s="343" t="s">
        <v>128</v>
      </c>
      <c r="C10" s="344"/>
      <c r="D10" s="344"/>
      <c r="E10" s="345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10"/>
      <c r="CX10" s="10"/>
      <c r="CY10" s="10"/>
      <c r="CZ10" s="10"/>
      <c r="DA10" s="10"/>
      <c r="DB10" s="10"/>
      <c r="DC10" s="10"/>
      <c r="DD10" s="11"/>
      <c r="DE10" s="12"/>
      <c r="DF10" s="5"/>
      <c r="DG10" s="6"/>
      <c r="DH10" s="5"/>
      <c r="DI10" s="5"/>
      <c r="DJ10" s="5"/>
      <c r="DK10" s="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13" customFormat="1" ht="7.5" customHeight="1" x14ac:dyDescent="0.25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6"/>
      <c r="CQ11" s="15"/>
      <c r="CR11" s="15"/>
      <c r="CS11" s="15"/>
      <c r="CT11" s="17"/>
      <c r="CU11" s="17"/>
      <c r="CV11" s="15"/>
      <c r="CW11" s="10"/>
      <c r="CX11" s="10"/>
      <c r="CY11" s="10"/>
      <c r="CZ11" s="10"/>
      <c r="DA11" s="10"/>
      <c r="DB11" s="10"/>
      <c r="DC11" s="10"/>
      <c r="DD11" s="11"/>
      <c r="DE11" s="12"/>
      <c r="DF11" s="5"/>
      <c r="DG11" s="6"/>
      <c r="DH11" s="5"/>
      <c r="DI11" s="5"/>
      <c r="DJ11" s="5"/>
      <c r="DK11" s="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21" customFormat="1" ht="22.5" customHeight="1" x14ac:dyDescent="0.35">
      <c r="A12" s="346" t="s">
        <v>3</v>
      </c>
      <c r="B12" s="346"/>
      <c r="C12" s="346"/>
      <c r="D12" s="346"/>
      <c r="E12" s="347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18"/>
      <c r="CX12" s="18"/>
      <c r="CY12" s="18"/>
      <c r="CZ12" s="18"/>
      <c r="DA12" s="18"/>
      <c r="DB12" s="18"/>
      <c r="DC12" s="18"/>
      <c r="DD12" s="19"/>
      <c r="DE12" s="20"/>
      <c r="DF12" s="6"/>
      <c r="DG12" s="6"/>
      <c r="DH12" s="6"/>
      <c r="DI12" s="6"/>
      <c r="DJ12" s="6"/>
      <c r="DK12" s="6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s="21" customFormat="1" ht="18" x14ac:dyDescent="0.25">
      <c r="A13" s="336" t="s">
        <v>4</v>
      </c>
      <c r="B13" s="336"/>
      <c r="C13" s="336"/>
      <c r="D13" s="336"/>
      <c r="E13" s="337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18"/>
      <c r="CX13" s="18"/>
      <c r="CY13" s="18"/>
      <c r="CZ13" s="18"/>
      <c r="DA13" s="18"/>
      <c r="DB13" s="18"/>
      <c r="DC13" s="18"/>
      <c r="DD13" s="19"/>
      <c r="DE13" s="20"/>
      <c r="DF13" s="6"/>
      <c r="DG13" s="6"/>
      <c r="DH13" s="6"/>
      <c r="DI13" s="6"/>
      <c r="DJ13" s="6"/>
      <c r="DK13" s="6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21" customFormat="1" ht="18" hidden="1" x14ac:dyDescent="0.25">
      <c r="A14" s="336" t="s">
        <v>5</v>
      </c>
      <c r="B14" s="336"/>
      <c r="C14" s="336"/>
      <c r="D14" s="336"/>
      <c r="E14" s="337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18"/>
      <c r="CX14" s="18"/>
      <c r="CY14" s="18"/>
      <c r="CZ14" s="18"/>
      <c r="DA14" s="18"/>
      <c r="DB14" s="18"/>
      <c r="DC14" s="18"/>
      <c r="DD14" s="19"/>
      <c r="DE14" s="20"/>
      <c r="DF14" s="6"/>
      <c r="DG14" s="6"/>
      <c r="DH14" s="6"/>
      <c r="DI14" s="6"/>
      <c r="DJ14" s="6"/>
      <c r="DK14" s="6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21" customFormat="1" ht="18" hidden="1" x14ac:dyDescent="0.25">
      <c r="A15" s="336" t="s">
        <v>6</v>
      </c>
      <c r="B15" s="336"/>
      <c r="C15" s="336"/>
      <c r="D15" s="336"/>
      <c r="E15" s="337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18"/>
      <c r="CX15" s="18"/>
      <c r="CY15" s="18"/>
      <c r="CZ15" s="18"/>
      <c r="DA15" s="18"/>
      <c r="DB15" s="18"/>
      <c r="DC15" s="18"/>
      <c r="DD15" s="19"/>
      <c r="DE15" s="20"/>
      <c r="DF15" s="5"/>
      <c r="DG15" s="6"/>
      <c r="DH15" s="5"/>
      <c r="DI15" s="5"/>
      <c r="DJ15" s="5"/>
      <c r="DK15" s="5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pans="1:247" s="21" customFormat="1" ht="4.5" customHeight="1" x14ac:dyDescent="0.25"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2"/>
      <c r="CR16" s="22"/>
      <c r="CS16" s="22"/>
      <c r="CT16" s="24"/>
      <c r="CU16" s="24"/>
      <c r="CV16" s="22"/>
      <c r="CW16" s="18"/>
      <c r="CX16" s="18"/>
      <c r="CY16" s="18"/>
      <c r="CZ16" s="18"/>
      <c r="DA16" s="18"/>
      <c r="DB16" s="18"/>
      <c r="DC16" s="18"/>
      <c r="DD16" s="19"/>
      <c r="DE16" s="20"/>
      <c r="DF16" s="5"/>
      <c r="DG16" s="6"/>
      <c r="DH16" s="5"/>
      <c r="DI16" s="5"/>
      <c r="DJ16" s="5"/>
      <c r="DK16" s="5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</row>
    <row r="17" spans="1:253" s="13" customFormat="1" ht="15.75" customHeight="1" x14ac:dyDescent="0.25">
      <c r="B17" s="25"/>
      <c r="C17" s="348" t="s">
        <v>7</v>
      </c>
      <c r="D17" s="348"/>
      <c r="E17" s="349" t="s">
        <v>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26"/>
      <c r="T17" s="27"/>
      <c r="U17" s="350" t="s">
        <v>9</v>
      </c>
      <c r="V17" s="350"/>
      <c r="W17" s="350"/>
      <c r="X17" s="350"/>
      <c r="Y17" s="350"/>
      <c r="Z17" s="350"/>
      <c r="AA17" s="350"/>
      <c r="AB17" s="29"/>
      <c r="AC17" s="351">
        <v>42907</v>
      </c>
      <c r="AD17" s="351"/>
      <c r="AE17" s="351"/>
      <c r="AF17" s="351"/>
      <c r="AG17" s="351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93">
        <v>42907</v>
      </c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1"/>
      <c r="CU17" s="31"/>
      <c r="CV17" s="30"/>
      <c r="CW17" s="10"/>
      <c r="CX17" s="10"/>
      <c r="CY17" s="10"/>
      <c r="CZ17" s="10"/>
      <c r="DA17" s="10"/>
      <c r="DB17" s="10"/>
      <c r="DC17" s="10"/>
      <c r="DD17" s="11"/>
      <c r="DE17" s="12"/>
      <c r="DF17" s="5"/>
      <c r="DG17" s="6"/>
      <c r="DH17" s="5"/>
      <c r="DI17" s="5"/>
      <c r="DJ17" s="5"/>
      <c r="DK17" s="5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53" s="13" customFormat="1" ht="15.75" hidden="1" customHeight="1" x14ac:dyDescent="0.25">
      <c r="B18" s="25"/>
      <c r="C18" s="348" t="s">
        <v>10</v>
      </c>
      <c r="D18" s="348"/>
      <c r="E18" s="349" t="s">
        <v>11</v>
      </c>
      <c r="F18" s="349"/>
      <c r="G18" s="349"/>
      <c r="H18" s="349"/>
      <c r="I18" s="349"/>
      <c r="J18" s="349"/>
      <c r="K18" s="349"/>
      <c r="L18" s="349"/>
      <c r="M18" s="349"/>
      <c r="N18" s="30"/>
      <c r="O18" s="30"/>
      <c r="P18" s="30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27"/>
      <c r="AB18" s="27"/>
      <c r="AC18" s="27"/>
      <c r="AD18" s="27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52" t="s">
        <v>12</v>
      </c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0"/>
      <c r="CR18" s="353">
        <v>0.125</v>
      </c>
      <c r="CS18" s="353"/>
      <c r="CT18" s="31"/>
      <c r="CU18" s="31"/>
      <c r="CV18" s="30"/>
      <c r="CW18" s="10"/>
      <c r="CX18" s="10"/>
      <c r="CY18" s="10"/>
      <c r="CZ18" s="10"/>
      <c r="DA18" s="10"/>
      <c r="DB18" s="10"/>
      <c r="DC18" s="10"/>
      <c r="DD18" s="11"/>
      <c r="DE18" s="12"/>
      <c r="DF18" s="5"/>
      <c r="DG18" s="6"/>
      <c r="DH18" s="5"/>
      <c r="DI18" s="5"/>
      <c r="DJ18" s="5"/>
      <c r="DK18" s="5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53" s="13" customFormat="1" ht="15.75" customHeight="1" x14ac:dyDescent="0.25">
      <c r="B19" s="25"/>
      <c r="C19" s="32"/>
      <c r="D19" s="33"/>
      <c r="E19" s="34"/>
      <c r="F19" s="35"/>
      <c r="G19" s="33"/>
      <c r="H19" s="33"/>
      <c r="I19" s="33"/>
      <c r="J19" s="33"/>
      <c r="K19" s="33"/>
      <c r="L19" s="33"/>
      <c r="M19" s="3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0"/>
      <c r="CT19" s="31"/>
      <c r="CU19" s="31"/>
      <c r="CV19" s="30"/>
      <c r="CW19" s="10"/>
      <c r="CX19" s="10"/>
      <c r="CY19" s="10"/>
      <c r="CZ19" s="10"/>
      <c r="DA19" s="10"/>
      <c r="DB19" s="10"/>
      <c r="DC19" s="10"/>
      <c r="DD19" s="11"/>
      <c r="DE19" s="12"/>
      <c r="DF19" s="5"/>
      <c r="DG19" s="6"/>
      <c r="DH19" s="5"/>
      <c r="DI19" s="5"/>
      <c r="DJ19" s="5"/>
      <c r="DK19" s="5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53" s="44" customFormat="1" ht="27" customHeight="1" x14ac:dyDescent="0.2">
      <c r="A20" s="354" t="s">
        <v>13</v>
      </c>
      <c r="B20" s="357" t="s">
        <v>14</v>
      </c>
      <c r="C20" s="359" t="s">
        <v>15</v>
      </c>
      <c r="D20" s="361" t="s">
        <v>16</v>
      </c>
      <c r="E20" s="363" t="s">
        <v>17</v>
      </c>
      <c r="F20" s="365" t="s">
        <v>18</v>
      </c>
      <c r="G20" s="367" t="s">
        <v>19</v>
      </c>
      <c r="H20" s="367" t="s">
        <v>20</v>
      </c>
      <c r="I20" s="367" t="s">
        <v>21</v>
      </c>
      <c r="J20" s="36"/>
      <c r="K20" s="36"/>
      <c r="L20" s="36"/>
      <c r="M20" s="36"/>
      <c r="N20" s="37">
        <v>1</v>
      </c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  <c r="AJ20" s="37">
        <v>23</v>
      </c>
      <c r="AK20" s="37">
        <v>24</v>
      </c>
      <c r="AL20" s="37">
        <v>25</v>
      </c>
      <c r="AM20" s="37">
        <v>26</v>
      </c>
      <c r="AN20" s="37">
        <v>27</v>
      </c>
      <c r="AO20" s="37">
        <v>28</v>
      </c>
      <c r="AP20" s="37">
        <v>29</v>
      </c>
      <c r="AQ20" s="37">
        <v>30</v>
      </c>
      <c r="AR20" s="38">
        <v>31</v>
      </c>
      <c r="AS20" s="38">
        <v>32</v>
      </c>
      <c r="AT20" s="38">
        <v>33</v>
      </c>
      <c r="AU20" s="38">
        <v>34</v>
      </c>
      <c r="AV20" s="38">
        <v>35</v>
      </c>
      <c r="AW20" s="369" t="s">
        <v>22</v>
      </c>
      <c r="AX20" s="369"/>
      <c r="AY20" s="370"/>
      <c r="AZ20" s="39">
        <f t="shared" ref="AZ20:CH20" si="0">N20</f>
        <v>1</v>
      </c>
      <c r="BA20" s="39">
        <f t="shared" si="0"/>
        <v>2</v>
      </c>
      <c r="BB20" s="39">
        <f t="shared" si="0"/>
        <v>3</v>
      </c>
      <c r="BC20" s="39">
        <f t="shared" si="0"/>
        <v>4</v>
      </c>
      <c r="BD20" s="39">
        <f t="shared" si="0"/>
        <v>5</v>
      </c>
      <c r="BE20" s="39">
        <f t="shared" si="0"/>
        <v>6</v>
      </c>
      <c r="BF20" s="39">
        <f t="shared" si="0"/>
        <v>7</v>
      </c>
      <c r="BG20" s="39">
        <f t="shared" si="0"/>
        <v>8</v>
      </c>
      <c r="BH20" s="39">
        <f t="shared" si="0"/>
        <v>9</v>
      </c>
      <c r="BI20" s="39">
        <f t="shared" si="0"/>
        <v>10</v>
      </c>
      <c r="BJ20" s="39">
        <f t="shared" si="0"/>
        <v>11</v>
      </c>
      <c r="BK20" s="39">
        <f t="shared" si="0"/>
        <v>12</v>
      </c>
      <c r="BL20" s="39">
        <f t="shared" si="0"/>
        <v>13</v>
      </c>
      <c r="BM20" s="39">
        <f t="shared" si="0"/>
        <v>14</v>
      </c>
      <c r="BN20" s="39">
        <f t="shared" si="0"/>
        <v>15</v>
      </c>
      <c r="BO20" s="39">
        <f t="shared" si="0"/>
        <v>16</v>
      </c>
      <c r="BP20" s="39">
        <f t="shared" si="0"/>
        <v>17</v>
      </c>
      <c r="BQ20" s="39">
        <f t="shared" si="0"/>
        <v>18</v>
      </c>
      <c r="BR20" s="39">
        <f t="shared" si="0"/>
        <v>19</v>
      </c>
      <c r="BS20" s="39">
        <f t="shared" si="0"/>
        <v>20</v>
      </c>
      <c r="BT20" s="39">
        <f t="shared" si="0"/>
        <v>21</v>
      </c>
      <c r="BU20" s="39">
        <f t="shared" si="0"/>
        <v>22</v>
      </c>
      <c r="BV20" s="39">
        <f t="shared" si="0"/>
        <v>23</v>
      </c>
      <c r="BW20" s="39">
        <f t="shared" si="0"/>
        <v>24</v>
      </c>
      <c r="BX20" s="39">
        <f t="shared" si="0"/>
        <v>25</v>
      </c>
      <c r="BY20" s="39">
        <f t="shared" si="0"/>
        <v>26</v>
      </c>
      <c r="BZ20" s="39">
        <f t="shared" si="0"/>
        <v>27</v>
      </c>
      <c r="CA20" s="39">
        <f t="shared" si="0"/>
        <v>28</v>
      </c>
      <c r="CB20" s="39">
        <f t="shared" si="0"/>
        <v>29</v>
      </c>
      <c r="CC20" s="39">
        <f t="shared" si="0"/>
        <v>30</v>
      </c>
      <c r="CD20" s="39">
        <f t="shared" si="0"/>
        <v>31</v>
      </c>
      <c r="CE20" s="39">
        <f t="shared" si="0"/>
        <v>32</v>
      </c>
      <c r="CF20" s="39">
        <f t="shared" si="0"/>
        <v>33</v>
      </c>
      <c r="CG20" s="39">
        <f t="shared" si="0"/>
        <v>34</v>
      </c>
      <c r="CH20" s="39">
        <f t="shared" si="0"/>
        <v>35</v>
      </c>
      <c r="CI20" s="39" t="s">
        <v>23</v>
      </c>
      <c r="CJ20" s="39" t="s">
        <v>24</v>
      </c>
      <c r="CK20" s="40" t="s">
        <v>25</v>
      </c>
      <c r="CL20" s="365" t="s">
        <v>26</v>
      </c>
      <c r="CM20" s="365" t="s">
        <v>27</v>
      </c>
      <c r="CN20" s="399" t="s">
        <v>28</v>
      </c>
      <c r="CO20" s="379" t="s">
        <v>29</v>
      </c>
      <c r="CP20" s="381" t="s">
        <v>30</v>
      </c>
      <c r="CQ20" s="383" t="s">
        <v>31</v>
      </c>
      <c r="CR20" s="385" t="s">
        <v>32</v>
      </c>
      <c r="CS20" s="386"/>
      <c r="CT20" s="386"/>
      <c r="CU20" s="387"/>
      <c r="CV20" s="388" t="s">
        <v>33</v>
      </c>
      <c r="CW20" s="394" t="s">
        <v>34</v>
      </c>
      <c r="CX20" s="395"/>
      <c r="CY20" s="395"/>
      <c r="CZ20" s="395"/>
      <c r="DA20" s="395"/>
      <c r="DB20" s="395"/>
      <c r="DC20" s="396"/>
      <c r="DD20" s="373" t="s">
        <v>35</v>
      </c>
      <c r="DE20" s="41"/>
      <c r="DF20" s="5"/>
      <c r="DG20" s="171"/>
      <c r="DH20" s="171"/>
      <c r="DI20" s="171"/>
      <c r="DJ20" s="171"/>
      <c r="DK20" s="5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</row>
    <row r="21" spans="1:253" s="44" customFormat="1" ht="26.25" customHeight="1" x14ac:dyDescent="0.2">
      <c r="A21" s="355"/>
      <c r="B21" s="358"/>
      <c r="C21" s="360"/>
      <c r="D21" s="361"/>
      <c r="E21" s="363"/>
      <c r="F21" s="365"/>
      <c r="G21" s="367"/>
      <c r="H21" s="367"/>
      <c r="I21" s="367"/>
      <c r="J21" s="36"/>
      <c r="K21" s="36"/>
      <c r="L21" s="36"/>
      <c r="M21" s="36"/>
      <c r="N21" s="371" t="s">
        <v>36</v>
      </c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2" t="s">
        <v>37</v>
      </c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46"/>
      <c r="CJ21" s="46"/>
      <c r="CK21" s="47"/>
      <c r="CL21" s="365"/>
      <c r="CM21" s="365"/>
      <c r="CN21" s="399"/>
      <c r="CO21" s="379"/>
      <c r="CP21" s="381"/>
      <c r="CQ21" s="383"/>
      <c r="CR21" s="390" t="s">
        <v>38</v>
      </c>
      <c r="CS21" s="390" t="s">
        <v>39</v>
      </c>
      <c r="CT21" s="397" t="s">
        <v>40</v>
      </c>
      <c r="CU21" s="397" t="s">
        <v>41</v>
      </c>
      <c r="CV21" s="389"/>
      <c r="CW21" s="376" t="s">
        <v>42</v>
      </c>
      <c r="CX21" s="376" t="s">
        <v>43</v>
      </c>
      <c r="CY21" s="376" t="s">
        <v>44</v>
      </c>
      <c r="CZ21" s="376" t="s">
        <v>45</v>
      </c>
      <c r="DA21" s="376" t="s">
        <v>46</v>
      </c>
      <c r="DB21" s="376" t="s">
        <v>47</v>
      </c>
      <c r="DC21" s="376" t="s">
        <v>48</v>
      </c>
      <c r="DD21" s="374"/>
      <c r="DE21" s="48"/>
      <c r="DF21" s="5"/>
      <c r="DG21" s="171"/>
      <c r="DH21" s="171"/>
      <c r="DI21" s="171"/>
      <c r="DJ21" s="171"/>
      <c r="DK21" s="5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</row>
    <row r="22" spans="1:253" s="44" customFormat="1" ht="69.75" customHeight="1" x14ac:dyDescent="0.2">
      <c r="A22" s="356"/>
      <c r="B22" s="358"/>
      <c r="C22" s="360"/>
      <c r="D22" s="362"/>
      <c r="E22" s="364"/>
      <c r="F22" s="366"/>
      <c r="G22" s="368"/>
      <c r="H22" s="368"/>
      <c r="I22" s="368"/>
      <c r="J22" s="49" t="s">
        <v>49</v>
      </c>
      <c r="K22" s="50" t="s">
        <v>50</v>
      </c>
      <c r="L22" s="51" t="s">
        <v>51</v>
      </c>
      <c r="M22" s="49" t="s">
        <v>52</v>
      </c>
      <c r="N22" s="52" t="s">
        <v>53</v>
      </c>
      <c r="O22" s="52" t="s">
        <v>54</v>
      </c>
      <c r="P22" s="52" t="s">
        <v>55</v>
      </c>
      <c r="Q22" s="52" t="s">
        <v>56</v>
      </c>
      <c r="R22" s="52" t="s">
        <v>54</v>
      </c>
      <c r="S22" s="52" t="s">
        <v>54</v>
      </c>
      <c r="T22" s="52" t="s">
        <v>56</v>
      </c>
      <c r="U22" s="52" t="s">
        <v>54</v>
      </c>
      <c r="V22" s="52" t="s">
        <v>54</v>
      </c>
      <c r="W22" s="52" t="s">
        <v>54</v>
      </c>
      <c r="X22" s="52" t="s">
        <v>57</v>
      </c>
      <c r="Y22" s="52" t="s">
        <v>57</v>
      </c>
      <c r="Z22" s="52" t="s">
        <v>56</v>
      </c>
      <c r="AA22" s="52" t="s">
        <v>58</v>
      </c>
      <c r="AB22" s="52" t="s">
        <v>55</v>
      </c>
      <c r="AC22" s="52" t="s">
        <v>56</v>
      </c>
      <c r="AD22" s="52" t="s">
        <v>54</v>
      </c>
      <c r="AE22" s="52" t="s">
        <v>56</v>
      </c>
      <c r="AF22" s="52" t="s">
        <v>56</v>
      </c>
      <c r="AG22" s="52" t="s">
        <v>58</v>
      </c>
      <c r="AH22" s="52" t="s">
        <v>58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  <c r="AS22" s="52" t="s">
        <v>59</v>
      </c>
      <c r="AT22" s="52" t="s">
        <v>59</v>
      </c>
      <c r="AU22" s="52" t="s">
        <v>59</v>
      </c>
      <c r="AV22" s="52" t="s">
        <v>59</v>
      </c>
      <c r="AW22" s="52" t="s">
        <v>55</v>
      </c>
      <c r="AX22" s="52" t="s">
        <v>60</v>
      </c>
      <c r="AY22" s="53" t="s">
        <v>39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5"/>
      <c r="CK22" s="56"/>
      <c r="CL22" s="366"/>
      <c r="CM22" s="366"/>
      <c r="CN22" s="400"/>
      <c r="CO22" s="380"/>
      <c r="CP22" s="382"/>
      <c r="CQ22" s="384"/>
      <c r="CR22" s="391"/>
      <c r="CS22" s="391"/>
      <c r="CT22" s="398"/>
      <c r="CU22" s="398"/>
      <c r="CV22" s="389"/>
      <c r="CW22" s="376"/>
      <c r="CX22" s="376"/>
      <c r="CY22" s="376"/>
      <c r="CZ22" s="376"/>
      <c r="DA22" s="376"/>
      <c r="DB22" s="376"/>
      <c r="DC22" s="376"/>
      <c r="DD22" s="375"/>
      <c r="DE22" s="48"/>
      <c r="DF22" s="6"/>
      <c r="DG22" s="6"/>
      <c r="DH22" s="6"/>
      <c r="DI22" s="6"/>
      <c r="DJ22" s="6"/>
      <c r="DK22" s="6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</row>
    <row r="23" spans="1:253" s="44" customFormat="1" ht="6.75" customHeight="1" thickBot="1" x14ac:dyDescent="0.25">
      <c r="A23" s="57"/>
      <c r="B23" s="58"/>
      <c r="C23" s="59"/>
      <c r="D23" s="60"/>
      <c r="E23" s="61"/>
      <c r="F23" s="62"/>
      <c r="G23" s="63"/>
      <c r="H23" s="63"/>
      <c r="I23" s="63"/>
      <c r="J23" s="64"/>
      <c r="K23" s="65"/>
      <c r="L23" s="66"/>
      <c r="M23" s="6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7"/>
      <c r="AX23" s="67"/>
      <c r="AY23" s="68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70"/>
      <c r="CK23" s="71"/>
      <c r="CL23" s="62"/>
      <c r="CM23" s="62"/>
      <c r="CN23" s="72"/>
      <c r="CO23" s="73"/>
      <c r="CP23" s="74"/>
      <c r="CQ23" s="75"/>
      <c r="CR23" s="76"/>
      <c r="CS23" s="76"/>
      <c r="CT23" s="77"/>
      <c r="CU23" s="77"/>
      <c r="CV23" s="78"/>
      <c r="CW23" s="78"/>
      <c r="CX23" s="79"/>
      <c r="CY23" s="79"/>
      <c r="CZ23" s="79"/>
      <c r="DA23" s="79"/>
      <c r="DB23" s="79"/>
      <c r="DC23" s="79"/>
      <c r="DD23" s="80"/>
      <c r="DE23" s="48" t="s">
        <v>127</v>
      </c>
      <c r="DF23" s="6"/>
      <c r="DG23" s="6"/>
      <c r="DH23" s="6"/>
      <c r="DI23" s="6"/>
      <c r="DJ23" s="6"/>
      <c r="DK23" s="6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</row>
    <row r="24" spans="1:253" s="112" customFormat="1" ht="20.100000000000001" customHeight="1" x14ac:dyDescent="0.25">
      <c r="A24" s="81">
        <f t="shared" ref="A24:A79" si="1">CT24</f>
        <v>0.33149171270718236</v>
      </c>
      <c r="B24" s="82">
        <f t="shared" ref="B24:B87" si="2">IF(ISNUMBER(B23),B23+1,1)</f>
        <v>1</v>
      </c>
      <c r="C24" s="83" t="s">
        <v>129</v>
      </c>
      <c r="D24" s="84" t="s">
        <v>135</v>
      </c>
      <c r="E24" s="85">
        <v>2002</v>
      </c>
      <c r="F24" s="86"/>
      <c r="G24" s="87">
        <v>16</v>
      </c>
      <c r="H24" s="88" t="s">
        <v>63</v>
      </c>
      <c r="I24" s="89"/>
      <c r="J24" s="90"/>
      <c r="K24" s="89" t="s">
        <v>64</v>
      </c>
      <c r="L24" s="89" t="s">
        <v>65</v>
      </c>
      <c r="M24" s="90">
        <v>28523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3"/>
      <c r="AW24" s="94"/>
      <c r="AX24" s="95"/>
      <c r="AY24" s="96"/>
      <c r="AZ24" s="97">
        <f t="shared" ref="AZ24:BO39" si="3">IF(N24=N$22,1,0)</f>
        <v>0</v>
      </c>
      <c r="BA24" s="98">
        <f t="shared" si="3"/>
        <v>0</v>
      </c>
      <c r="BB24" s="98">
        <f t="shared" si="3"/>
        <v>0</v>
      </c>
      <c r="BC24" s="98">
        <f t="shared" si="3"/>
        <v>0</v>
      </c>
      <c r="BD24" s="98">
        <f t="shared" si="3"/>
        <v>0</v>
      </c>
      <c r="BE24" s="98">
        <f t="shared" si="3"/>
        <v>0</v>
      </c>
      <c r="BF24" s="98">
        <f t="shared" si="3"/>
        <v>0</v>
      </c>
      <c r="BG24" s="98">
        <f t="shared" si="3"/>
        <v>0</v>
      </c>
      <c r="BH24" s="98">
        <f t="shared" si="3"/>
        <v>0</v>
      </c>
      <c r="BI24" s="98">
        <f t="shared" si="3"/>
        <v>0</v>
      </c>
      <c r="BJ24" s="98">
        <f t="shared" si="3"/>
        <v>0</v>
      </c>
      <c r="BK24" s="98">
        <f t="shared" si="3"/>
        <v>0</v>
      </c>
      <c r="BL24" s="98">
        <f t="shared" si="3"/>
        <v>0</v>
      </c>
      <c r="BM24" s="98">
        <f t="shared" si="3"/>
        <v>0</v>
      </c>
      <c r="BN24" s="98">
        <f t="shared" si="3"/>
        <v>0</v>
      </c>
      <c r="BO24" s="98">
        <f t="shared" si="3"/>
        <v>0</v>
      </c>
      <c r="BP24" s="98">
        <f t="shared" ref="BP24:CE39" si="4">IF(AD24=AD$22,1,0)</f>
        <v>0</v>
      </c>
      <c r="BQ24" s="98">
        <f t="shared" si="4"/>
        <v>0</v>
      </c>
      <c r="BR24" s="98">
        <f t="shared" si="4"/>
        <v>0</v>
      </c>
      <c r="BS24" s="98">
        <f t="shared" si="4"/>
        <v>0</v>
      </c>
      <c r="BT24" s="98">
        <f t="shared" si="4"/>
        <v>0</v>
      </c>
      <c r="BU24" s="98">
        <f t="shared" si="4"/>
        <v>0</v>
      </c>
      <c r="BV24" s="98">
        <f t="shared" si="4"/>
        <v>0</v>
      </c>
      <c r="BW24" s="98">
        <f t="shared" si="4"/>
        <v>0</v>
      </c>
      <c r="BX24" s="98">
        <f t="shared" si="4"/>
        <v>0</v>
      </c>
      <c r="BY24" s="98">
        <f t="shared" si="4"/>
        <v>0</v>
      </c>
      <c r="BZ24" s="98">
        <f t="shared" si="4"/>
        <v>0</v>
      </c>
      <c r="CA24" s="98">
        <f t="shared" si="4"/>
        <v>0</v>
      </c>
      <c r="CB24" s="98">
        <f t="shared" si="4"/>
        <v>0</v>
      </c>
      <c r="CC24" s="98">
        <f t="shared" si="4"/>
        <v>0</v>
      </c>
      <c r="CD24" s="98">
        <f t="shared" si="4"/>
        <v>0</v>
      </c>
      <c r="CE24" s="98">
        <f t="shared" si="4"/>
        <v>0</v>
      </c>
      <c r="CF24" s="98">
        <f t="shared" ref="CD24:CJ39" si="5">IF(AT24=AT$22,1,0)</f>
        <v>0</v>
      </c>
      <c r="CG24" s="98">
        <f t="shared" si="5"/>
        <v>0</v>
      </c>
      <c r="CH24" s="98">
        <f t="shared" si="5"/>
        <v>0</v>
      </c>
      <c r="CI24" s="98">
        <f t="shared" si="5"/>
        <v>0</v>
      </c>
      <c r="CJ24" s="98">
        <f t="shared" si="5"/>
        <v>0</v>
      </c>
      <c r="CK24" s="99"/>
      <c r="CL24" s="100">
        <v>0.4458333333333333</v>
      </c>
      <c r="CM24" s="101">
        <v>0.51111111111111118</v>
      </c>
      <c r="CN24" s="102">
        <f t="shared" ref="CN24:CN87" si="6">CM24-CL24-CN$17</f>
        <v>6.5277777777777879E-2</v>
      </c>
      <c r="CO24" s="103">
        <f>IF(CN24&gt;IF(G44="О1-О3",CR$18,CR$17),CN24-IF(G44="О1-О3",CR$18,CR$17),0)</f>
        <v>6.5277777777777879E-2</v>
      </c>
      <c r="CP24" s="104">
        <f t="shared" ref="CP24:CP87" si="7">HOUR(CO24)*3600+MINUTE(CO24)*60+SECOND(CO24)</f>
        <v>5640</v>
      </c>
      <c r="CQ24" s="105"/>
      <c r="CR24" s="106">
        <f t="shared" ref="CR24:CR87" si="8">SUM(AZ24:CH24)-CQ24</f>
        <v>0</v>
      </c>
      <c r="CS24" s="107">
        <f>IF(C44="","",SUM(AY24,IF(AW24=AW$22,0,60),IF(AX24=AX$22,0,60)))</f>
        <v>120</v>
      </c>
      <c r="CT24" s="108">
        <f>IF(C44="",0,IF(ISNUMBER(CR24),CR24+(1-(CS24+1)/181),0))</f>
        <v>0.33149171270718236</v>
      </c>
      <c r="CU24" s="108">
        <f t="shared" ref="CU24:CU30" si="9">CT24*100/MAX(CT:CT)</f>
        <v>100</v>
      </c>
      <c r="CV24" s="109">
        <f t="shared" ref="CV24:CV78" si="10">IF(ISNUMBER(CR24),IF(ISNUMBER(CT23),IF(CT24=CT23,CV23,B24),1),"")</f>
        <v>1</v>
      </c>
      <c r="CW24" s="110"/>
      <c r="CX24" s="110">
        <v>2</v>
      </c>
      <c r="CY24" s="110"/>
      <c r="CZ24" s="110"/>
      <c r="DA24" s="110"/>
      <c r="DB24" s="110"/>
      <c r="DC24" s="110"/>
      <c r="DD24" s="111" t="str">
        <f t="shared" ref="DD24:DD30" si="11">IF(OR(AND(CW24&gt;0,CW24&lt;4),AND(CX24&gt;0,CX24&lt;4),AND(CY24&gt;0,CY24&lt;4),AND(CZ24&gt;0,CZ24&lt;4),AND(DA24&gt;0,DA24&lt;4),AND(DB24&gt;0,DB24&lt;4),AND(DC24&gt;0,DC24&lt;4)),"Призер","")</f>
        <v>Призер</v>
      </c>
      <c r="DE24" s="6"/>
      <c r="DF24" s="6"/>
      <c r="DG24" s="6">
        <v>1</v>
      </c>
      <c r="DH24" s="6"/>
      <c r="DI24" s="6"/>
      <c r="DJ24" s="6"/>
      <c r="DK24" s="6"/>
    </row>
    <row r="25" spans="1:253" s="123" customFormat="1" ht="20.100000000000001" customHeight="1" x14ac:dyDescent="0.25">
      <c r="A25" s="81">
        <f t="shared" si="1"/>
        <v>0.33149171270718236</v>
      </c>
      <c r="B25" s="113">
        <f t="shared" si="2"/>
        <v>2</v>
      </c>
      <c r="C25" s="83" t="s">
        <v>130</v>
      </c>
      <c r="D25" s="84" t="s">
        <v>135</v>
      </c>
      <c r="E25" s="85">
        <v>2001</v>
      </c>
      <c r="F25" s="87"/>
      <c r="G25" s="114">
        <v>16</v>
      </c>
      <c r="H25" s="88" t="s">
        <v>63</v>
      </c>
      <c r="I25" s="88"/>
      <c r="J25" s="115"/>
      <c r="K25" s="87" t="s">
        <v>64</v>
      </c>
      <c r="L25" s="87" t="s">
        <v>65</v>
      </c>
      <c r="M25" s="115">
        <v>1980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8"/>
      <c r="AW25" s="119"/>
      <c r="AX25" s="116"/>
      <c r="AY25" s="120"/>
      <c r="AZ25" s="97">
        <f t="shared" si="3"/>
        <v>0</v>
      </c>
      <c r="BA25" s="98">
        <f t="shared" si="3"/>
        <v>0</v>
      </c>
      <c r="BB25" s="98">
        <f t="shared" si="3"/>
        <v>0</v>
      </c>
      <c r="BC25" s="98">
        <f t="shared" si="3"/>
        <v>0</v>
      </c>
      <c r="BD25" s="98">
        <f t="shared" si="3"/>
        <v>0</v>
      </c>
      <c r="BE25" s="98">
        <f t="shared" si="3"/>
        <v>0</v>
      </c>
      <c r="BF25" s="98">
        <f t="shared" si="3"/>
        <v>0</v>
      </c>
      <c r="BG25" s="98">
        <f t="shared" si="3"/>
        <v>0</v>
      </c>
      <c r="BH25" s="98">
        <f t="shared" si="3"/>
        <v>0</v>
      </c>
      <c r="BI25" s="98">
        <f t="shared" si="3"/>
        <v>0</v>
      </c>
      <c r="BJ25" s="98">
        <f t="shared" si="3"/>
        <v>0</v>
      </c>
      <c r="BK25" s="98">
        <f t="shared" si="3"/>
        <v>0</v>
      </c>
      <c r="BL25" s="98">
        <f t="shared" si="3"/>
        <v>0</v>
      </c>
      <c r="BM25" s="98">
        <f t="shared" si="3"/>
        <v>0</v>
      </c>
      <c r="BN25" s="98">
        <f t="shared" si="3"/>
        <v>0</v>
      </c>
      <c r="BO25" s="98">
        <f t="shared" si="3"/>
        <v>0</v>
      </c>
      <c r="BP25" s="98">
        <f t="shared" si="4"/>
        <v>0</v>
      </c>
      <c r="BQ25" s="98">
        <f t="shared" si="4"/>
        <v>0</v>
      </c>
      <c r="BR25" s="98">
        <f t="shared" si="4"/>
        <v>0</v>
      </c>
      <c r="BS25" s="98">
        <f t="shared" si="4"/>
        <v>0</v>
      </c>
      <c r="BT25" s="98">
        <f t="shared" si="4"/>
        <v>0</v>
      </c>
      <c r="BU25" s="98">
        <f t="shared" si="4"/>
        <v>0</v>
      </c>
      <c r="BV25" s="98">
        <f t="shared" si="4"/>
        <v>0</v>
      </c>
      <c r="BW25" s="98">
        <f t="shared" si="4"/>
        <v>0</v>
      </c>
      <c r="BX25" s="98">
        <f t="shared" si="4"/>
        <v>0</v>
      </c>
      <c r="BY25" s="98">
        <f t="shared" si="4"/>
        <v>0</v>
      </c>
      <c r="BZ25" s="98">
        <f t="shared" si="4"/>
        <v>0</v>
      </c>
      <c r="CA25" s="98">
        <f t="shared" si="4"/>
        <v>0</v>
      </c>
      <c r="CB25" s="98">
        <f t="shared" si="4"/>
        <v>0</v>
      </c>
      <c r="CC25" s="98">
        <f t="shared" si="4"/>
        <v>0</v>
      </c>
      <c r="CD25" s="98">
        <f t="shared" si="5"/>
        <v>0</v>
      </c>
      <c r="CE25" s="98">
        <f t="shared" si="5"/>
        <v>0</v>
      </c>
      <c r="CF25" s="98">
        <f t="shared" si="5"/>
        <v>0</v>
      </c>
      <c r="CG25" s="98">
        <f t="shared" si="5"/>
        <v>0</v>
      </c>
      <c r="CH25" s="98">
        <f t="shared" si="5"/>
        <v>0</v>
      </c>
      <c r="CI25" s="98">
        <f t="shared" si="5"/>
        <v>0</v>
      </c>
      <c r="CJ25" s="98">
        <f t="shared" si="5"/>
        <v>0</v>
      </c>
      <c r="CK25" s="99"/>
      <c r="CL25" s="100">
        <v>0.4291666666666667</v>
      </c>
      <c r="CM25" s="101">
        <v>0.50486111111111109</v>
      </c>
      <c r="CN25" s="102">
        <f t="shared" si="6"/>
        <v>7.5694444444444398E-2</v>
      </c>
      <c r="CO25" s="103">
        <f>IF(CN25&gt;IF(G24="О1-О3",CR$18,CR$17),CN25-IF(G24="О1-О3",CR$18,CR$17),0)</f>
        <v>7.5694444444444398E-2</v>
      </c>
      <c r="CP25" s="104">
        <f t="shared" si="7"/>
        <v>6540</v>
      </c>
      <c r="CQ25" s="105"/>
      <c r="CR25" s="106">
        <f t="shared" si="8"/>
        <v>0</v>
      </c>
      <c r="CS25" s="121">
        <f>IF(C24="","",SUM(AY25,IF(AW25=AW$22,0,60),IF(AX25=AX$22,0,60)))</f>
        <v>120</v>
      </c>
      <c r="CT25" s="108">
        <f>IF(C24="",0,IF(ISNUMBER(CR25),CR25+(1-(CS25+1)/181),0))</f>
        <v>0.33149171270718236</v>
      </c>
      <c r="CU25" s="108">
        <f t="shared" si="9"/>
        <v>100</v>
      </c>
      <c r="CV25" s="122">
        <f t="shared" si="10"/>
        <v>1</v>
      </c>
      <c r="CW25" s="110"/>
      <c r="CX25" s="110">
        <v>1</v>
      </c>
      <c r="CY25" s="110"/>
      <c r="CZ25" s="110"/>
      <c r="DA25" s="110"/>
      <c r="DB25" s="110"/>
      <c r="DC25" s="110"/>
      <c r="DD25" s="111" t="str">
        <f t="shared" si="11"/>
        <v>Призер</v>
      </c>
      <c r="DE25" s="6"/>
      <c r="DF25" s="6"/>
      <c r="DG25" s="6">
        <v>2</v>
      </c>
      <c r="DH25" s="6"/>
      <c r="DI25" s="6"/>
      <c r="DJ25" s="6"/>
      <c r="DK25" s="6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2" customFormat="1" ht="20.100000000000001" customHeight="1" x14ac:dyDescent="0.25">
      <c r="A26" s="81">
        <f t="shared" si="1"/>
        <v>0.33149171270718236</v>
      </c>
      <c r="B26" s="113">
        <f t="shared" si="2"/>
        <v>3</v>
      </c>
      <c r="C26" s="124" t="s">
        <v>131</v>
      </c>
      <c r="D26" s="84" t="s">
        <v>135</v>
      </c>
      <c r="E26" s="85">
        <v>2000</v>
      </c>
      <c r="F26" s="88"/>
      <c r="G26" s="126">
        <v>16</v>
      </c>
      <c r="H26" s="88" t="s">
        <v>63</v>
      </c>
      <c r="I26" s="87"/>
      <c r="J26" s="128"/>
      <c r="K26" s="87" t="s">
        <v>64</v>
      </c>
      <c r="L26" s="87" t="s">
        <v>65</v>
      </c>
      <c r="M26" s="128">
        <v>30347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8"/>
      <c r="AW26" s="119"/>
      <c r="AX26" s="116"/>
      <c r="AY26" s="120"/>
      <c r="AZ26" s="97">
        <f t="shared" si="3"/>
        <v>0</v>
      </c>
      <c r="BA26" s="98">
        <f t="shared" si="3"/>
        <v>0</v>
      </c>
      <c r="BB26" s="98">
        <f t="shared" si="3"/>
        <v>0</v>
      </c>
      <c r="BC26" s="98">
        <f t="shared" si="3"/>
        <v>0</v>
      </c>
      <c r="BD26" s="98">
        <f t="shared" si="3"/>
        <v>0</v>
      </c>
      <c r="BE26" s="98">
        <f t="shared" si="3"/>
        <v>0</v>
      </c>
      <c r="BF26" s="98">
        <f t="shared" si="3"/>
        <v>0</v>
      </c>
      <c r="BG26" s="98">
        <f t="shared" si="3"/>
        <v>0</v>
      </c>
      <c r="BH26" s="98">
        <f t="shared" si="3"/>
        <v>0</v>
      </c>
      <c r="BI26" s="98">
        <f t="shared" si="3"/>
        <v>0</v>
      </c>
      <c r="BJ26" s="98">
        <f t="shared" si="3"/>
        <v>0</v>
      </c>
      <c r="BK26" s="98">
        <f t="shared" si="3"/>
        <v>0</v>
      </c>
      <c r="BL26" s="98">
        <f t="shared" si="3"/>
        <v>0</v>
      </c>
      <c r="BM26" s="98">
        <f t="shared" si="3"/>
        <v>0</v>
      </c>
      <c r="BN26" s="98">
        <f t="shared" si="3"/>
        <v>0</v>
      </c>
      <c r="BO26" s="98">
        <f t="shared" si="3"/>
        <v>0</v>
      </c>
      <c r="BP26" s="98">
        <f t="shared" si="4"/>
        <v>0</v>
      </c>
      <c r="BQ26" s="98">
        <f t="shared" si="4"/>
        <v>0</v>
      </c>
      <c r="BR26" s="98">
        <f t="shared" si="4"/>
        <v>0</v>
      </c>
      <c r="BS26" s="98">
        <f t="shared" si="4"/>
        <v>0</v>
      </c>
      <c r="BT26" s="98">
        <f t="shared" si="4"/>
        <v>0</v>
      </c>
      <c r="BU26" s="98">
        <f t="shared" si="4"/>
        <v>0</v>
      </c>
      <c r="BV26" s="98">
        <f t="shared" si="4"/>
        <v>0</v>
      </c>
      <c r="BW26" s="98">
        <f t="shared" si="4"/>
        <v>0</v>
      </c>
      <c r="BX26" s="98">
        <f t="shared" si="4"/>
        <v>0</v>
      </c>
      <c r="BY26" s="98">
        <f t="shared" si="4"/>
        <v>0</v>
      </c>
      <c r="BZ26" s="98">
        <f t="shared" si="4"/>
        <v>0</v>
      </c>
      <c r="CA26" s="98">
        <f t="shared" si="4"/>
        <v>0</v>
      </c>
      <c r="CB26" s="98">
        <f t="shared" si="4"/>
        <v>0</v>
      </c>
      <c r="CC26" s="98">
        <f t="shared" si="4"/>
        <v>0</v>
      </c>
      <c r="CD26" s="98">
        <f t="shared" si="5"/>
        <v>0</v>
      </c>
      <c r="CE26" s="98">
        <f t="shared" si="5"/>
        <v>0</v>
      </c>
      <c r="CF26" s="98">
        <f t="shared" si="5"/>
        <v>0</v>
      </c>
      <c r="CG26" s="98">
        <f t="shared" si="5"/>
        <v>0</v>
      </c>
      <c r="CH26" s="98">
        <f t="shared" si="5"/>
        <v>0</v>
      </c>
      <c r="CI26" s="98">
        <f t="shared" si="5"/>
        <v>0</v>
      </c>
      <c r="CJ26" s="98">
        <f t="shared" si="5"/>
        <v>0</v>
      </c>
      <c r="CK26" s="99"/>
      <c r="CL26" s="100">
        <v>0.4291666666666667</v>
      </c>
      <c r="CM26" s="101">
        <v>0.50208333333333333</v>
      </c>
      <c r="CN26" s="102">
        <f t="shared" si="6"/>
        <v>7.291666666666663E-2</v>
      </c>
      <c r="CO26" s="103">
        <f>IF(CN26&gt;IF(G33="О1-О3",CR$18,CR$17),CN26-IF(G33="О1-О3",CR$18,CR$17),0)</f>
        <v>7.291666666666663E-2</v>
      </c>
      <c r="CP26" s="104">
        <f t="shared" si="7"/>
        <v>6300</v>
      </c>
      <c r="CQ26" s="105"/>
      <c r="CR26" s="106">
        <f t="shared" si="8"/>
        <v>0</v>
      </c>
      <c r="CS26" s="121">
        <f>IF(C33="","",SUM(AY26,IF(AW26=AW$22,0,60),IF(AX26=AX$22,0,60)))</f>
        <v>120</v>
      </c>
      <c r="CT26" s="108">
        <f>IF(C33="",0,IF(ISNUMBER(CR26),CR26+(1-(CS26+1)/181),0))</f>
        <v>0.33149171270718236</v>
      </c>
      <c r="CU26" s="108">
        <f t="shared" si="9"/>
        <v>100</v>
      </c>
      <c r="CV26" s="122">
        <f t="shared" si="10"/>
        <v>1</v>
      </c>
      <c r="CW26" s="110"/>
      <c r="CX26" s="110">
        <v>3</v>
      </c>
      <c r="CY26" s="110"/>
      <c r="CZ26" s="110"/>
      <c r="DA26" s="110"/>
      <c r="DB26" s="110"/>
      <c r="DC26" s="110"/>
      <c r="DD26" s="111" t="str">
        <f t="shared" si="11"/>
        <v>Призер</v>
      </c>
      <c r="DE26" s="6"/>
      <c r="DF26" s="6"/>
      <c r="DG26" s="6">
        <v>3</v>
      </c>
      <c r="DH26" s="6"/>
      <c r="DI26" s="6"/>
      <c r="DJ26" s="129"/>
      <c r="DK26" s="6"/>
    </row>
    <row r="27" spans="1:253" s="112" customFormat="1" ht="20.100000000000001" customHeight="1" x14ac:dyDescent="0.25">
      <c r="A27" s="81">
        <f t="shared" si="1"/>
        <v>0.33149171270718236</v>
      </c>
      <c r="B27" s="113">
        <f t="shared" si="2"/>
        <v>4</v>
      </c>
      <c r="C27" s="124" t="s">
        <v>132</v>
      </c>
      <c r="D27" s="84" t="s">
        <v>135</v>
      </c>
      <c r="E27" s="130">
        <v>2004</v>
      </c>
      <c r="F27" s="88"/>
      <c r="G27" s="126">
        <v>14</v>
      </c>
      <c r="H27" s="127" t="s">
        <v>63</v>
      </c>
      <c r="I27" s="88"/>
      <c r="J27" s="128"/>
      <c r="K27" s="87" t="s">
        <v>64</v>
      </c>
      <c r="L27" s="87" t="s">
        <v>65</v>
      </c>
      <c r="M27" s="128">
        <v>25092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8"/>
      <c r="AW27" s="119"/>
      <c r="AX27" s="116"/>
      <c r="AY27" s="120"/>
      <c r="AZ27" s="97">
        <f t="shared" si="3"/>
        <v>0</v>
      </c>
      <c r="BA27" s="98">
        <f t="shared" si="3"/>
        <v>0</v>
      </c>
      <c r="BB27" s="98">
        <f t="shared" si="3"/>
        <v>0</v>
      </c>
      <c r="BC27" s="98">
        <f t="shared" si="3"/>
        <v>0</v>
      </c>
      <c r="BD27" s="98">
        <f t="shared" si="3"/>
        <v>0</v>
      </c>
      <c r="BE27" s="98">
        <f t="shared" si="3"/>
        <v>0</v>
      </c>
      <c r="BF27" s="98">
        <f t="shared" si="3"/>
        <v>0</v>
      </c>
      <c r="BG27" s="98">
        <f t="shared" si="3"/>
        <v>0</v>
      </c>
      <c r="BH27" s="98">
        <f t="shared" si="3"/>
        <v>0</v>
      </c>
      <c r="BI27" s="98">
        <f t="shared" si="3"/>
        <v>0</v>
      </c>
      <c r="BJ27" s="98">
        <f t="shared" si="3"/>
        <v>0</v>
      </c>
      <c r="BK27" s="98">
        <f t="shared" si="3"/>
        <v>0</v>
      </c>
      <c r="BL27" s="98">
        <f t="shared" si="3"/>
        <v>0</v>
      </c>
      <c r="BM27" s="98">
        <f t="shared" si="3"/>
        <v>0</v>
      </c>
      <c r="BN27" s="98">
        <f t="shared" si="3"/>
        <v>0</v>
      </c>
      <c r="BO27" s="98">
        <f t="shared" si="3"/>
        <v>0</v>
      </c>
      <c r="BP27" s="98">
        <f t="shared" si="4"/>
        <v>0</v>
      </c>
      <c r="BQ27" s="98">
        <f t="shared" si="4"/>
        <v>0</v>
      </c>
      <c r="BR27" s="98">
        <f t="shared" si="4"/>
        <v>0</v>
      </c>
      <c r="BS27" s="98">
        <f t="shared" si="4"/>
        <v>0</v>
      </c>
      <c r="BT27" s="98">
        <f t="shared" si="4"/>
        <v>0</v>
      </c>
      <c r="BU27" s="98">
        <f t="shared" si="4"/>
        <v>0</v>
      </c>
      <c r="BV27" s="98">
        <f t="shared" si="4"/>
        <v>0</v>
      </c>
      <c r="BW27" s="98">
        <f t="shared" si="4"/>
        <v>0</v>
      </c>
      <c r="BX27" s="98">
        <f t="shared" si="4"/>
        <v>0</v>
      </c>
      <c r="BY27" s="98">
        <f t="shared" si="4"/>
        <v>0</v>
      </c>
      <c r="BZ27" s="98">
        <f t="shared" si="4"/>
        <v>0</v>
      </c>
      <c r="CA27" s="98">
        <f t="shared" si="4"/>
        <v>0</v>
      </c>
      <c r="CB27" s="98">
        <f t="shared" si="4"/>
        <v>0</v>
      </c>
      <c r="CC27" s="98">
        <f t="shared" si="4"/>
        <v>0</v>
      </c>
      <c r="CD27" s="98">
        <f t="shared" si="5"/>
        <v>0</v>
      </c>
      <c r="CE27" s="98">
        <f t="shared" si="5"/>
        <v>0</v>
      </c>
      <c r="CF27" s="98">
        <f t="shared" si="5"/>
        <v>0</v>
      </c>
      <c r="CG27" s="98">
        <f t="shared" si="5"/>
        <v>0</v>
      </c>
      <c r="CH27" s="98">
        <f t="shared" si="5"/>
        <v>0</v>
      </c>
      <c r="CI27" s="98">
        <f t="shared" si="5"/>
        <v>0</v>
      </c>
      <c r="CJ27" s="98">
        <f t="shared" si="5"/>
        <v>0</v>
      </c>
      <c r="CK27" s="99"/>
      <c r="CL27" s="100">
        <v>0.42986111111111108</v>
      </c>
      <c r="CM27" s="101">
        <v>0.49027777777777781</v>
      </c>
      <c r="CN27" s="102">
        <f t="shared" si="6"/>
        <v>6.041666666666673E-2</v>
      </c>
      <c r="CO27" s="103">
        <f>IF(CN27&gt;IF(G34="О1-О3",CR$18,CR$17),CN27-IF(G34="О1-О3",CR$18,CR$17),0)</f>
        <v>6.041666666666673E-2</v>
      </c>
      <c r="CP27" s="104">
        <f t="shared" si="7"/>
        <v>5220</v>
      </c>
      <c r="CQ27" s="105"/>
      <c r="CR27" s="106">
        <f t="shared" si="8"/>
        <v>0</v>
      </c>
      <c r="CS27" s="121">
        <f>IF(C34="","",SUM(AY27,IF(AW27=AW$22,0,60),IF(AX27=AX$22,0,60)))</f>
        <v>120</v>
      </c>
      <c r="CT27" s="108">
        <f>IF(C34="",0,IF(ISNUMBER(CR27),CR27+(1-(CS27+1)/181),0))</f>
        <v>0.33149171270718236</v>
      </c>
      <c r="CU27" s="108">
        <f t="shared" si="9"/>
        <v>100</v>
      </c>
      <c r="CV27" s="122">
        <f t="shared" si="10"/>
        <v>1</v>
      </c>
      <c r="CW27" s="110"/>
      <c r="CX27" s="110">
        <v>4</v>
      </c>
      <c r="CY27" s="110"/>
      <c r="CZ27" s="110"/>
      <c r="DA27" s="110"/>
      <c r="DB27" s="110"/>
      <c r="DC27" s="110"/>
      <c r="DD27" s="111" t="str">
        <f t="shared" si="11"/>
        <v/>
      </c>
      <c r="DE27" s="6"/>
      <c r="DF27" s="6"/>
      <c r="DG27" s="6">
        <v>4</v>
      </c>
      <c r="DH27" s="129"/>
      <c r="DI27" s="6"/>
      <c r="DJ27" s="6"/>
      <c r="DK27" s="6"/>
    </row>
    <row r="28" spans="1:253" s="112" customFormat="1" ht="20.100000000000001" customHeight="1" x14ac:dyDescent="0.25">
      <c r="A28" s="81">
        <f t="shared" si="1"/>
        <v>0.33149171270718236</v>
      </c>
      <c r="B28" s="113">
        <f t="shared" si="2"/>
        <v>5</v>
      </c>
      <c r="C28" s="124" t="s">
        <v>133</v>
      </c>
      <c r="D28" s="84" t="s">
        <v>135</v>
      </c>
      <c r="E28" s="130">
        <v>2002</v>
      </c>
      <c r="F28" s="88"/>
      <c r="G28" s="126">
        <v>14</v>
      </c>
      <c r="H28" s="127" t="s">
        <v>63</v>
      </c>
      <c r="I28" s="87"/>
      <c r="J28" s="115"/>
      <c r="K28" s="87" t="s">
        <v>64</v>
      </c>
      <c r="L28" s="87" t="s">
        <v>65</v>
      </c>
      <c r="M28" s="115">
        <v>1982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8"/>
      <c r="AW28" s="119"/>
      <c r="AX28" s="116"/>
      <c r="AY28" s="120"/>
      <c r="AZ28" s="97">
        <f t="shared" si="3"/>
        <v>0</v>
      </c>
      <c r="BA28" s="98">
        <f t="shared" si="3"/>
        <v>0</v>
      </c>
      <c r="BB28" s="98">
        <f t="shared" si="3"/>
        <v>0</v>
      </c>
      <c r="BC28" s="98">
        <f t="shared" si="3"/>
        <v>0</v>
      </c>
      <c r="BD28" s="98">
        <f t="shared" si="3"/>
        <v>0</v>
      </c>
      <c r="BE28" s="98">
        <f t="shared" si="3"/>
        <v>0</v>
      </c>
      <c r="BF28" s="98">
        <f t="shared" si="3"/>
        <v>0</v>
      </c>
      <c r="BG28" s="98">
        <f t="shared" si="3"/>
        <v>0</v>
      </c>
      <c r="BH28" s="98">
        <f t="shared" si="3"/>
        <v>0</v>
      </c>
      <c r="BI28" s="98">
        <f t="shared" si="3"/>
        <v>0</v>
      </c>
      <c r="BJ28" s="98">
        <f t="shared" si="3"/>
        <v>0</v>
      </c>
      <c r="BK28" s="98">
        <f t="shared" si="3"/>
        <v>0</v>
      </c>
      <c r="BL28" s="98">
        <f t="shared" si="3"/>
        <v>0</v>
      </c>
      <c r="BM28" s="98">
        <f t="shared" si="3"/>
        <v>0</v>
      </c>
      <c r="BN28" s="98">
        <f t="shared" si="3"/>
        <v>0</v>
      </c>
      <c r="BO28" s="98">
        <f t="shared" si="3"/>
        <v>0</v>
      </c>
      <c r="BP28" s="98">
        <f t="shared" si="4"/>
        <v>0</v>
      </c>
      <c r="BQ28" s="98">
        <f t="shared" si="4"/>
        <v>0</v>
      </c>
      <c r="BR28" s="98">
        <f t="shared" si="4"/>
        <v>0</v>
      </c>
      <c r="BS28" s="98">
        <f t="shared" si="4"/>
        <v>0</v>
      </c>
      <c r="BT28" s="98">
        <f t="shared" si="4"/>
        <v>0</v>
      </c>
      <c r="BU28" s="98">
        <f t="shared" si="4"/>
        <v>0</v>
      </c>
      <c r="BV28" s="98">
        <f t="shared" si="4"/>
        <v>0</v>
      </c>
      <c r="BW28" s="98">
        <f t="shared" si="4"/>
        <v>0</v>
      </c>
      <c r="BX28" s="98">
        <f t="shared" si="4"/>
        <v>0</v>
      </c>
      <c r="BY28" s="98">
        <f t="shared" si="4"/>
        <v>0</v>
      </c>
      <c r="BZ28" s="98">
        <f t="shared" si="4"/>
        <v>0</v>
      </c>
      <c r="CA28" s="98">
        <f t="shared" si="4"/>
        <v>0</v>
      </c>
      <c r="CB28" s="98">
        <f t="shared" si="4"/>
        <v>0</v>
      </c>
      <c r="CC28" s="98">
        <f t="shared" si="4"/>
        <v>0</v>
      </c>
      <c r="CD28" s="98">
        <f t="shared" si="5"/>
        <v>0</v>
      </c>
      <c r="CE28" s="98">
        <f t="shared" si="5"/>
        <v>0</v>
      </c>
      <c r="CF28" s="98">
        <f t="shared" si="5"/>
        <v>0</v>
      </c>
      <c r="CG28" s="98">
        <f t="shared" si="5"/>
        <v>0</v>
      </c>
      <c r="CH28" s="98">
        <f t="shared" si="5"/>
        <v>0</v>
      </c>
      <c r="CI28" s="98">
        <f t="shared" si="5"/>
        <v>0</v>
      </c>
      <c r="CJ28" s="98">
        <f t="shared" si="5"/>
        <v>0</v>
      </c>
      <c r="CK28" s="99"/>
      <c r="CL28" s="100">
        <v>0.42777777777777781</v>
      </c>
      <c r="CM28" s="101">
        <v>0.50486111111111109</v>
      </c>
      <c r="CN28" s="102">
        <f t="shared" si="6"/>
        <v>7.7083333333333282E-2</v>
      </c>
      <c r="CO28" s="103">
        <f>IF(CN28&gt;IF(G25="О1-О3",CR$18,CR$17),CN28-IF(G25="О1-О3",CR$18,CR$17),0)</f>
        <v>7.7083333333333282E-2</v>
      </c>
      <c r="CP28" s="104">
        <f t="shared" si="7"/>
        <v>6660</v>
      </c>
      <c r="CQ28" s="105"/>
      <c r="CR28" s="106">
        <f t="shared" si="8"/>
        <v>0</v>
      </c>
      <c r="CS28" s="121">
        <f>IF(C25="","",SUM(AY28,IF(AW28=AW$22,0,60),IF(AX28=AX$22,0,60)))</f>
        <v>120</v>
      </c>
      <c r="CT28" s="108">
        <f>IF(C25="",0,IF(ISNUMBER(CR28),CR28+(1-(CS28+1)/181),0))</f>
        <v>0.33149171270718236</v>
      </c>
      <c r="CU28" s="108">
        <f t="shared" si="9"/>
        <v>100</v>
      </c>
      <c r="CV28" s="122">
        <f t="shared" si="10"/>
        <v>1</v>
      </c>
      <c r="CW28" s="110"/>
      <c r="CX28" s="110">
        <v>10</v>
      </c>
      <c r="CY28" s="110"/>
      <c r="CZ28" s="110"/>
      <c r="DA28" s="110"/>
      <c r="DB28" s="110"/>
      <c r="DC28" s="110"/>
      <c r="DD28" s="111" t="str">
        <f t="shared" si="11"/>
        <v/>
      </c>
      <c r="DE28" s="6"/>
      <c r="DF28" s="6"/>
      <c r="DG28" s="6">
        <v>5</v>
      </c>
      <c r="DH28" s="6"/>
      <c r="DI28" s="129"/>
      <c r="DJ28" s="6"/>
      <c r="DK28" s="6"/>
    </row>
    <row r="29" spans="1:253" s="112" customFormat="1" ht="20.100000000000001" customHeight="1" x14ac:dyDescent="0.25">
      <c r="A29" s="81">
        <f t="shared" si="1"/>
        <v>0.33149171270718236</v>
      </c>
      <c r="B29" s="113">
        <f t="shared" si="2"/>
        <v>6</v>
      </c>
      <c r="C29" s="124" t="s">
        <v>134</v>
      </c>
      <c r="D29" s="84" t="s">
        <v>135</v>
      </c>
      <c r="E29" s="85">
        <v>2004</v>
      </c>
      <c r="F29" s="88"/>
      <c r="G29" s="126">
        <v>14</v>
      </c>
      <c r="H29" s="127" t="s">
        <v>63</v>
      </c>
      <c r="I29" s="127"/>
      <c r="J29" s="128" t="s">
        <v>69</v>
      </c>
      <c r="K29" s="87" t="s">
        <v>64</v>
      </c>
      <c r="L29" s="87" t="s">
        <v>65</v>
      </c>
      <c r="M29" s="131">
        <v>33461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8"/>
      <c r="AW29" s="119"/>
      <c r="AX29" s="116"/>
      <c r="AY29" s="120"/>
      <c r="AZ29" s="97">
        <f t="shared" si="3"/>
        <v>0</v>
      </c>
      <c r="BA29" s="98">
        <f t="shared" si="3"/>
        <v>0</v>
      </c>
      <c r="BB29" s="98">
        <f t="shared" si="3"/>
        <v>0</v>
      </c>
      <c r="BC29" s="98">
        <f t="shared" si="3"/>
        <v>0</v>
      </c>
      <c r="BD29" s="98">
        <f t="shared" si="3"/>
        <v>0</v>
      </c>
      <c r="BE29" s="98">
        <f t="shared" si="3"/>
        <v>0</v>
      </c>
      <c r="BF29" s="98">
        <f t="shared" si="3"/>
        <v>0</v>
      </c>
      <c r="BG29" s="98">
        <f t="shared" si="3"/>
        <v>0</v>
      </c>
      <c r="BH29" s="98">
        <f t="shared" si="3"/>
        <v>0</v>
      </c>
      <c r="BI29" s="98">
        <f t="shared" si="3"/>
        <v>0</v>
      </c>
      <c r="BJ29" s="98">
        <f t="shared" si="3"/>
        <v>0</v>
      </c>
      <c r="BK29" s="98">
        <f t="shared" si="3"/>
        <v>0</v>
      </c>
      <c r="BL29" s="98">
        <f t="shared" si="3"/>
        <v>0</v>
      </c>
      <c r="BM29" s="98">
        <f t="shared" si="3"/>
        <v>0</v>
      </c>
      <c r="BN29" s="98">
        <f t="shared" si="3"/>
        <v>0</v>
      </c>
      <c r="BO29" s="98">
        <f t="shared" si="3"/>
        <v>0</v>
      </c>
      <c r="BP29" s="98">
        <f t="shared" si="4"/>
        <v>0</v>
      </c>
      <c r="BQ29" s="98">
        <f t="shared" si="4"/>
        <v>0</v>
      </c>
      <c r="BR29" s="98">
        <f t="shared" si="4"/>
        <v>0</v>
      </c>
      <c r="BS29" s="98">
        <f t="shared" si="4"/>
        <v>0</v>
      </c>
      <c r="BT29" s="98">
        <f t="shared" si="4"/>
        <v>0</v>
      </c>
      <c r="BU29" s="98">
        <f t="shared" si="4"/>
        <v>0</v>
      </c>
      <c r="BV29" s="98">
        <f t="shared" si="4"/>
        <v>0</v>
      </c>
      <c r="BW29" s="98">
        <f t="shared" si="4"/>
        <v>0</v>
      </c>
      <c r="BX29" s="98">
        <f t="shared" si="4"/>
        <v>0</v>
      </c>
      <c r="BY29" s="98">
        <f t="shared" si="4"/>
        <v>0</v>
      </c>
      <c r="BZ29" s="98">
        <f t="shared" si="4"/>
        <v>0</v>
      </c>
      <c r="CA29" s="98">
        <f t="shared" si="4"/>
        <v>0</v>
      </c>
      <c r="CB29" s="98">
        <f t="shared" si="4"/>
        <v>0</v>
      </c>
      <c r="CC29" s="98">
        <f t="shared" si="4"/>
        <v>0</v>
      </c>
      <c r="CD29" s="98">
        <f t="shared" si="5"/>
        <v>0</v>
      </c>
      <c r="CE29" s="98">
        <f t="shared" si="5"/>
        <v>0</v>
      </c>
      <c r="CF29" s="98">
        <f t="shared" si="5"/>
        <v>0</v>
      </c>
      <c r="CG29" s="98">
        <f t="shared" si="5"/>
        <v>0</v>
      </c>
      <c r="CH29" s="98">
        <f t="shared" si="5"/>
        <v>0</v>
      </c>
      <c r="CI29" s="98">
        <f t="shared" si="5"/>
        <v>0</v>
      </c>
      <c r="CJ29" s="98">
        <f t="shared" si="5"/>
        <v>0</v>
      </c>
      <c r="CK29" s="99"/>
      <c r="CL29" s="100">
        <v>0.52638888888888891</v>
      </c>
      <c r="CM29" s="101">
        <v>0.59375</v>
      </c>
      <c r="CN29" s="102">
        <f t="shared" si="6"/>
        <v>6.7361111111111094E-2</v>
      </c>
      <c r="CO29" s="103">
        <f>IF(CN29&gt;IF(G27="О1-О3",CR$18,CR$17),CN29-IF(G27="О1-О3",CR$18,CR$17),0)</f>
        <v>6.7361111111111094E-2</v>
      </c>
      <c r="CP29" s="104">
        <f t="shared" si="7"/>
        <v>5820</v>
      </c>
      <c r="CQ29" s="105"/>
      <c r="CR29" s="106">
        <f t="shared" si="8"/>
        <v>0</v>
      </c>
      <c r="CS29" s="121">
        <f>IF(C27="","",SUM(AY29,IF(AW29=AW$22,0,60),IF(AX29=AX$22,0,60)))</f>
        <v>120</v>
      </c>
      <c r="CT29" s="108">
        <f>IF(C27="",0,IF(ISNUMBER(CR29),CR29+(1-(CS29+1)/181),0))</f>
        <v>0.33149171270718236</v>
      </c>
      <c r="CU29" s="108">
        <f t="shared" si="9"/>
        <v>100</v>
      </c>
      <c r="CV29" s="122">
        <f t="shared" si="10"/>
        <v>1</v>
      </c>
      <c r="CW29" s="110"/>
      <c r="CX29" s="110">
        <v>7</v>
      </c>
      <c r="CY29" s="110"/>
      <c r="CZ29" s="110"/>
      <c r="DA29" s="110"/>
      <c r="DB29" s="110">
        <v>2</v>
      </c>
      <c r="DC29" s="110"/>
      <c r="DD29" s="111" t="str">
        <f t="shared" si="11"/>
        <v>Призер</v>
      </c>
      <c r="DE29" s="6"/>
      <c r="DF29" s="6"/>
      <c r="DG29" s="6">
        <v>6</v>
      </c>
      <c r="DH29" s="6"/>
      <c r="DI29" s="6"/>
      <c r="DJ29" s="6"/>
      <c r="DK29" s="6"/>
    </row>
    <row r="30" spans="1:253" s="123" customFormat="1" ht="20.100000000000001" customHeight="1" x14ac:dyDescent="0.25">
      <c r="A30" s="81">
        <f t="shared" si="1"/>
        <v>0.33149171270718236</v>
      </c>
      <c r="B30" s="113">
        <f t="shared" si="2"/>
        <v>7</v>
      </c>
      <c r="C30" s="124" t="s">
        <v>136</v>
      </c>
      <c r="D30" s="84" t="s">
        <v>137</v>
      </c>
      <c r="E30" s="85">
        <v>1999</v>
      </c>
      <c r="F30" s="88"/>
      <c r="G30" s="126">
        <v>16</v>
      </c>
      <c r="H30" s="127" t="s">
        <v>63</v>
      </c>
      <c r="I30" s="87"/>
      <c r="J30" s="115"/>
      <c r="K30" s="87" t="s">
        <v>64</v>
      </c>
      <c r="L30" s="87" t="s">
        <v>65</v>
      </c>
      <c r="M30" s="128">
        <v>32755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8"/>
      <c r="AW30" s="119"/>
      <c r="AX30" s="116"/>
      <c r="AY30" s="120"/>
      <c r="AZ30" s="97">
        <f t="shared" si="3"/>
        <v>0</v>
      </c>
      <c r="BA30" s="98">
        <f t="shared" si="3"/>
        <v>0</v>
      </c>
      <c r="BB30" s="98">
        <f t="shared" si="3"/>
        <v>0</v>
      </c>
      <c r="BC30" s="98">
        <f t="shared" si="3"/>
        <v>0</v>
      </c>
      <c r="BD30" s="98">
        <f t="shared" si="3"/>
        <v>0</v>
      </c>
      <c r="BE30" s="98">
        <f t="shared" si="3"/>
        <v>0</v>
      </c>
      <c r="BF30" s="98">
        <f t="shared" si="3"/>
        <v>0</v>
      </c>
      <c r="BG30" s="98">
        <f t="shared" si="3"/>
        <v>0</v>
      </c>
      <c r="BH30" s="98">
        <f t="shared" si="3"/>
        <v>0</v>
      </c>
      <c r="BI30" s="98">
        <f t="shared" si="3"/>
        <v>0</v>
      </c>
      <c r="BJ30" s="98">
        <f t="shared" si="3"/>
        <v>0</v>
      </c>
      <c r="BK30" s="98">
        <f t="shared" si="3"/>
        <v>0</v>
      </c>
      <c r="BL30" s="98">
        <f t="shared" si="3"/>
        <v>0</v>
      </c>
      <c r="BM30" s="98">
        <f t="shared" si="3"/>
        <v>0</v>
      </c>
      <c r="BN30" s="98">
        <f t="shared" si="3"/>
        <v>0</v>
      </c>
      <c r="BO30" s="98">
        <f t="shared" si="3"/>
        <v>0</v>
      </c>
      <c r="BP30" s="98">
        <f t="shared" si="4"/>
        <v>0</v>
      </c>
      <c r="BQ30" s="98">
        <f t="shared" si="4"/>
        <v>0</v>
      </c>
      <c r="BR30" s="98">
        <f t="shared" si="4"/>
        <v>0</v>
      </c>
      <c r="BS30" s="98">
        <f t="shared" si="4"/>
        <v>0</v>
      </c>
      <c r="BT30" s="98">
        <f t="shared" si="4"/>
        <v>0</v>
      </c>
      <c r="BU30" s="98">
        <f t="shared" si="4"/>
        <v>0</v>
      </c>
      <c r="BV30" s="98">
        <f t="shared" si="4"/>
        <v>0</v>
      </c>
      <c r="BW30" s="98">
        <f t="shared" si="4"/>
        <v>0</v>
      </c>
      <c r="BX30" s="98">
        <f t="shared" si="4"/>
        <v>0</v>
      </c>
      <c r="BY30" s="98">
        <f t="shared" si="4"/>
        <v>0</v>
      </c>
      <c r="BZ30" s="98">
        <f t="shared" si="4"/>
        <v>0</v>
      </c>
      <c r="CA30" s="98">
        <f t="shared" si="4"/>
        <v>0</v>
      </c>
      <c r="CB30" s="98">
        <f t="shared" si="4"/>
        <v>0</v>
      </c>
      <c r="CC30" s="98">
        <f t="shared" si="4"/>
        <v>0</v>
      </c>
      <c r="CD30" s="98">
        <f t="shared" si="5"/>
        <v>0</v>
      </c>
      <c r="CE30" s="98">
        <f t="shared" si="5"/>
        <v>0</v>
      </c>
      <c r="CF30" s="98">
        <f t="shared" si="5"/>
        <v>0</v>
      </c>
      <c r="CG30" s="98">
        <f t="shared" si="5"/>
        <v>0</v>
      </c>
      <c r="CH30" s="98">
        <f t="shared" si="5"/>
        <v>0</v>
      </c>
      <c r="CI30" s="98">
        <f t="shared" si="5"/>
        <v>0</v>
      </c>
      <c r="CJ30" s="98">
        <f t="shared" si="5"/>
        <v>0</v>
      </c>
      <c r="CK30" s="99"/>
      <c r="CL30" s="100">
        <v>0.4236111111111111</v>
      </c>
      <c r="CM30" s="101">
        <v>0.48749999999999999</v>
      </c>
      <c r="CN30" s="102">
        <f t="shared" si="6"/>
        <v>6.3888888888888884E-2</v>
      </c>
      <c r="CO30" s="103">
        <f>IF(CN30&gt;IF(G29="О1-О3",CR$18,CR$17),CN30-IF(G29="О1-О3",CR$18,CR$17),0)</f>
        <v>6.3888888888888884E-2</v>
      </c>
      <c r="CP30" s="104">
        <f t="shared" si="7"/>
        <v>5520</v>
      </c>
      <c r="CQ30" s="105"/>
      <c r="CR30" s="106">
        <f t="shared" si="8"/>
        <v>0</v>
      </c>
      <c r="CS30" s="121">
        <f>IF(C29="","",SUM(AY30,IF(AW30=AW$22,0,60),IF(AX30=AX$22,0,60)))</f>
        <v>120</v>
      </c>
      <c r="CT30" s="108">
        <f>IF(C29="",0,IF(ISNUMBER(CR30),CR30+(1-(CS30+1)/181),0))</f>
        <v>0.33149171270718236</v>
      </c>
      <c r="CU30" s="108">
        <f t="shared" si="9"/>
        <v>100</v>
      </c>
      <c r="CV30" s="122">
        <f t="shared" si="10"/>
        <v>1</v>
      </c>
      <c r="CW30" s="110"/>
      <c r="CX30" s="110">
        <v>5</v>
      </c>
      <c r="CY30" s="110"/>
      <c r="CZ30" s="110"/>
      <c r="DA30" s="110"/>
      <c r="DB30" s="110"/>
      <c r="DC30" s="110"/>
      <c r="DD30" s="111" t="str">
        <f t="shared" si="11"/>
        <v/>
      </c>
      <c r="DE30" s="6"/>
      <c r="DF30" s="6"/>
      <c r="DG30" s="6">
        <v>7</v>
      </c>
      <c r="DH30" s="6"/>
      <c r="DI30" s="6"/>
      <c r="DJ30" s="6"/>
      <c r="DK30" s="6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2" customFormat="1" ht="19.5" customHeight="1" x14ac:dyDescent="0.25">
      <c r="A31" s="81">
        <f t="shared" si="1"/>
        <v>0.33149171270718236</v>
      </c>
      <c r="B31" s="113">
        <f t="shared" si="2"/>
        <v>8</v>
      </c>
      <c r="C31" s="124" t="s">
        <v>138</v>
      </c>
      <c r="D31" s="84" t="s">
        <v>137</v>
      </c>
      <c r="E31" s="130">
        <v>2000</v>
      </c>
      <c r="F31" s="88"/>
      <c r="G31" s="87">
        <v>16</v>
      </c>
      <c r="H31" s="126" t="s">
        <v>63</v>
      </c>
      <c r="I31" s="127"/>
      <c r="J31" s="88"/>
      <c r="K31" s="87"/>
      <c r="L31" s="88"/>
      <c r="M31" s="88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8"/>
      <c r="AW31" s="119"/>
      <c r="AX31" s="116"/>
      <c r="AY31" s="120"/>
      <c r="AZ31" s="97">
        <f t="shared" si="3"/>
        <v>0</v>
      </c>
      <c r="BA31" s="98">
        <f t="shared" si="3"/>
        <v>0</v>
      </c>
      <c r="BB31" s="98">
        <f t="shared" si="3"/>
        <v>0</v>
      </c>
      <c r="BC31" s="98">
        <f t="shared" si="3"/>
        <v>0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0</v>
      </c>
      <c r="BM31" s="98"/>
      <c r="BN31" s="98">
        <f t="shared" si="3"/>
        <v>0</v>
      </c>
      <c r="BO31" s="98">
        <f t="shared" si="3"/>
        <v>0</v>
      </c>
      <c r="BP31" s="98">
        <f t="shared" si="4"/>
        <v>0</v>
      </c>
      <c r="BQ31" s="98">
        <f t="shared" si="4"/>
        <v>0</v>
      </c>
      <c r="BR31" s="98">
        <f t="shared" si="4"/>
        <v>0</v>
      </c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>
        <f t="shared" si="5"/>
        <v>0</v>
      </c>
      <c r="CJ31" s="98">
        <f t="shared" si="5"/>
        <v>0</v>
      </c>
      <c r="CK31" s="99"/>
      <c r="CL31" s="100">
        <v>0.4284722222222222</v>
      </c>
      <c r="CM31" s="101">
        <v>0.50416666666666665</v>
      </c>
      <c r="CN31" s="102">
        <f t="shared" si="6"/>
        <v>7.5694444444444453E-2</v>
      </c>
      <c r="CO31" s="103">
        <f>IF(CN31&gt;IF(G31="О1-О3",CR$18,CR$17),CN31-IF(G31="О1-О3",CR$18,CR$17),0)</f>
        <v>7.5694444444444453E-2</v>
      </c>
      <c r="CP31" s="104">
        <f t="shared" si="7"/>
        <v>6540</v>
      </c>
      <c r="CQ31" s="105"/>
      <c r="CR31" s="106">
        <f t="shared" si="8"/>
        <v>0</v>
      </c>
      <c r="CS31" s="121">
        <f>IF(C31="","",SUM(AY31,IF(AW31=AW$22,0,60),IF(AX31=AX$22,0,60)))</f>
        <v>120</v>
      </c>
      <c r="CT31" s="108">
        <f>IF(C31="",0,IF(ISNUMBER(CR31),CR31+(1-(CS31+1)/181),0))</f>
        <v>0.33149171270718236</v>
      </c>
      <c r="CU31" s="108"/>
      <c r="CV31" s="122">
        <f t="shared" si="10"/>
        <v>1</v>
      </c>
      <c r="CW31" s="110"/>
      <c r="CX31" s="110"/>
      <c r="CY31" s="110"/>
      <c r="CZ31" s="110"/>
      <c r="DA31" s="110"/>
      <c r="DB31" s="110"/>
      <c r="DC31" s="110"/>
      <c r="DD31" s="111"/>
      <c r="DE31" s="6"/>
      <c r="DF31" s="5"/>
      <c r="DG31" s="6">
        <v>8</v>
      </c>
      <c r="DH31" s="129"/>
      <c r="DI31" s="6"/>
      <c r="DJ31" s="6"/>
      <c r="DK31" s="6"/>
    </row>
    <row r="32" spans="1:253" s="112" customFormat="1" ht="20.100000000000001" customHeight="1" x14ac:dyDescent="0.25">
      <c r="A32" s="81">
        <f t="shared" si="1"/>
        <v>0.33149171270718236</v>
      </c>
      <c r="B32" s="113">
        <f t="shared" si="2"/>
        <v>9</v>
      </c>
      <c r="C32" s="83" t="s">
        <v>139</v>
      </c>
      <c r="D32" s="84" t="s">
        <v>137</v>
      </c>
      <c r="E32" s="85">
        <v>2001</v>
      </c>
      <c r="F32" s="88"/>
      <c r="G32" s="87">
        <v>16</v>
      </c>
      <c r="H32" s="87" t="s">
        <v>63</v>
      </c>
      <c r="I32" s="127"/>
      <c r="J32" s="128"/>
      <c r="K32" s="126"/>
      <c r="L32" s="88"/>
      <c r="M32" s="88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8"/>
      <c r="AW32" s="119"/>
      <c r="AX32" s="116"/>
      <c r="AY32" s="120"/>
      <c r="AZ32" s="97">
        <f t="shared" si="3"/>
        <v>0</v>
      </c>
      <c r="BA32" s="98">
        <f t="shared" si="3"/>
        <v>0</v>
      </c>
      <c r="BB32" s="98">
        <f t="shared" si="3"/>
        <v>0</v>
      </c>
      <c r="BC32" s="98">
        <f t="shared" si="3"/>
        <v>0</v>
      </c>
      <c r="BD32" s="98">
        <f t="shared" si="3"/>
        <v>0</v>
      </c>
      <c r="BE32" s="98"/>
      <c r="BF32" s="98">
        <f t="shared" si="3"/>
        <v>0</v>
      </c>
      <c r="BG32" s="98">
        <f t="shared" si="3"/>
        <v>0</v>
      </c>
      <c r="BH32" s="98">
        <f t="shared" si="3"/>
        <v>0</v>
      </c>
      <c r="BI32" s="98">
        <f t="shared" si="3"/>
        <v>0</v>
      </c>
      <c r="BJ32" s="98">
        <f t="shared" si="3"/>
        <v>0</v>
      </c>
      <c r="BK32" s="98">
        <f t="shared" si="3"/>
        <v>0</v>
      </c>
      <c r="BL32" s="98">
        <f t="shared" si="3"/>
        <v>0</v>
      </c>
      <c r="BM32" s="98">
        <f t="shared" si="3"/>
        <v>0</v>
      </c>
      <c r="BN32" s="98">
        <f t="shared" si="3"/>
        <v>0</v>
      </c>
      <c r="BO32" s="98">
        <f t="shared" si="3"/>
        <v>0</v>
      </c>
      <c r="BP32" s="98">
        <f t="shared" si="4"/>
        <v>0</v>
      </c>
      <c r="BQ32" s="98">
        <f t="shared" si="4"/>
        <v>0</v>
      </c>
      <c r="BR32" s="98">
        <f t="shared" si="4"/>
        <v>0</v>
      </c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>
        <f t="shared" si="5"/>
        <v>0</v>
      </c>
      <c r="CJ32" s="98">
        <f t="shared" si="5"/>
        <v>0</v>
      </c>
      <c r="CK32" s="99"/>
      <c r="CL32" s="100">
        <v>0.42222222222222222</v>
      </c>
      <c r="CM32" s="101">
        <v>0.48749999999999999</v>
      </c>
      <c r="CN32" s="102">
        <f t="shared" si="6"/>
        <v>6.5277777777777768E-2</v>
      </c>
      <c r="CO32" s="103">
        <f>IF(CN32&gt;IF(G35="О1-О3",CR$18,CR$17),CN32-IF(G35="О1-О3",CR$18,CR$17),0)</f>
        <v>6.5277777777777768E-2</v>
      </c>
      <c r="CP32" s="104">
        <f t="shared" si="7"/>
        <v>5640</v>
      </c>
      <c r="CQ32" s="105"/>
      <c r="CR32" s="106">
        <f t="shared" si="8"/>
        <v>0</v>
      </c>
      <c r="CS32" s="121">
        <f>IF(C35="","",SUM(AY32,IF(AW32=AW$22,0,60),IF(AX32=AX$22,0,60)))</f>
        <v>120</v>
      </c>
      <c r="CT32" s="108">
        <f>IF(C35="",0,IF(ISNUMBER(CR32),CR32+(1-(CS32+1)/181),0))</f>
        <v>0.33149171270718236</v>
      </c>
      <c r="CU32" s="108">
        <f>CT32*100/MAX(CT:CT)</f>
        <v>100</v>
      </c>
      <c r="CV32" s="122">
        <f t="shared" si="10"/>
        <v>1</v>
      </c>
      <c r="CW32" s="110"/>
      <c r="CX32" s="110"/>
      <c r="CY32" s="110"/>
      <c r="CZ32" s="110"/>
      <c r="DA32" s="110"/>
      <c r="DB32" s="110"/>
      <c r="DC32" s="110"/>
      <c r="DD32" s="111"/>
      <c r="DE32" s="6"/>
      <c r="DF32" s="5"/>
      <c r="DG32" s="6">
        <v>9</v>
      </c>
      <c r="DH32" s="6"/>
      <c r="DI32" s="6"/>
      <c r="DJ32" s="6"/>
      <c r="DK32" s="6"/>
    </row>
    <row r="33" spans="1:253" s="112" customFormat="1" ht="20.100000000000001" customHeight="1" x14ac:dyDescent="0.25">
      <c r="A33" s="81">
        <f t="shared" si="1"/>
        <v>0.33149171270718236</v>
      </c>
      <c r="B33" s="113">
        <f t="shared" si="2"/>
        <v>10</v>
      </c>
      <c r="C33" s="83" t="s">
        <v>140</v>
      </c>
      <c r="D33" s="84" t="s">
        <v>137</v>
      </c>
      <c r="E33" s="85">
        <v>2003</v>
      </c>
      <c r="F33" s="88"/>
      <c r="G33" s="87">
        <v>14</v>
      </c>
      <c r="H33" s="87" t="s">
        <v>67</v>
      </c>
      <c r="I33" s="127"/>
      <c r="J33" s="88"/>
      <c r="K33" s="87"/>
      <c r="L33" s="88"/>
      <c r="M33" s="88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8"/>
      <c r="AW33" s="119"/>
      <c r="AX33" s="116"/>
      <c r="AY33" s="120"/>
      <c r="AZ33" s="97">
        <f t="shared" si="3"/>
        <v>0</v>
      </c>
      <c r="BA33" s="98">
        <f t="shared" si="3"/>
        <v>0</v>
      </c>
      <c r="BB33" s="98">
        <f t="shared" si="3"/>
        <v>0</v>
      </c>
      <c r="BC33" s="98">
        <f t="shared" si="3"/>
        <v>0</v>
      </c>
      <c r="BD33" s="98">
        <f t="shared" si="3"/>
        <v>0</v>
      </c>
      <c r="BE33" s="98">
        <f t="shared" si="3"/>
        <v>0</v>
      </c>
      <c r="BF33" s="98">
        <f t="shared" si="3"/>
        <v>0</v>
      </c>
      <c r="BG33" s="98">
        <f t="shared" si="3"/>
        <v>0</v>
      </c>
      <c r="BH33" s="98">
        <f t="shared" si="3"/>
        <v>0</v>
      </c>
      <c r="BI33" s="98">
        <f t="shared" si="3"/>
        <v>0</v>
      </c>
      <c r="BJ33" s="98">
        <f t="shared" si="3"/>
        <v>0</v>
      </c>
      <c r="BK33" s="98">
        <f t="shared" si="3"/>
        <v>0</v>
      </c>
      <c r="BL33" s="98">
        <f t="shared" si="3"/>
        <v>0</v>
      </c>
      <c r="BM33" s="98"/>
      <c r="BN33" s="98">
        <f t="shared" si="3"/>
        <v>0</v>
      </c>
      <c r="BO33" s="98">
        <f t="shared" si="3"/>
        <v>0</v>
      </c>
      <c r="BP33" s="98">
        <f t="shared" si="4"/>
        <v>0</v>
      </c>
      <c r="BQ33" s="98">
        <f t="shared" si="4"/>
        <v>0</v>
      </c>
      <c r="BR33" s="98">
        <f t="shared" si="4"/>
        <v>0</v>
      </c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>
        <f t="shared" si="5"/>
        <v>0</v>
      </c>
      <c r="CJ33" s="98">
        <f t="shared" si="5"/>
        <v>0</v>
      </c>
      <c r="CK33" s="99"/>
      <c r="CL33" s="100">
        <v>0.42152777777777778</v>
      </c>
      <c r="CM33" s="101">
        <v>0.47569444444444442</v>
      </c>
      <c r="CN33" s="102">
        <f t="shared" si="6"/>
        <v>5.4166666666666641E-2</v>
      </c>
      <c r="CO33" s="103">
        <f>IF(CN33&gt;IF(G28="О1-О3",CR$18,CR$17),CN33-IF(G28="О1-О3",CR$18,CR$17),0)</f>
        <v>5.4166666666666641E-2</v>
      </c>
      <c r="CP33" s="104">
        <f t="shared" si="7"/>
        <v>4680</v>
      </c>
      <c r="CQ33" s="105"/>
      <c r="CR33" s="106">
        <f t="shared" si="8"/>
        <v>0</v>
      </c>
      <c r="CS33" s="121">
        <f>IF(C28="","",SUM(AY33,IF(AW33=AW$22,0,60),IF(AX33=AX$22,0,60)))</f>
        <v>120</v>
      </c>
      <c r="CT33" s="108">
        <f>IF(C28="",0,IF(ISNUMBER(CR33),CR33+(1-(CS33+1)/181),0))</f>
        <v>0.33149171270718236</v>
      </c>
      <c r="CU33" s="108"/>
      <c r="CV33" s="122">
        <f t="shared" si="10"/>
        <v>1</v>
      </c>
      <c r="CW33" s="110"/>
      <c r="CX33" s="110"/>
      <c r="CY33" s="110"/>
      <c r="CZ33" s="110"/>
      <c r="DA33" s="110"/>
      <c r="DB33" s="110"/>
      <c r="DC33" s="110"/>
      <c r="DD33" s="111"/>
      <c r="DE33" s="6"/>
      <c r="DF33" s="5"/>
      <c r="DG33" s="6">
        <v>10</v>
      </c>
      <c r="DH33" s="6"/>
      <c r="DI33" s="6"/>
      <c r="DJ33" s="6"/>
      <c r="DK33" s="6"/>
    </row>
    <row r="34" spans="1:253" s="112" customFormat="1" ht="18.75" customHeight="1" x14ac:dyDescent="0.25">
      <c r="A34" s="81">
        <f t="shared" si="1"/>
        <v>0.33149171270718236</v>
      </c>
      <c r="B34" s="113">
        <f t="shared" si="2"/>
        <v>11</v>
      </c>
      <c r="C34" s="83" t="s">
        <v>141</v>
      </c>
      <c r="D34" s="84" t="s">
        <v>137</v>
      </c>
      <c r="E34" s="85">
        <v>2003</v>
      </c>
      <c r="F34" s="88"/>
      <c r="G34" s="87">
        <v>14</v>
      </c>
      <c r="H34" s="126" t="s">
        <v>67</v>
      </c>
      <c r="I34" s="127"/>
      <c r="J34" s="128" t="s">
        <v>69</v>
      </c>
      <c r="K34" s="87" t="s">
        <v>64</v>
      </c>
      <c r="L34" s="87" t="s">
        <v>65</v>
      </c>
      <c r="M34" s="131">
        <v>36213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7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8"/>
      <c r="AW34" s="119"/>
      <c r="AX34" s="116"/>
      <c r="AY34" s="120"/>
      <c r="AZ34" s="97">
        <f t="shared" si="3"/>
        <v>0</v>
      </c>
      <c r="BA34" s="98">
        <f t="shared" si="3"/>
        <v>0</v>
      </c>
      <c r="BB34" s="98">
        <f t="shared" si="3"/>
        <v>0</v>
      </c>
      <c r="BC34" s="98">
        <f t="shared" si="3"/>
        <v>0</v>
      </c>
      <c r="BD34" s="98">
        <f t="shared" si="3"/>
        <v>0</v>
      </c>
      <c r="BE34" s="98">
        <f t="shared" si="3"/>
        <v>0</v>
      </c>
      <c r="BF34" s="98">
        <f t="shared" si="3"/>
        <v>0</v>
      </c>
      <c r="BG34" s="98">
        <f t="shared" si="3"/>
        <v>0</v>
      </c>
      <c r="BH34" s="98">
        <f t="shared" si="3"/>
        <v>0</v>
      </c>
      <c r="BI34" s="98">
        <f t="shared" si="3"/>
        <v>0</v>
      </c>
      <c r="BJ34" s="98">
        <f t="shared" si="3"/>
        <v>0</v>
      </c>
      <c r="BK34" s="98">
        <f t="shared" si="3"/>
        <v>0</v>
      </c>
      <c r="BL34" s="98">
        <f t="shared" si="3"/>
        <v>0</v>
      </c>
      <c r="BM34" s="98">
        <f>IF(AA34=AA$22,1,0)</f>
        <v>0</v>
      </c>
      <c r="BN34" s="98">
        <f t="shared" si="3"/>
        <v>0</v>
      </c>
      <c r="BO34" s="98">
        <f t="shared" si="3"/>
        <v>0</v>
      </c>
      <c r="BP34" s="98">
        <f t="shared" si="4"/>
        <v>0</v>
      </c>
      <c r="BQ34" s="98">
        <f t="shared" si="4"/>
        <v>0</v>
      </c>
      <c r="BR34" s="98">
        <f t="shared" si="4"/>
        <v>0</v>
      </c>
      <c r="BS34" s="98">
        <f t="shared" si="4"/>
        <v>0</v>
      </c>
      <c r="BT34" s="98">
        <f t="shared" si="4"/>
        <v>0</v>
      </c>
      <c r="BU34" s="98">
        <f t="shared" si="4"/>
        <v>0</v>
      </c>
      <c r="BV34" s="98">
        <f t="shared" si="4"/>
        <v>0</v>
      </c>
      <c r="BW34" s="98">
        <f t="shared" si="4"/>
        <v>0</v>
      </c>
      <c r="BX34" s="98">
        <f t="shared" si="4"/>
        <v>0</v>
      </c>
      <c r="BY34" s="98">
        <f t="shared" si="4"/>
        <v>0</v>
      </c>
      <c r="BZ34" s="98">
        <f t="shared" si="4"/>
        <v>0</v>
      </c>
      <c r="CA34" s="98">
        <f t="shared" si="4"/>
        <v>0</v>
      </c>
      <c r="CB34" s="98">
        <f t="shared" si="4"/>
        <v>0</v>
      </c>
      <c r="CC34" s="98">
        <f t="shared" si="4"/>
        <v>0</v>
      </c>
      <c r="CD34" s="98">
        <f t="shared" si="4"/>
        <v>0</v>
      </c>
      <c r="CE34" s="98">
        <f t="shared" si="4"/>
        <v>0</v>
      </c>
      <c r="CF34" s="98">
        <f t="shared" ref="CF34:CH34" si="12">IF(AT34=AT$22,1,0)</f>
        <v>0</v>
      </c>
      <c r="CG34" s="98">
        <f t="shared" si="12"/>
        <v>0</v>
      </c>
      <c r="CH34" s="98">
        <f t="shared" si="12"/>
        <v>0</v>
      </c>
      <c r="CI34" s="98">
        <f t="shared" si="5"/>
        <v>0</v>
      </c>
      <c r="CJ34" s="98">
        <f t="shared" si="5"/>
        <v>0</v>
      </c>
      <c r="CK34" s="99"/>
      <c r="CL34" s="100">
        <v>0.42638888888888887</v>
      </c>
      <c r="CM34" s="101">
        <v>0.50069444444444444</v>
      </c>
      <c r="CN34" s="102">
        <f t="shared" si="6"/>
        <v>7.4305555555555569E-2</v>
      </c>
      <c r="CO34" s="103">
        <f>IF(CN34&gt;IF(G36="О1-О3",CR$18,CR$17),CN34-IF(G36="О1-О3",CR$18,CR$17),0)</f>
        <v>7.4305555555555569E-2</v>
      </c>
      <c r="CP34" s="104">
        <f t="shared" si="7"/>
        <v>6420</v>
      </c>
      <c r="CQ34" s="105"/>
      <c r="CR34" s="106">
        <f t="shared" si="8"/>
        <v>0</v>
      </c>
      <c r="CS34" s="121">
        <f>IF(C36="","",SUM(AY34,IF(AW34=AW$22,0,60),IF(AX34=AX$22,0,60)))</f>
        <v>120</v>
      </c>
      <c r="CT34" s="108">
        <f>IF(C36="",0,IF(ISNUMBER(CR34),CR34+(1-(CS34+1)/181),0))</f>
        <v>0.33149171270718236</v>
      </c>
      <c r="CU34" s="108">
        <f>CT34*100/MAX(CT:CT)</f>
        <v>100</v>
      </c>
      <c r="CV34" s="122">
        <f t="shared" si="10"/>
        <v>1</v>
      </c>
      <c r="CW34" s="110"/>
      <c r="CX34" s="110">
        <v>8</v>
      </c>
      <c r="CY34" s="110"/>
      <c r="CZ34" s="110"/>
      <c r="DA34" s="110"/>
      <c r="DB34" s="110">
        <v>3</v>
      </c>
      <c r="DC34" s="110"/>
      <c r="DD34" s="111" t="str">
        <f>IF(OR(AND(CW34&gt;0,CW34&lt;4),AND(CX34&gt;0,CX34&lt;4),AND(CY34&gt;0,CY34&lt;4),AND(CZ34&gt;0,CZ34&lt;4),AND(DA34&gt;0,DA34&lt;4),AND(DB34&gt;0,DB34&lt;4),AND(DC34&gt;0,DC34&lt;4)),"Призер","")</f>
        <v>Призер</v>
      </c>
      <c r="DE34" s="6"/>
      <c r="DF34" s="6"/>
      <c r="DG34" s="6">
        <v>11</v>
      </c>
      <c r="DH34" s="6"/>
      <c r="DI34" s="6"/>
      <c r="DJ34" s="6"/>
      <c r="DK34" s="6"/>
    </row>
    <row r="35" spans="1:253" s="123" customFormat="1" ht="20.100000000000001" customHeight="1" x14ac:dyDescent="0.25">
      <c r="A35" s="81">
        <f t="shared" si="1"/>
        <v>0.33149171270718236</v>
      </c>
      <c r="B35" s="113">
        <f t="shared" si="2"/>
        <v>12</v>
      </c>
      <c r="C35" s="83" t="s">
        <v>142</v>
      </c>
      <c r="D35" s="84" t="s">
        <v>137</v>
      </c>
      <c r="E35" s="85">
        <v>2004</v>
      </c>
      <c r="F35" s="127"/>
      <c r="G35" s="87">
        <v>14</v>
      </c>
      <c r="H35" s="133" t="s">
        <v>67</v>
      </c>
      <c r="I35" s="127"/>
      <c r="J35" s="88"/>
      <c r="K35" s="87"/>
      <c r="L35" s="88"/>
      <c r="M35" s="88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8"/>
      <c r="AW35" s="119"/>
      <c r="AX35" s="116"/>
      <c r="AY35" s="120"/>
      <c r="AZ35" s="97">
        <f t="shared" si="3"/>
        <v>0</v>
      </c>
      <c r="BA35" s="98">
        <f t="shared" si="3"/>
        <v>0</v>
      </c>
      <c r="BB35" s="98">
        <f t="shared" si="3"/>
        <v>0</v>
      </c>
      <c r="BC35" s="98">
        <f t="shared" si="3"/>
        <v>0</v>
      </c>
      <c r="BD35" s="98">
        <f t="shared" si="3"/>
        <v>0</v>
      </c>
      <c r="BE35" s="98">
        <f t="shared" si="3"/>
        <v>0</v>
      </c>
      <c r="BF35" s="98">
        <f t="shared" si="3"/>
        <v>0</v>
      </c>
      <c r="BG35" s="98">
        <f t="shared" si="3"/>
        <v>0</v>
      </c>
      <c r="BH35" s="98">
        <f t="shared" si="3"/>
        <v>0</v>
      </c>
      <c r="BI35" s="98"/>
      <c r="BJ35" s="98"/>
      <c r="BK35" s="98">
        <f t="shared" si="3"/>
        <v>0</v>
      </c>
      <c r="BL35" s="98">
        <f t="shared" si="3"/>
        <v>0</v>
      </c>
      <c r="BM35" s="98"/>
      <c r="BN35" s="98">
        <f t="shared" si="3"/>
        <v>0</v>
      </c>
      <c r="BO35" s="98">
        <f t="shared" si="3"/>
        <v>0</v>
      </c>
      <c r="BP35" s="98">
        <f t="shared" si="4"/>
        <v>0</v>
      </c>
      <c r="BQ35" s="98">
        <f t="shared" si="4"/>
        <v>0</v>
      </c>
      <c r="BR35" s="98">
        <f t="shared" si="4"/>
        <v>0</v>
      </c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>
        <f t="shared" si="5"/>
        <v>0</v>
      </c>
      <c r="CJ35" s="98">
        <f t="shared" si="5"/>
        <v>0</v>
      </c>
      <c r="CK35" s="99"/>
      <c r="CL35" s="100">
        <v>0.42499999999999999</v>
      </c>
      <c r="CM35" s="101">
        <v>0.50763888888888886</v>
      </c>
      <c r="CN35" s="102">
        <f t="shared" si="6"/>
        <v>8.2638888888888873E-2</v>
      </c>
      <c r="CO35" s="103">
        <f>IF(CN35&gt;IF(G37="О1-О3",CR$18,CR$17),CN35-IF(G37="О1-О3",CR$18,CR$17),0)</f>
        <v>8.2638888888888873E-2</v>
      </c>
      <c r="CP35" s="104">
        <f t="shared" si="7"/>
        <v>7140</v>
      </c>
      <c r="CQ35" s="105"/>
      <c r="CR35" s="106">
        <f t="shared" si="8"/>
        <v>0</v>
      </c>
      <c r="CS35" s="121">
        <f>IF(C37="","",SUM(AY35,IF(AW35=AW$22,0,60),IF(AX35=AX$22,0,60)))</f>
        <v>120</v>
      </c>
      <c r="CT35" s="108">
        <f>IF(C37="",0,IF(ISNUMBER(CR35),CR35+(1-(CS35+1)/181),0))</f>
        <v>0.33149171270718236</v>
      </c>
      <c r="CU35" s="108"/>
      <c r="CV35" s="122">
        <f t="shared" si="10"/>
        <v>1</v>
      </c>
      <c r="CW35" s="110"/>
      <c r="CX35" s="110"/>
      <c r="CY35" s="110"/>
      <c r="CZ35" s="110"/>
      <c r="DA35" s="110"/>
      <c r="DB35" s="110"/>
      <c r="DC35" s="110"/>
      <c r="DD35" s="111"/>
      <c r="DE35" s="6"/>
      <c r="DF35" s="5"/>
      <c r="DG35" s="6">
        <v>12</v>
      </c>
      <c r="DH35" s="129"/>
      <c r="DI35" s="6"/>
      <c r="DJ35" s="6"/>
      <c r="DK35" s="6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</row>
    <row r="36" spans="1:253" s="123" customFormat="1" ht="20.100000000000001" customHeight="1" x14ac:dyDescent="0.25">
      <c r="A36" s="81">
        <f t="shared" si="1"/>
        <v>0.33149171270718236</v>
      </c>
      <c r="B36" s="113">
        <f t="shared" si="2"/>
        <v>13</v>
      </c>
      <c r="C36" s="83" t="s">
        <v>143</v>
      </c>
      <c r="D36" s="84" t="s">
        <v>144</v>
      </c>
      <c r="E36" s="85">
        <v>2005</v>
      </c>
      <c r="F36" s="87"/>
      <c r="G36" s="87">
        <v>14</v>
      </c>
      <c r="H36" s="88" t="s">
        <v>67</v>
      </c>
      <c r="I36" s="127"/>
      <c r="J36" s="88"/>
      <c r="K36" s="87"/>
      <c r="L36" s="88"/>
      <c r="M36" s="88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8"/>
      <c r="AW36" s="119"/>
      <c r="AX36" s="116"/>
      <c r="AY36" s="120"/>
      <c r="AZ36" s="97">
        <f t="shared" si="3"/>
        <v>0</v>
      </c>
      <c r="BA36" s="98">
        <f t="shared" si="3"/>
        <v>0</v>
      </c>
      <c r="BB36" s="98">
        <f t="shared" si="3"/>
        <v>0</v>
      </c>
      <c r="BC36" s="98">
        <f t="shared" si="3"/>
        <v>0</v>
      </c>
      <c r="BD36" s="98">
        <f t="shared" si="3"/>
        <v>0</v>
      </c>
      <c r="BE36" s="98">
        <f t="shared" si="3"/>
        <v>0</v>
      </c>
      <c r="BF36" s="98">
        <f t="shared" si="3"/>
        <v>0</v>
      </c>
      <c r="BG36" s="98">
        <f t="shared" si="3"/>
        <v>0</v>
      </c>
      <c r="BH36" s="98">
        <f t="shared" si="3"/>
        <v>0</v>
      </c>
      <c r="BI36" s="98">
        <f t="shared" si="3"/>
        <v>0</v>
      </c>
      <c r="BJ36" s="98">
        <f t="shared" si="3"/>
        <v>0</v>
      </c>
      <c r="BK36" s="98">
        <f t="shared" si="3"/>
        <v>0</v>
      </c>
      <c r="BL36" s="98">
        <f t="shared" si="3"/>
        <v>0</v>
      </c>
      <c r="BM36" s="98"/>
      <c r="BN36" s="98">
        <f t="shared" si="3"/>
        <v>0</v>
      </c>
      <c r="BO36" s="98">
        <f t="shared" si="3"/>
        <v>0</v>
      </c>
      <c r="BP36" s="98">
        <f t="shared" si="4"/>
        <v>0</v>
      </c>
      <c r="BQ36" s="98">
        <f t="shared" si="4"/>
        <v>0</v>
      </c>
      <c r="BR36" s="98">
        <f t="shared" si="4"/>
        <v>0</v>
      </c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>
        <f t="shared" si="5"/>
        <v>0</v>
      </c>
      <c r="CJ36" s="98">
        <f t="shared" si="5"/>
        <v>0</v>
      </c>
      <c r="CK36" s="99"/>
      <c r="CL36" s="100">
        <v>0.43055555555555558</v>
      </c>
      <c r="CM36" s="101">
        <v>0.51250000000000007</v>
      </c>
      <c r="CN36" s="102">
        <f t="shared" si="6"/>
        <v>8.1944444444444486E-2</v>
      </c>
      <c r="CO36" s="103">
        <f>IF(CN36&gt;IF(G38="О1-О3",CR$18,CR$17),CN36-IF(G38="О1-О3",CR$18,CR$17),0)</f>
        <v>8.1944444444444486E-2</v>
      </c>
      <c r="CP36" s="104">
        <f t="shared" si="7"/>
        <v>7080</v>
      </c>
      <c r="CQ36" s="105"/>
      <c r="CR36" s="106">
        <f t="shared" si="8"/>
        <v>0</v>
      </c>
      <c r="CS36" s="121">
        <f>IF(C38="","",SUM(AY36,IF(AW36=AW$22,0,60),IF(AX36=AX$22,0,60)))</f>
        <v>120</v>
      </c>
      <c r="CT36" s="108">
        <f>IF(C38="",0,IF(ISNUMBER(CR36),CR36+(1-(CS36+1)/181),0))</f>
        <v>0.33149171270718236</v>
      </c>
      <c r="CU36" s="108"/>
      <c r="CV36" s="122">
        <f t="shared" si="10"/>
        <v>1</v>
      </c>
      <c r="CW36" s="110"/>
      <c r="CX36" s="110"/>
      <c r="CY36" s="110"/>
      <c r="CZ36" s="110"/>
      <c r="DA36" s="110"/>
      <c r="DB36" s="110"/>
      <c r="DC36" s="110"/>
      <c r="DD36" s="111"/>
      <c r="DE36" s="6"/>
      <c r="DF36" s="5"/>
      <c r="DG36" s="6">
        <v>13</v>
      </c>
      <c r="DH36" s="6"/>
      <c r="DI36" s="6"/>
      <c r="DJ36" s="6"/>
      <c r="DK36" s="6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pans="1:253" s="123" customFormat="1" ht="20.100000000000001" customHeight="1" x14ac:dyDescent="0.25">
      <c r="A37" s="81">
        <f t="shared" si="1"/>
        <v>0.33149171270718236</v>
      </c>
      <c r="B37" s="113">
        <f t="shared" si="2"/>
        <v>14</v>
      </c>
      <c r="C37" s="124" t="s">
        <v>145</v>
      </c>
      <c r="D37" s="84" t="s">
        <v>144</v>
      </c>
      <c r="E37" s="130">
        <v>2003</v>
      </c>
      <c r="F37" s="88"/>
      <c r="G37" s="126">
        <v>14</v>
      </c>
      <c r="H37" s="127" t="s">
        <v>63</v>
      </c>
      <c r="I37" s="127"/>
      <c r="J37" s="128" t="s">
        <v>69</v>
      </c>
      <c r="K37" s="126" t="s">
        <v>64</v>
      </c>
      <c r="L37" s="88" t="s">
        <v>65</v>
      </c>
      <c r="M37" s="88">
        <v>1993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7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8"/>
      <c r="AW37" s="119"/>
      <c r="AX37" s="116"/>
      <c r="AY37" s="120"/>
      <c r="AZ37" s="97">
        <f t="shared" si="3"/>
        <v>0</v>
      </c>
      <c r="BA37" s="98">
        <f t="shared" si="3"/>
        <v>0</v>
      </c>
      <c r="BB37" s="98">
        <f t="shared" si="3"/>
        <v>0</v>
      </c>
      <c r="BC37" s="98">
        <f t="shared" si="3"/>
        <v>0</v>
      </c>
      <c r="BD37" s="98">
        <f t="shared" si="3"/>
        <v>0</v>
      </c>
      <c r="BE37" s="98">
        <f t="shared" si="3"/>
        <v>0</v>
      </c>
      <c r="BF37" s="98">
        <f t="shared" si="3"/>
        <v>0</v>
      </c>
      <c r="BG37" s="98">
        <f t="shared" si="3"/>
        <v>0</v>
      </c>
      <c r="BH37" s="98">
        <f t="shared" si="3"/>
        <v>0</v>
      </c>
      <c r="BI37" s="98">
        <f t="shared" si="3"/>
        <v>0</v>
      </c>
      <c r="BJ37" s="98">
        <f t="shared" si="3"/>
        <v>0</v>
      </c>
      <c r="BK37" s="98">
        <f t="shared" si="3"/>
        <v>0</v>
      </c>
      <c r="BL37" s="98">
        <f t="shared" si="3"/>
        <v>0</v>
      </c>
      <c r="BM37" s="98">
        <f t="shared" si="3"/>
        <v>0</v>
      </c>
      <c r="BN37" s="98">
        <f t="shared" si="3"/>
        <v>0</v>
      </c>
      <c r="BO37" s="98">
        <f t="shared" si="3"/>
        <v>0</v>
      </c>
      <c r="BP37" s="98">
        <f t="shared" si="4"/>
        <v>0</v>
      </c>
      <c r="BQ37" s="98">
        <f t="shared" si="4"/>
        <v>0</v>
      </c>
      <c r="BR37" s="98">
        <f t="shared" si="4"/>
        <v>0</v>
      </c>
      <c r="BS37" s="98">
        <f t="shared" si="4"/>
        <v>0</v>
      </c>
      <c r="BT37" s="98">
        <f t="shared" si="4"/>
        <v>0</v>
      </c>
      <c r="BU37" s="98">
        <f t="shared" si="4"/>
        <v>0</v>
      </c>
      <c r="BV37" s="98">
        <f t="shared" si="4"/>
        <v>0</v>
      </c>
      <c r="BW37" s="98">
        <f t="shared" si="4"/>
        <v>0</v>
      </c>
      <c r="BX37" s="98">
        <f t="shared" si="4"/>
        <v>0</v>
      </c>
      <c r="BY37" s="98">
        <f t="shared" si="4"/>
        <v>0</v>
      </c>
      <c r="BZ37" s="98">
        <f t="shared" si="4"/>
        <v>0</v>
      </c>
      <c r="CA37" s="98">
        <f t="shared" si="4"/>
        <v>0</v>
      </c>
      <c r="CB37" s="98">
        <f t="shared" si="4"/>
        <v>0</v>
      </c>
      <c r="CC37" s="98">
        <f t="shared" si="4"/>
        <v>0</v>
      </c>
      <c r="CD37" s="98">
        <f t="shared" si="4"/>
        <v>0</v>
      </c>
      <c r="CE37" s="98">
        <f t="shared" si="4"/>
        <v>0</v>
      </c>
      <c r="CF37" s="98">
        <f t="shared" ref="CF37:CJ52" si="13">IF(AT37=AT$22,1,0)</f>
        <v>0</v>
      </c>
      <c r="CG37" s="98">
        <f t="shared" si="13"/>
        <v>0</v>
      </c>
      <c r="CH37" s="98">
        <f t="shared" si="13"/>
        <v>0</v>
      </c>
      <c r="CI37" s="98">
        <f t="shared" si="5"/>
        <v>0</v>
      </c>
      <c r="CJ37" s="98">
        <f t="shared" si="5"/>
        <v>0</v>
      </c>
      <c r="CK37" s="99"/>
      <c r="CL37" s="100">
        <v>0.42291666666666666</v>
      </c>
      <c r="CM37" s="101">
        <v>0.50277777777777777</v>
      </c>
      <c r="CN37" s="102">
        <f t="shared" si="6"/>
        <v>7.9861111111111105E-2</v>
      </c>
      <c r="CO37" s="103">
        <f>IF(CN37&gt;IF(G39="О1-О3",CR$18,CR$17),CN37-IF(G39="О1-О3",CR$18,CR$17),0)</f>
        <v>7.9861111111111105E-2</v>
      </c>
      <c r="CP37" s="104">
        <f t="shared" si="7"/>
        <v>6900</v>
      </c>
      <c r="CQ37" s="105"/>
      <c r="CR37" s="106">
        <f t="shared" si="8"/>
        <v>0</v>
      </c>
      <c r="CS37" s="121">
        <f>IF(C39="","",SUM(AY37,IF(AW37=AW$22,0,60),IF(AX37=AX$22,0,60)))</f>
        <v>120</v>
      </c>
      <c r="CT37" s="108">
        <f>IF(C39="",0,IF(ISNUMBER(CR37),CR37+(1-(CS37+1)/181),0))</f>
        <v>0.33149171270718236</v>
      </c>
      <c r="CU37" s="108">
        <f t="shared" ref="CU37:CU50" si="14">CT37*100/MAX(CT:CT)</f>
        <v>100</v>
      </c>
      <c r="CV37" s="122">
        <f t="shared" si="10"/>
        <v>1</v>
      </c>
      <c r="CW37" s="110"/>
      <c r="CX37" s="110">
        <v>13</v>
      </c>
      <c r="CY37" s="110"/>
      <c r="CZ37" s="110"/>
      <c r="DA37" s="110"/>
      <c r="DB37" s="110">
        <v>8</v>
      </c>
      <c r="DC37" s="110"/>
      <c r="DD37" s="111" t="str">
        <f t="shared" ref="DD37:DD50" si="15">IF(OR(AND(CW37&gt;0,CW37&lt;4),AND(CX37&gt;0,CX37&lt;4),AND(CY37&gt;0,CY37&lt;4),AND(CZ37&gt;0,CZ37&lt;4),AND(DA37&gt;0,DA37&lt;4),AND(DB37&gt;0,DB37&lt;4),AND(DC37&gt;0,DC37&lt;4)),"Призер","")</f>
        <v/>
      </c>
      <c r="DE37" s="6"/>
      <c r="DF37" s="6"/>
      <c r="DG37" s="6">
        <v>16</v>
      </c>
      <c r="DH37" s="6"/>
      <c r="DI37" s="6"/>
      <c r="DJ37" s="6"/>
      <c r="DK37" s="6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</row>
    <row r="38" spans="1:253" s="123" customFormat="1" ht="20.100000000000001" customHeight="1" x14ac:dyDescent="0.25">
      <c r="A38" s="81">
        <f t="shared" si="1"/>
        <v>0.33149171270718236</v>
      </c>
      <c r="B38" s="113">
        <f t="shared" si="2"/>
        <v>15</v>
      </c>
      <c r="C38" s="124" t="s">
        <v>146</v>
      </c>
      <c r="D38" s="84" t="s">
        <v>144</v>
      </c>
      <c r="E38" s="85">
        <v>2003</v>
      </c>
      <c r="F38" s="88"/>
      <c r="G38" s="87">
        <v>14</v>
      </c>
      <c r="H38" s="127" t="s">
        <v>67</v>
      </c>
      <c r="I38" s="127"/>
      <c r="J38" s="128" t="s">
        <v>69</v>
      </c>
      <c r="K38" s="87" t="s">
        <v>64</v>
      </c>
      <c r="L38" s="87" t="s">
        <v>65</v>
      </c>
      <c r="M38" s="131">
        <v>35793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8"/>
      <c r="AW38" s="119"/>
      <c r="AX38" s="116"/>
      <c r="AY38" s="120"/>
      <c r="AZ38" s="97">
        <f t="shared" si="3"/>
        <v>0</v>
      </c>
      <c r="BA38" s="98">
        <f t="shared" si="3"/>
        <v>0</v>
      </c>
      <c r="BB38" s="98">
        <f t="shared" si="3"/>
        <v>0</v>
      </c>
      <c r="BC38" s="98">
        <f t="shared" si="3"/>
        <v>0</v>
      </c>
      <c r="BD38" s="98">
        <f t="shared" si="3"/>
        <v>0</v>
      </c>
      <c r="BE38" s="98">
        <f t="shared" si="3"/>
        <v>0</v>
      </c>
      <c r="BF38" s="98">
        <f t="shared" si="3"/>
        <v>0</v>
      </c>
      <c r="BG38" s="98">
        <f t="shared" si="3"/>
        <v>0</v>
      </c>
      <c r="BH38" s="98">
        <f t="shared" si="3"/>
        <v>0</v>
      </c>
      <c r="BI38" s="98">
        <f t="shared" si="3"/>
        <v>0</v>
      </c>
      <c r="BJ38" s="98">
        <f t="shared" si="3"/>
        <v>0</v>
      </c>
      <c r="BK38" s="98">
        <f t="shared" si="3"/>
        <v>0</v>
      </c>
      <c r="BL38" s="98">
        <f t="shared" si="3"/>
        <v>0</v>
      </c>
      <c r="BM38" s="98">
        <f t="shared" si="3"/>
        <v>0</v>
      </c>
      <c r="BN38" s="98">
        <f t="shared" si="3"/>
        <v>0</v>
      </c>
      <c r="BO38" s="98">
        <f t="shared" si="3"/>
        <v>0</v>
      </c>
      <c r="BP38" s="98">
        <f t="shared" si="4"/>
        <v>0</v>
      </c>
      <c r="BQ38" s="98">
        <f t="shared" si="4"/>
        <v>0</v>
      </c>
      <c r="BR38" s="98">
        <f t="shared" si="4"/>
        <v>0</v>
      </c>
      <c r="BS38" s="98">
        <f t="shared" si="4"/>
        <v>0</v>
      </c>
      <c r="BT38" s="98">
        <f t="shared" si="4"/>
        <v>0</v>
      </c>
      <c r="BU38" s="98">
        <f t="shared" si="4"/>
        <v>0</v>
      </c>
      <c r="BV38" s="98">
        <f t="shared" si="4"/>
        <v>0</v>
      </c>
      <c r="BW38" s="98">
        <f t="shared" si="4"/>
        <v>0</v>
      </c>
      <c r="BX38" s="98">
        <f t="shared" si="4"/>
        <v>0</v>
      </c>
      <c r="BY38" s="98">
        <f t="shared" si="4"/>
        <v>0</v>
      </c>
      <c r="BZ38" s="98">
        <f t="shared" si="4"/>
        <v>0</v>
      </c>
      <c r="CA38" s="98">
        <f t="shared" si="4"/>
        <v>0</v>
      </c>
      <c r="CB38" s="98">
        <f t="shared" si="4"/>
        <v>0</v>
      </c>
      <c r="CC38" s="98">
        <f t="shared" si="4"/>
        <v>0</v>
      </c>
      <c r="CD38" s="98">
        <f t="shared" si="4"/>
        <v>0</v>
      </c>
      <c r="CE38" s="98">
        <f t="shared" si="4"/>
        <v>0</v>
      </c>
      <c r="CF38" s="98">
        <f t="shared" si="13"/>
        <v>0</v>
      </c>
      <c r="CG38" s="98">
        <f t="shared" si="13"/>
        <v>0</v>
      </c>
      <c r="CH38" s="98">
        <f t="shared" si="13"/>
        <v>0</v>
      </c>
      <c r="CI38" s="98">
        <f t="shared" si="5"/>
        <v>0</v>
      </c>
      <c r="CJ38" s="98">
        <f t="shared" si="5"/>
        <v>0</v>
      </c>
      <c r="CK38" s="99"/>
      <c r="CL38" s="100">
        <v>0.42430555555555555</v>
      </c>
      <c r="CM38" s="101">
        <v>0.47638888888888892</v>
      </c>
      <c r="CN38" s="102">
        <f t="shared" si="6"/>
        <v>5.208333333333337E-2</v>
      </c>
      <c r="CO38" s="103">
        <f>IF(CN38&gt;IF(G30="О1-О3",CR$18,CR$17),CN38-IF(G30="О1-О3",CR$18,CR$17),0)</f>
        <v>5.208333333333337E-2</v>
      </c>
      <c r="CP38" s="104">
        <f t="shared" si="7"/>
        <v>4500</v>
      </c>
      <c r="CQ38" s="105"/>
      <c r="CR38" s="106">
        <f t="shared" si="8"/>
        <v>0</v>
      </c>
      <c r="CS38" s="121">
        <f>IF(C30="","",SUM(AY38,IF(AW38=AW$22,0,60),IF(AX38=AX$22,0,60)))</f>
        <v>120</v>
      </c>
      <c r="CT38" s="108">
        <f>IF(C30="",0,IF(ISNUMBER(CR38),CR38+(1-(CS38+1)/181),0))</f>
        <v>0.33149171270718236</v>
      </c>
      <c r="CU38" s="108">
        <f t="shared" si="14"/>
        <v>100</v>
      </c>
      <c r="CV38" s="122">
        <f t="shared" si="10"/>
        <v>1</v>
      </c>
      <c r="CW38" s="110"/>
      <c r="CX38" s="110">
        <v>9</v>
      </c>
      <c r="CY38" s="110"/>
      <c r="CZ38" s="110"/>
      <c r="DA38" s="110"/>
      <c r="DB38" s="110">
        <v>4</v>
      </c>
      <c r="DC38" s="110"/>
      <c r="DD38" s="111" t="str">
        <f t="shared" si="15"/>
        <v/>
      </c>
      <c r="DE38" s="6"/>
      <c r="DF38" s="6"/>
      <c r="DG38" s="6">
        <v>15</v>
      </c>
      <c r="DH38" s="6"/>
      <c r="DI38" s="6"/>
      <c r="DJ38" s="6"/>
      <c r="DK38" s="6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s="112" customFormat="1" ht="20.100000000000001" customHeight="1" x14ac:dyDescent="0.25">
      <c r="A39" s="81">
        <f t="shared" si="1"/>
        <v>0.33149171270718236</v>
      </c>
      <c r="B39" s="113">
        <f t="shared" si="2"/>
        <v>16</v>
      </c>
      <c r="C39" s="124" t="s">
        <v>147</v>
      </c>
      <c r="D39" s="84" t="s">
        <v>144</v>
      </c>
      <c r="E39" s="130">
        <v>2002</v>
      </c>
      <c r="F39" s="88"/>
      <c r="G39" s="126">
        <v>16</v>
      </c>
      <c r="H39" s="127" t="s">
        <v>67</v>
      </c>
      <c r="I39" s="127"/>
      <c r="J39" s="128" t="s">
        <v>69</v>
      </c>
      <c r="K39" s="127" t="s">
        <v>64</v>
      </c>
      <c r="L39" s="127" t="s">
        <v>65</v>
      </c>
      <c r="M39" s="127">
        <v>1995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8"/>
      <c r="AW39" s="119"/>
      <c r="AX39" s="116"/>
      <c r="AY39" s="120"/>
      <c r="AZ39" s="97">
        <f t="shared" si="3"/>
        <v>0</v>
      </c>
      <c r="BA39" s="98">
        <f t="shared" si="3"/>
        <v>0</v>
      </c>
      <c r="BB39" s="98">
        <f t="shared" si="3"/>
        <v>0</v>
      </c>
      <c r="BC39" s="98">
        <f t="shared" si="3"/>
        <v>0</v>
      </c>
      <c r="BD39" s="98">
        <f t="shared" si="3"/>
        <v>0</v>
      </c>
      <c r="BE39" s="98">
        <f t="shared" si="3"/>
        <v>0</v>
      </c>
      <c r="BF39" s="98">
        <f t="shared" si="3"/>
        <v>0</v>
      </c>
      <c r="BG39" s="98">
        <f t="shared" si="3"/>
        <v>0</v>
      </c>
      <c r="BH39" s="98">
        <f t="shared" si="3"/>
        <v>0</v>
      </c>
      <c r="BI39" s="98">
        <f t="shared" si="3"/>
        <v>0</v>
      </c>
      <c r="BJ39" s="98">
        <f t="shared" si="3"/>
        <v>0</v>
      </c>
      <c r="BK39" s="98">
        <f t="shared" si="3"/>
        <v>0</v>
      </c>
      <c r="BL39" s="98">
        <f t="shared" si="3"/>
        <v>0</v>
      </c>
      <c r="BM39" s="98">
        <f t="shared" si="3"/>
        <v>0</v>
      </c>
      <c r="BN39" s="98">
        <f t="shared" si="3"/>
        <v>0</v>
      </c>
      <c r="BO39" s="98">
        <f t="shared" si="3"/>
        <v>0</v>
      </c>
      <c r="BP39" s="98">
        <f t="shared" si="4"/>
        <v>0</v>
      </c>
      <c r="BQ39" s="98">
        <f t="shared" si="4"/>
        <v>0</v>
      </c>
      <c r="BR39" s="98">
        <f t="shared" si="4"/>
        <v>0</v>
      </c>
      <c r="BS39" s="98">
        <f t="shared" si="4"/>
        <v>0</v>
      </c>
      <c r="BT39" s="98">
        <f t="shared" si="4"/>
        <v>0</v>
      </c>
      <c r="BU39" s="98">
        <f t="shared" si="4"/>
        <v>0</v>
      </c>
      <c r="BV39" s="98">
        <f t="shared" si="4"/>
        <v>0</v>
      </c>
      <c r="BW39" s="98">
        <f t="shared" si="4"/>
        <v>0</v>
      </c>
      <c r="BX39" s="98">
        <f t="shared" si="4"/>
        <v>0</v>
      </c>
      <c r="BY39" s="98">
        <f t="shared" si="4"/>
        <v>0</v>
      </c>
      <c r="BZ39" s="98">
        <f t="shared" si="4"/>
        <v>0</v>
      </c>
      <c r="CA39" s="98">
        <f t="shared" si="4"/>
        <v>0</v>
      </c>
      <c r="CB39" s="98">
        <f t="shared" si="4"/>
        <v>0</v>
      </c>
      <c r="CC39" s="98">
        <f t="shared" si="4"/>
        <v>0</v>
      </c>
      <c r="CD39" s="98">
        <f t="shared" si="4"/>
        <v>0</v>
      </c>
      <c r="CE39" s="98">
        <f t="shared" si="4"/>
        <v>0</v>
      </c>
      <c r="CF39" s="98">
        <f t="shared" si="13"/>
        <v>0</v>
      </c>
      <c r="CG39" s="98">
        <f t="shared" si="13"/>
        <v>0</v>
      </c>
      <c r="CH39" s="98">
        <f t="shared" si="13"/>
        <v>0</v>
      </c>
      <c r="CI39" s="98">
        <f t="shared" si="5"/>
        <v>0</v>
      </c>
      <c r="CJ39" s="98">
        <f t="shared" si="5"/>
        <v>0</v>
      </c>
      <c r="CK39" s="99"/>
      <c r="CL39" s="100">
        <v>0.53402777777777777</v>
      </c>
      <c r="CM39" s="101">
        <v>0.59861111111111109</v>
      </c>
      <c r="CN39" s="102">
        <f t="shared" si="6"/>
        <v>6.4583333333333326E-2</v>
      </c>
      <c r="CO39" s="103">
        <f>IF(CN39&gt;IF(G41="О1-О3",CR$18,CR$17),CN39-IF(G41="О1-О3",CR$18,CR$17),0)</f>
        <v>6.4583333333333326E-2</v>
      </c>
      <c r="CP39" s="104">
        <f t="shared" si="7"/>
        <v>5580</v>
      </c>
      <c r="CQ39" s="105"/>
      <c r="CR39" s="106">
        <f t="shared" si="8"/>
        <v>0</v>
      </c>
      <c r="CS39" s="121">
        <f>IF(C41="","",SUM(AY39,IF(AW39=AW$22,0,60),IF(AX39=AX$22,0,60)))</f>
        <v>120</v>
      </c>
      <c r="CT39" s="108">
        <f>IF(C41="",0,IF(ISNUMBER(CR39),CR39+(1-(CS39+1)/181),0))</f>
        <v>0.33149171270718236</v>
      </c>
      <c r="CU39" s="108">
        <f t="shared" si="14"/>
        <v>100</v>
      </c>
      <c r="CV39" s="122">
        <f t="shared" si="10"/>
        <v>1</v>
      </c>
      <c r="CW39" s="110"/>
      <c r="CX39" s="110">
        <v>12</v>
      </c>
      <c r="CY39" s="110"/>
      <c r="CZ39" s="110"/>
      <c r="DA39" s="110"/>
      <c r="DB39" s="110">
        <v>7</v>
      </c>
      <c r="DC39" s="110"/>
      <c r="DD39" s="111" t="str">
        <f t="shared" si="15"/>
        <v/>
      </c>
      <c r="DE39" s="6"/>
      <c r="DF39" s="6"/>
      <c r="DG39" s="6"/>
      <c r="DH39" s="42">
        <v>1</v>
      </c>
      <c r="DI39" s="6"/>
      <c r="DJ39" s="6"/>
      <c r="DK39" s="6"/>
    </row>
    <row r="40" spans="1:253" s="112" customFormat="1" ht="20.100000000000001" customHeight="1" x14ac:dyDescent="0.25">
      <c r="A40" s="81">
        <f t="shared" si="1"/>
        <v>0.33149171270718236</v>
      </c>
      <c r="B40" s="113">
        <f t="shared" si="2"/>
        <v>17</v>
      </c>
      <c r="C40" s="124" t="s">
        <v>148</v>
      </c>
      <c r="D40" s="84" t="s">
        <v>144</v>
      </c>
      <c r="E40" s="130">
        <v>2002</v>
      </c>
      <c r="F40" s="88"/>
      <c r="G40" s="126">
        <v>16</v>
      </c>
      <c r="H40" s="127" t="s">
        <v>63</v>
      </c>
      <c r="I40" s="127"/>
      <c r="J40" s="88"/>
      <c r="K40" s="87" t="s">
        <v>64</v>
      </c>
      <c r="L40" s="88"/>
      <c r="M40" s="88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8"/>
      <c r="AW40" s="119"/>
      <c r="AX40" s="116"/>
      <c r="AY40" s="120"/>
      <c r="AZ40" s="97">
        <f t="shared" ref="AZ40:BO55" si="16">IF(N40=N$22,1,0)</f>
        <v>0</v>
      </c>
      <c r="BA40" s="98">
        <f t="shared" si="16"/>
        <v>0</v>
      </c>
      <c r="BB40" s="98">
        <f t="shared" si="16"/>
        <v>0</v>
      </c>
      <c r="BC40" s="98">
        <f t="shared" si="16"/>
        <v>0</v>
      </c>
      <c r="BD40" s="98">
        <f t="shared" si="16"/>
        <v>0</v>
      </c>
      <c r="BE40" s="98">
        <f t="shared" si="16"/>
        <v>0</v>
      </c>
      <c r="BF40" s="98">
        <f t="shared" si="16"/>
        <v>0</v>
      </c>
      <c r="BG40" s="98">
        <f t="shared" si="16"/>
        <v>0</v>
      </c>
      <c r="BH40" s="98">
        <f t="shared" si="16"/>
        <v>0</v>
      </c>
      <c r="BI40" s="98">
        <f t="shared" si="16"/>
        <v>0</v>
      </c>
      <c r="BJ40" s="98">
        <f t="shared" si="16"/>
        <v>0</v>
      </c>
      <c r="BK40" s="98">
        <f t="shared" si="16"/>
        <v>0</v>
      </c>
      <c r="BL40" s="98">
        <f t="shared" si="16"/>
        <v>0</v>
      </c>
      <c r="BM40" s="98">
        <f t="shared" si="16"/>
        <v>0</v>
      </c>
      <c r="BN40" s="98">
        <f t="shared" si="16"/>
        <v>0</v>
      </c>
      <c r="BO40" s="98">
        <f t="shared" si="16"/>
        <v>0</v>
      </c>
      <c r="BP40" s="98">
        <f t="shared" ref="BP40:CE60" si="17">IF(AD40=AD$22,1,0)</f>
        <v>0</v>
      </c>
      <c r="BQ40" s="98">
        <f t="shared" si="17"/>
        <v>0</v>
      </c>
      <c r="BR40" s="98">
        <f t="shared" si="17"/>
        <v>0</v>
      </c>
      <c r="BS40" s="98">
        <f t="shared" si="17"/>
        <v>0</v>
      </c>
      <c r="BT40" s="98">
        <f t="shared" si="17"/>
        <v>0</v>
      </c>
      <c r="BU40" s="98">
        <f t="shared" si="17"/>
        <v>0</v>
      </c>
      <c r="BV40" s="98">
        <f t="shared" si="17"/>
        <v>0</v>
      </c>
      <c r="BW40" s="98">
        <f t="shared" si="17"/>
        <v>0</v>
      </c>
      <c r="BX40" s="98">
        <f t="shared" si="17"/>
        <v>0</v>
      </c>
      <c r="BY40" s="98">
        <f t="shared" si="17"/>
        <v>0</v>
      </c>
      <c r="BZ40" s="98">
        <f t="shared" si="17"/>
        <v>0</v>
      </c>
      <c r="CA40" s="98">
        <f t="shared" si="17"/>
        <v>0</v>
      </c>
      <c r="CB40" s="98">
        <f t="shared" si="17"/>
        <v>0</v>
      </c>
      <c r="CC40" s="98">
        <f t="shared" si="17"/>
        <v>0</v>
      </c>
      <c r="CD40" s="98">
        <f t="shared" si="17"/>
        <v>0</v>
      </c>
      <c r="CE40" s="98">
        <f t="shared" si="17"/>
        <v>0</v>
      </c>
      <c r="CF40" s="98">
        <f t="shared" si="13"/>
        <v>0</v>
      </c>
      <c r="CG40" s="98">
        <f t="shared" si="13"/>
        <v>0</v>
      </c>
      <c r="CH40" s="98">
        <f t="shared" si="13"/>
        <v>0</v>
      </c>
      <c r="CI40" s="98">
        <f t="shared" si="13"/>
        <v>0</v>
      </c>
      <c r="CJ40" s="98">
        <f t="shared" si="13"/>
        <v>0</v>
      </c>
      <c r="CK40" s="99"/>
      <c r="CL40" s="100">
        <v>0.55902777777777779</v>
      </c>
      <c r="CM40" s="101">
        <v>0.64027777777777783</v>
      </c>
      <c r="CN40" s="102">
        <f t="shared" si="6"/>
        <v>8.1250000000000044E-2</v>
      </c>
      <c r="CO40" s="103">
        <f>IF(CN40&gt;IF(G42="О1-О3",CR$18,CR$17),CN40-IF(G42="О1-О3",CR$18,CR$17),0)</f>
        <v>8.1250000000000044E-2</v>
      </c>
      <c r="CP40" s="104">
        <f t="shared" si="7"/>
        <v>7020</v>
      </c>
      <c r="CQ40" s="105"/>
      <c r="CR40" s="106">
        <f t="shared" si="8"/>
        <v>0</v>
      </c>
      <c r="CS40" s="121">
        <f>IF(C42="","",SUM(AY40,IF(AW40=AW$22,0,60),IF(AX40=AX$22,0,60)))</f>
        <v>120</v>
      </c>
      <c r="CT40" s="108">
        <f>IF(C42="",0,IF(ISNUMBER(CR40),CR40+(1-(CS40+1)/181),0))</f>
        <v>0.33149171270718236</v>
      </c>
      <c r="CU40" s="108">
        <f t="shared" si="14"/>
        <v>100</v>
      </c>
      <c r="CV40" s="122">
        <f t="shared" si="10"/>
        <v>1</v>
      </c>
      <c r="CW40" s="110"/>
      <c r="CX40" s="110">
        <v>18</v>
      </c>
      <c r="CY40" s="110"/>
      <c r="CZ40" s="110"/>
      <c r="DA40" s="110"/>
      <c r="DB40" s="110"/>
      <c r="DC40" s="110"/>
      <c r="DD40" s="111" t="str">
        <f t="shared" si="15"/>
        <v/>
      </c>
      <c r="DE40" s="6"/>
      <c r="DF40" s="6"/>
      <c r="DG40" s="6"/>
      <c r="DH40" s="42">
        <v>2</v>
      </c>
      <c r="DI40" s="6"/>
      <c r="DJ40" s="6"/>
      <c r="DK40" s="6"/>
    </row>
    <row r="41" spans="1:253" s="123" customFormat="1" ht="20.100000000000001" customHeight="1" x14ac:dyDescent="0.25">
      <c r="A41" s="81">
        <f t="shared" si="1"/>
        <v>0.33149171270718236</v>
      </c>
      <c r="B41" s="113">
        <f t="shared" si="2"/>
        <v>18</v>
      </c>
      <c r="C41" s="124" t="s">
        <v>149</v>
      </c>
      <c r="D41" s="84" t="s">
        <v>144</v>
      </c>
      <c r="E41" s="85">
        <v>2001</v>
      </c>
      <c r="F41" s="88"/>
      <c r="G41" s="87">
        <v>16</v>
      </c>
      <c r="H41" s="126" t="s">
        <v>67</v>
      </c>
      <c r="I41" s="127"/>
      <c r="J41" s="88"/>
      <c r="K41" s="126" t="s">
        <v>64</v>
      </c>
      <c r="L41" s="88"/>
      <c r="M41" s="88">
        <v>1981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8"/>
      <c r="AW41" s="119"/>
      <c r="AX41" s="116"/>
      <c r="AY41" s="120"/>
      <c r="AZ41" s="97">
        <f t="shared" si="16"/>
        <v>0</v>
      </c>
      <c r="BA41" s="98">
        <f t="shared" si="16"/>
        <v>0</v>
      </c>
      <c r="BB41" s="98">
        <f t="shared" si="16"/>
        <v>0</v>
      </c>
      <c r="BC41" s="98">
        <f t="shared" si="16"/>
        <v>0</v>
      </c>
      <c r="BD41" s="98">
        <f t="shared" si="16"/>
        <v>0</v>
      </c>
      <c r="BE41" s="98">
        <f t="shared" si="16"/>
        <v>0</v>
      </c>
      <c r="BF41" s="98">
        <f t="shared" si="16"/>
        <v>0</v>
      </c>
      <c r="BG41" s="98">
        <f t="shared" si="16"/>
        <v>0</v>
      </c>
      <c r="BH41" s="98">
        <f t="shared" si="16"/>
        <v>0</v>
      </c>
      <c r="BI41" s="98">
        <f t="shared" si="16"/>
        <v>0</v>
      </c>
      <c r="BJ41" s="98">
        <f t="shared" si="16"/>
        <v>0</v>
      </c>
      <c r="BK41" s="98">
        <f t="shared" si="16"/>
        <v>0</v>
      </c>
      <c r="BL41" s="98">
        <f t="shared" si="16"/>
        <v>0</v>
      </c>
      <c r="BM41" s="98">
        <f t="shared" si="16"/>
        <v>0</v>
      </c>
      <c r="BN41" s="98">
        <f t="shared" si="16"/>
        <v>0</v>
      </c>
      <c r="BO41" s="98">
        <f t="shared" si="16"/>
        <v>0</v>
      </c>
      <c r="BP41" s="98">
        <f t="shared" si="17"/>
        <v>0</v>
      </c>
      <c r="BQ41" s="98">
        <f t="shared" si="17"/>
        <v>0</v>
      </c>
      <c r="BR41" s="98">
        <f t="shared" si="17"/>
        <v>0</v>
      </c>
      <c r="BS41" s="98">
        <f t="shared" si="17"/>
        <v>0</v>
      </c>
      <c r="BT41" s="98">
        <f t="shared" si="17"/>
        <v>0</v>
      </c>
      <c r="BU41" s="98">
        <f t="shared" si="17"/>
        <v>0</v>
      </c>
      <c r="BV41" s="98">
        <f t="shared" si="17"/>
        <v>0</v>
      </c>
      <c r="BW41" s="98">
        <f t="shared" si="17"/>
        <v>0</v>
      </c>
      <c r="BX41" s="98">
        <f t="shared" si="17"/>
        <v>0</v>
      </c>
      <c r="BY41" s="98">
        <f t="shared" si="17"/>
        <v>0</v>
      </c>
      <c r="BZ41" s="98">
        <f t="shared" si="17"/>
        <v>0</v>
      </c>
      <c r="CA41" s="98">
        <f t="shared" si="17"/>
        <v>0</v>
      </c>
      <c r="CB41" s="98">
        <f t="shared" si="17"/>
        <v>0</v>
      </c>
      <c r="CC41" s="98">
        <f t="shared" si="17"/>
        <v>0</v>
      </c>
      <c r="CD41" s="98">
        <f t="shared" si="17"/>
        <v>0</v>
      </c>
      <c r="CE41" s="98">
        <f t="shared" si="17"/>
        <v>0</v>
      </c>
      <c r="CF41" s="98">
        <f t="shared" si="13"/>
        <v>0</v>
      </c>
      <c r="CG41" s="98">
        <f t="shared" si="13"/>
        <v>0</v>
      </c>
      <c r="CH41" s="98">
        <f t="shared" si="13"/>
        <v>0</v>
      </c>
      <c r="CI41" s="98">
        <f t="shared" si="13"/>
        <v>0</v>
      </c>
      <c r="CJ41" s="98">
        <f t="shared" si="13"/>
        <v>0</v>
      </c>
      <c r="CK41" s="99"/>
      <c r="CL41" s="100">
        <v>0.54652777777777783</v>
      </c>
      <c r="CM41" s="101">
        <v>0.61736111111111114</v>
      </c>
      <c r="CN41" s="102">
        <f t="shared" si="6"/>
        <v>7.0833333333333304E-2</v>
      </c>
      <c r="CO41" s="103">
        <f>IF(CN41&gt;IF(G26="О1-О3",CR$18,CR$17),CN41-IF(G26="О1-О3",CR$18,CR$17),0)</f>
        <v>7.0833333333333304E-2</v>
      </c>
      <c r="CP41" s="104">
        <f t="shared" si="7"/>
        <v>6120</v>
      </c>
      <c r="CQ41" s="105"/>
      <c r="CR41" s="106">
        <f t="shared" si="8"/>
        <v>0</v>
      </c>
      <c r="CS41" s="121">
        <f>IF(C26="","",SUM(AY41,IF(AW41=AW$22,0,60),IF(AX41=AX$22,0,60)))</f>
        <v>120</v>
      </c>
      <c r="CT41" s="108">
        <f>IF(C26="",0,IF(ISNUMBER(CR41),CR41+(1-(CS41+1)/181),0))</f>
        <v>0.33149171270718236</v>
      </c>
      <c r="CU41" s="108">
        <f t="shared" si="14"/>
        <v>100</v>
      </c>
      <c r="CV41" s="122">
        <f t="shared" si="10"/>
        <v>1</v>
      </c>
      <c r="CW41" s="110"/>
      <c r="CX41" s="110">
        <v>15</v>
      </c>
      <c r="CY41" s="110"/>
      <c r="CZ41" s="110"/>
      <c r="DA41" s="110"/>
      <c r="DB41" s="110"/>
      <c r="DC41" s="110"/>
      <c r="DD41" s="111" t="str">
        <f t="shared" si="15"/>
        <v/>
      </c>
      <c r="DE41" s="6"/>
      <c r="DF41" s="6"/>
      <c r="DG41" s="6"/>
      <c r="DH41" s="42">
        <v>3</v>
      </c>
      <c r="DI41" s="6"/>
      <c r="DJ41" s="6"/>
      <c r="DK41" s="6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</row>
    <row r="42" spans="1:253" s="112" customFormat="1" ht="20.100000000000001" customHeight="1" x14ac:dyDescent="0.25">
      <c r="A42" s="81">
        <f t="shared" si="1"/>
        <v>0.33149171270718236</v>
      </c>
      <c r="B42" s="113">
        <f t="shared" si="2"/>
        <v>19</v>
      </c>
      <c r="C42" s="124" t="s">
        <v>150</v>
      </c>
      <c r="D42" s="84" t="s">
        <v>151</v>
      </c>
      <c r="E42" s="130">
        <v>2000</v>
      </c>
      <c r="F42" s="88"/>
      <c r="G42" s="126">
        <v>16</v>
      </c>
      <c r="H42" s="127" t="s">
        <v>63</v>
      </c>
      <c r="I42" s="127"/>
      <c r="J42" s="88"/>
      <c r="K42" s="126" t="s">
        <v>64</v>
      </c>
      <c r="L42" s="88"/>
      <c r="M42" s="88">
        <v>1980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8"/>
      <c r="AW42" s="119"/>
      <c r="AX42" s="116"/>
      <c r="AY42" s="120"/>
      <c r="AZ42" s="97">
        <f t="shared" si="16"/>
        <v>0</v>
      </c>
      <c r="BA42" s="98">
        <f t="shared" si="16"/>
        <v>0</v>
      </c>
      <c r="BB42" s="98">
        <f t="shared" si="16"/>
        <v>0</v>
      </c>
      <c r="BC42" s="98">
        <f t="shared" si="16"/>
        <v>0</v>
      </c>
      <c r="BD42" s="98">
        <f t="shared" si="16"/>
        <v>0</v>
      </c>
      <c r="BE42" s="98">
        <f t="shared" si="16"/>
        <v>0</v>
      </c>
      <c r="BF42" s="98">
        <f t="shared" si="16"/>
        <v>0</v>
      </c>
      <c r="BG42" s="98">
        <f t="shared" si="16"/>
        <v>0</v>
      </c>
      <c r="BH42" s="98">
        <f t="shared" si="16"/>
        <v>0</v>
      </c>
      <c r="BI42" s="98">
        <f t="shared" si="16"/>
        <v>0</v>
      </c>
      <c r="BJ42" s="98">
        <f t="shared" si="16"/>
        <v>0</v>
      </c>
      <c r="BK42" s="98">
        <f t="shared" si="16"/>
        <v>0</v>
      </c>
      <c r="BL42" s="98">
        <f t="shared" si="16"/>
        <v>0</v>
      </c>
      <c r="BM42" s="98">
        <f t="shared" si="16"/>
        <v>0</v>
      </c>
      <c r="BN42" s="98">
        <f t="shared" si="16"/>
        <v>0</v>
      </c>
      <c r="BO42" s="98">
        <f t="shared" si="16"/>
        <v>0</v>
      </c>
      <c r="BP42" s="98">
        <f t="shared" si="17"/>
        <v>0</v>
      </c>
      <c r="BQ42" s="98">
        <f t="shared" si="17"/>
        <v>0</v>
      </c>
      <c r="BR42" s="98">
        <f t="shared" si="17"/>
        <v>0</v>
      </c>
      <c r="BS42" s="98">
        <f t="shared" si="17"/>
        <v>0</v>
      </c>
      <c r="BT42" s="98">
        <f t="shared" si="17"/>
        <v>0</v>
      </c>
      <c r="BU42" s="98">
        <f t="shared" si="17"/>
        <v>0</v>
      </c>
      <c r="BV42" s="98">
        <f t="shared" si="17"/>
        <v>0</v>
      </c>
      <c r="BW42" s="98">
        <f t="shared" si="17"/>
        <v>0</v>
      </c>
      <c r="BX42" s="98">
        <f t="shared" si="17"/>
        <v>0</v>
      </c>
      <c r="BY42" s="98">
        <f t="shared" si="17"/>
        <v>0</v>
      </c>
      <c r="BZ42" s="98">
        <f t="shared" si="17"/>
        <v>0</v>
      </c>
      <c r="CA42" s="98">
        <f t="shared" si="17"/>
        <v>0</v>
      </c>
      <c r="CB42" s="98">
        <f t="shared" si="17"/>
        <v>0</v>
      </c>
      <c r="CC42" s="98">
        <f t="shared" si="17"/>
        <v>0</v>
      </c>
      <c r="CD42" s="98">
        <f t="shared" si="17"/>
        <v>0</v>
      </c>
      <c r="CE42" s="98">
        <f t="shared" si="17"/>
        <v>0</v>
      </c>
      <c r="CF42" s="98">
        <f t="shared" si="13"/>
        <v>0</v>
      </c>
      <c r="CG42" s="98">
        <f t="shared" si="13"/>
        <v>0</v>
      </c>
      <c r="CH42" s="98">
        <f t="shared" si="13"/>
        <v>0</v>
      </c>
      <c r="CI42" s="98">
        <f t="shared" si="13"/>
        <v>0</v>
      </c>
      <c r="CJ42" s="98">
        <f t="shared" si="13"/>
        <v>0</v>
      </c>
      <c r="CK42" s="99"/>
      <c r="CL42" s="100">
        <v>0.55069444444444449</v>
      </c>
      <c r="CM42" s="101">
        <v>0.6069444444444444</v>
      </c>
      <c r="CN42" s="102">
        <f t="shared" si="6"/>
        <v>5.6249999999999911E-2</v>
      </c>
      <c r="CO42" s="103">
        <f>IF(CN42&gt;IF(G32="О1-О3",CR$18,CR$17),CN42-IF(G32="О1-О3",CR$18,CR$17),0)</f>
        <v>5.6249999999999911E-2</v>
      </c>
      <c r="CP42" s="104">
        <f t="shared" si="7"/>
        <v>4860</v>
      </c>
      <c r="CQ42" s="105"/>
      <c r="CR42" s="106">
        <f t="shared" si="8"/>
        <v>0</v>
      </c>
      <c r="CS42" s="121">
        <f>IF(C32="","",SUM(AY42,IF(AW42=AW$22,0,60),IF(AX42=AX$22,0,60)))</f>
        <v>120</v>
      </c>
      <c r="CT42" s="108">
        <f>IF(C32="",0,IF(ISNUMBER(CR42),CR42+(1-(CS42+1)/181),0))</f>
        <v>0.33149171270718236</v>
      </c>
      <c r="CU42" s="108">
        <f t="shared" si="14"/>
        <v>100</v>
      </c>
      <c r="CV42" s="122">
        <f t="shared" si="10"/>
        <v>1</v>
      </c>
      <c r="CW42" s="110"/>
      <c r="CX42" s="110">
        <v>16</v>
      </c>
      <c r="CY42" s="110"/>
      <c r="CZ42" s="110"/>
      <c r="DA42" s="110"/>
      <c r="DB42" s="110"/>
      <c r="DC42" s="110"/>
      <c r="DD42" s="111" t="str">
        <f t="shared" si="15"/>
        <v/>
      </c>
      <c r="DE42" s="6"/>
      <c r="DF42" s="6"/>
      <c r="DG42" s="6"/>
      <c r="DH42" s="42">
        <v>4</v>
      </c>
      <c r="DI42" s="6"/>
      <c r="DJ42" s="6"/>
      <c r="DK42" s="6"/>
    </row>
    <row r="43" spans="1:253" s="112" customFormat="1" ht="20.100000000000001" customHeight="1" x14ac:dyDescent="0.25">
      <c r="A43" s="81">
        <f t="shared" si="1"/>
        <v>0.33149171270718236</v>
      </c>
      <c r="B43" s="113">
        <f t="shared" si="2"/>
        <v>20</v>
      </c>
      <c r="C43" s="83" t="s">
        <v>152</v>
      </c>
      <c r="D43" s="84" t="s">
        <v>151</v>
      </c>
      <c r="E43" s="85">
        <v>2001</v>
      </c>
      <c r="F43" s="86"/>
      <c r="G43" s="87">
        <v>16</v>
      </c>
      <c r="H43" s="87" t="s">
        <v>63</v>
      </c>
      <c r="I43" s="87"/>
      <c r="J43" s="128"/>
      <c r="K43" s="87" t="s">
        <v>64</v>
      </c>
      <c r="L43" s="87" t="s">
        <v>65</v>
      </c>
      <c r="M43" s="128">
        <v>27738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8"/>
      <c r="AW43" s="119"/>
      <c r="AX43" s="116"/>
      <c r="AY43" s="120"/>
      <c r="AZ43" s="97">
        <f t="shared" si="16"/>
        <v>0</v>
      </c>
      <c r="BA43" s="98">
        <f t="shared" si="16"/>
        <v>0</v>
      </c>
      <c r="BB43" s="98">
        <f t="shared" si="16"/>
        <v>0</v>
      </c>
      <c r="BC43" s="98">
        <f t="shared" si="16"/>
        <v>0</v>
      </c>
      <c r="BD43" s="98">
        <f t="shared" si="16"/>
        <v>0</v>
      </c>
      <c r="BE43" s="98">
        <f t="shared" si="16"/>
        <v>0</v>
      </c>
      <c r="BF43" s="98">
        <f t="shared" si="16"/>
        <v>0</v>
      </c>
      <c r="BG43" s="98">
        <f t="shared" si="16"/>
        <v>0</v>
      </c>
      <c r="BH43" s="98">
        <f t="shared" si="16"/>
        <v>0</v>
      </c>
      <c r="BI43" s="98">
        <f t="shared" si="16"/>
        <v>0</v>
      </c>
      <c r="BJ43" s="98">
        <f t="shared" si="16"/>
        <v>0</v>
      </c>
      <c r="BK43" s="98">
        <f t="shared" si="16"/>
        <v>0</v>
      </c>
      <c r="BL43" s="98">
        <f t="shared" si="16"/>
        <v>0</v>
      </c>
      <c r="BM43" s="98">
        <f t="shared" si="16"/>
        <v>0</v>
      </c>
      <c r="BN43" s="98">
        <f t="shared" si="16"/>
        <v>0</v>
      </c>
      <c r="BO43" s="98">
        <f t="shared" si="16"/>
        <v>0</v>
      </c>
      <c r="BP43" s="98">
        <f t="shared" si="17"/>
        <v>0</v>
      </c>
      <c r="BQ43" s="98">
        <f t="shared" si="17"/>
        <v>0</v>
      </c>
      <c r="BR43" s="98">
        <f t="shared" si="17"/>
        <v>0</v>
      </c>
      <c r="BS43" s="98">
        <f t="shared" si="17"/>
        <v>0</v>
      </c>
      <c r="BT43" s="98">
        <f t="shared" si="17"/>
        <v>0</v>
      </c>
      <c r="BU43" s="98">
        <f t="shared" si="17"/>
        <v>0</v>
      </c>
      <c r="BV43" s="98">
        <f t="shared" si="17"/>
        <v>0</v>
      </c>
      <c r="BW43" s="98">
        <f t="shared" si="17"/>
        <v>0</v>
      </c>
      <c r="BX43" s="98">
        <f t="shared" si="17"/>
        <v>0</v>
      </c>
      <c r="BY43" s="98">
        <f t="shared" si="17"/>
        <v>0</v>
      </c>
      <c r="BZ43" s="98">
        <f t="shared" si="17"/>
        <v>0</v>
      </c>
      <c r="CA43" s="98">
        <f t="shared" si="17"/>
        <v>0</v>
      </c>
      <c r="CB43" s="98">
        <f t="shared" si="17"/>
        <v>0</v>
      </c>
      <c r="CC43" s="98">
        <f t="shared" si="17"/>
        <v>0</v>
      </c>
      <c r="CD43" s="98">
        <f t="shared" si="17"/>
        <v>0</v>
      </c>
      <c r="CE43" s="98">
        <f t="shared" si="17"/>
        <v>0</v>
      </c>
      <c r="CF43" s="98">
        <f t="shared" si="13"/>
        <v>0</v>
      </c>
      <c r="CG43" s="98">
        <f t="shared" si="13"/>
        <v>0</v>
      </c>
      <c r="CH43" s="98">
        <f t="shared" si="13"/>
        <v>0</v>
      </c>
      <c r="CI43" s="98">
        <f t="shared" si="13"/>
        <v>0</v>
      </c>
      <c r="CJ43" s="98">
        <f t="shared" si="13"/>
        <v>0</v>
      </c>
      <c r="CK43" s="99"/>
      <c r="CL43" s="100">
        <v>0.54097222222222219</v>
      </c>
      <c r="CM43" s="101">
        <v>0.6166666666666667</v>
      </c>
      <c r="CN43" s="102">
        <f t="shared" si="6"/>
        <v>7.5694444444444509E-2</v>
      </c>
      <c r="CO43" s="103">
        <f>IF(CN43&gt;IF(G43="О1-О3",CR$18,CR$17),CN43-IF(G43="О1-О3",CR$18,CR$17),0)</f>
        <v>7.5694444444444509E-2</v>
      </c>
      <c r="CP43" s="104">
        <f t="shared" si="7"/>
        <v>6540</v>
      </c>
      <c r="CQ43" s="105"/>
      <c r="CR43" s="106">
        <f t="shared" si="8"/>
        <v>0</v>
      </c>
      <c r="CS43" s="121">
        <f>IF(C43="","",SUM(AY43,IF(AW43=AW$22,0,60),IF(AX43=AX$22,0,60)))</f>
        <v>120</v>
      </c>
      <c r="CT43" s="108">
        <f>IF(C43="",0,IF(ISNUMBER(CR43),CR43+(1-(CS43+1)/181),0))</f>
        <v>0.33149171270718236</v>
      </c>
      <c r="CU43" s="108">
        <f t="shared" si="14"/>
        <v>100</v>
      </c>
      <c r="CV43" s="122">
        <f t="shared" si="10"/>
        <v>1</v>
      </c>
      <c r="CW43" s="110"/>
      <c r="CX43" s="110">
        <v>6</v>
      </c>
      <c r="CY43" s="110"/>
      <c r="CZ43" s="110"/>
      <c r="DA43" s="110"/>
      <c r="DB43" s="110"/>
      <c r="DC43" s="110"/>
      <c r="DD43" s="111" t="str">
        <f t="shared" si="15"/>
        <v/>
      </c>
      <c r="DE43" s="6"/>
      <c r="DF43" s="6"/>
      <c r="DG43" s="6"/>
      <c r="DH43" s="6">
        <v>5</v>
      </c>
      <c r="DI43" s="6"/>
      <c r="DJ43" s="6"/>
      <c r="DK43" s="6"/>
    </row>
    <row r="44" spans="1:253" s="112" customFormat="1" ht="20.100000000000001" customHeight="1" x14ac:dyDescent="0.25">
      <c r="A44" s="81">
        <f t="shared" si="1"/>
        <v>0.33149171270718236</v>
      </c>
      <c r="B44" s="113">
        <f t="shared" si="2"/>
        <v>21</v>
      </c>
      <c r="C44" s="135" t="s">
        <v>153</v>
      </c>
      <c r="D44" s="84" t="s">
        <v>151</v>
      </c>
      <c r="E44" s="136">
        <v>2004</v>
      </c>
      <c r="F44" s="89"/>
      <c r="G44" s="89">
        <v>14</v>
      </c>
      <c r="H44" s="89" t="s">
        <v>67</v>
      </c>
      <c r="I44" s="127"/>
      <c r="J44" s="88"/>
      <c r="K44" s="126" t="s">
        <v>64</v>
      </c>
      <c r="L44" s="88"/>
      <c r="M44" s="88">
        <v>1983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8"/>
      <c r="AW44" s="119"/>
      <c r="AX44" s="116"/>
      <c r="AY44" s="120"/>
      <c r="AZ44" s="97">
        <f t="shared" si="16"/>
        <v>0</v>
      </c>
      <c r="BA44" s="98">
        <f t="shared" si="16"/>
        <v>0</v>
      </c>
      <c r="BB44" s="98">
        <f t="shared" si="16"/>
        <v>0</v>
      </c>
      <c r="BC44" s="98">
        <f t="shared" si="16"/>
        <v>0</v>
      </c>
      <c r="BD44" s="98">
        <f t="shared" si="16"/>
        <v>0</v>
      </c>
      <c r="BE44" s="98">
        <f t="shared" si="16"/>
        <v>0</v>
      </c>
      <c r="BF44" s="98">
        <f t="shared" si="16"/>
        <v>0</v>
      </c>
      <c r="BG44" s="98">
        <f t="shared" si="16"/>
        <v>0</v>
      </c>
      <c r="BH44" s="98">
        <f t="shared" si="16"/>
        <v>0</v>
      </c>
      <c r="BI44" s="98">
        <f t="shared" si="16"/>
        <v>0</v>
      </c>
      <c r="BJ44" s="98">
        <f t="shared" si="16"/>
        <v>0</v>
      </c>
      <c r="BK44" s="98">
        <f t="shared" si="16"/>
        <v>0</v>
      </c>
      <c r="BL44" s="98">
        <f t="shared" si="16"/>
        <v>0</v>
      </c>
      <c r="BM44" s="98">
        <f t="shared" si="16"/>
        <v>0</v>
      </c>
      <c r="BN44" s="98">
        <f t="shared" si="16"/>
        <v>0</v>
      </c>
      <c r="BO44" s="98">
        <f t="shared" si="16"/>
        <v>0</v>
      </c>
      <c r="BP44" s="98">
        <f t="shared" si="17"/>
        <v>0</v>
      </c>
      <c r="BQ44" s="98">
        <f t="shared" si="17"/>
        <v>0</v>
      </c>
      <c r="BR44" s="98">
        <f t="shared" si="17"/>
        <v>0</v>
      </c>
      <c r="BS44" s="98">
        <f t="shared" si="17"/>
        <v>0</v>
      </c>
      <c r="BT44" s="98">
        <f t="shared" si="17"/>
        <v>0</v>
      </c>
      <c r="BU44" s="98">
        <f t="shared" si="17"/>
        <v>0</v>
      </c>
      <c r="BV44" s="98">
        <f t="shared" si="17"/>
        <v>0</v>
      </c>
      <c r="BW44" s="98">
        <f t="shared" si="17"/>
        <v>0</v>
      </c>
      <c r="BX44" s="98">
        <f t="shared" si="17"/>
        <v>0</v>
      </c>
      <c r="BY44" s="98">
        <f t="shared" si="17"/>
        <v>0</v>
      </c>
      <c r="BZ44" s="98">
        <f t="shared" si="17"/>
        <v>0</v>
      </c>
      <c r="CA44" s="98">
        <f t="shared" si="17"/>
        <v>0</v>
      </c>
      <c r="CB44" s="98">
        <f t="shared" si="17"/>
        <v>0</v>
      </c>
      <c r="CC44" s="98">
        <f t="shared" si="17"/>
        <v>0</v>
      </c>
      <c r="CD44" s="98">
        <f t="shared" si="17"/>
        <v>0</v>
      </c>
      <c r="CE44" s="98">
        <f t="shared" si="17"/>
        <v>0</v>
      </c>
      <c r="CF44" s="98">
        <f t="shared" si="13"/>
        <v>0</v>
      </c>
      <c r="CG44" s="98">
        <f t="shared" si="13"/>
        <v>0</v>
      </c>
      <c r="CH44" s="98">
        <f t="shared" si="13"/>
        <v>0</v>
      </c>
      <c r="CI44" s="98">
        <f t="shared" si="13"/>
        <v>0</v>
      </c>
      <c r="CJ44" s="98">
        <f t="shared" si="13"/>
        <v>0</v>
      </c>
      <c r="CK44" s="99"/>
      <c r="CL44" s="100">
        <v>0.54166666666666663</v>
      </c>
      <c r="CM44" s="101">
        <v>0.62083333333333335</v>
      </c>
      <c r="CN44" s="102">
        <f t="shared" si="6"/>
        <v>7.9166666666666718E-2</v>
      </c>
      <c r="CO44" s="103">
        <f t="shared" ref="CO44:CO49" si="18">IF(CN44&gt;IF(G45="О1-О3",CR$18,CR$17),CN44-IF(G45="О1-О3",CR$18,CR$17),0)</f>
        <v>7.9166666666666718E-2</v>
      </c>
      <c r="CP44" s="104">
        <f t="shared" si="7"/>
        <v>6840</v>
      </c>
      <c r="CQ44" s="105"/>
      <c r="CR44" s="106">
        <f t="shared" si="8"/>
        <v>0</v>
      </c>
      <c r="CS44" s="121">
        <f t="shared" ref="CS44:CS49" si="19">IF(C45="","",SUM(AY44,IF(AW44=AW$22,0,60),IF(AX44=AX$22,0,60)))</f>
        <v>120</v>
      </c>
      <c r="CT44" s="108">
        <f t="shared" ref="CT44:CT49" si="20">IF(C45="",0,IF(ISNUMBER(CR44),CR44+(1-(CS44+1)/181),0))</f>
        <v>0.33149171270718236</v>
      </c>
      <c r="CU44" s="108">
        <f t="shared" si="14"/>
        <v>100</v>
      </c>
      <c r="CV44" s="122">
        <f t="shared" si="10"/>
        <v>1</v>
      </c>
      <c r="CW44" s="110"/>
      <c r="CX44" s="110">
        <v>14</v>
      </c>
      <c r="CY44" s="110"/>
      <c r="CZ44" s="110"/>
      <c r="DA44" s="110"/>
      <c r="DB44" s="110"/>
      <c r="DC44" s="110"/>
      <c r="DD44" s="111" t="str">
        <f t="shared" si="15"/>
        <v/>
      </c>
      <c r="DE44" s="6"/>
      <c r="DF44" s="6"/>
      <c r="DG44" s="6"/>
      <c r="DH44" s="6">
        <v>6</v>
      </c>
      <c r="DI44" s="6"/>
      <c r="DJ44" s="6"/>
      <c r="DK44" s="6"/>
    </row>
    <row r="45" spans="1:253" s="112" customFormat="1" ht="20.100000000000001" customHeight="1" x14ac:dyDescent="0.25">
      <c r="A45" s="81">
        <f t="shared" si="1"/>
        <v>0.33149171270718236</v>
      </c>
      <c r="B45" s="113">
        <f t="shared" si="2"/>
        <v>22</v>
      </c>
      <c r="C45" s="83" t="s">
        <v>154</v>
      </c>
      <c r="D45" s="84" t="s">
        <v>151</v>
      </c>
      <c r="E45" s="85">
        <v>2003</v>
      </c>
      <c r="F45" s="88"/>
      <c r="G45" s="87">
        <v>14</v>
      </c>
      <c r="H45" s="87" t="s">
        <v>67</v>
      </c>
      <c r="I45" s="127"/>
      <c r="J45" s="128"/>
      <c r="K45" s="127" t="s">
        <v>64</v>
      </c>
      <c r="L45" s="127" t="s">
        <v>65</v>
      </c>
      <c r="M45" s="131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7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8"/>
      <c r="AW45" s="119"/>
      <c r="AX45" s="116"/>
      <c r="AY45" s="120"/>
      <c r="AZ45" s="97">
        <f t="shared" si="16"/>
        <v>0</v>
      </c>
      <c r="BA45" s="98">
        <f t="shared" si="16"/>
        <v>0</v>
      </c>
      <c r="BB45" s="98">
        <f t="shared" si="16"/>
        <v>0</v>
      </c>
      <c r="BC45" s="98">
        <f t="shared" si="16"/>
        <v>0</v>
      </c>
      <c r="BD45" s="98">
        <f t="shared" si="16"/>
        <v>0</v>
      </c>
      <c r="BE45" s="98">
        <f t="shared" si="16"/>
        <v>0</v>
      </c>
      <c r="BF45" s="98">
        <f t="shared" si="16"/>
        <v>0</v>
      </c>
      <c r="BG45" s="98">
        <f t="shared" si="16"/>
        <v>0</v>
      </c>
      <c r="BH45" s="98">
        <f t="shared" si="16"/>
        <v>0</v>
      </c>
      <c r="BI45" s="98">
        <f t="shared" si="16"/>
        <v>0</v>
      </c>
      <c r="BJ45" s="98">
        <f t="shared" si="16"/>
        <v>0</v>
      </c>
      <c r="BK45" s="98">
        <f t="shared" si="16"/>
        <v>0</v>
      </c>
      <c r="BL45" s="98">
        <f t="shared" si="16"/>
        <v>0</v>
      </c>
      <c r="BM45" s="98">
        <f t="shared" si="16"/>
        <v>0</v>
      </c>
      <c r="BN45" s="98">
        <f t="shared" si="16"/>
        <v>0</v>
      </c>
      <c r="BO45" s="98">
        <f t="shared" si="16"/>
        <v>0</v>
      </c>
      <c r="BP45" s="98">
        <f t="shared" si="17"/>
        <v>0</v>
      </c>
      <c r="BQ45" s="98">
        <f t="shared" si="17"/>
        <v>0</v>
      </c>
      <c r="BR45" s="98">
        <f t="shared" si="17"/>
        <v>0</v>
      </c>
      <c r="BS45" s="98">
        <f t="shared" si="17"/>
        <v>0</v>
      </c>
      <c r="BT45" s="98">
        <f t="shared" si="17"/>
        <v>0</v>
      </c>
      <c r="BU45" s="98">
        <f t="shared" si="17"/>
        <v>0</v>
      </c>
      <c r="BV45" s="98">
        <f t="shared" si="17"/>
        <v>0</v>
      </c>
      <c r="BW45" s="98">
        <f t="shared" si="17"/>
        <v>0</v>
      </c>
      <c r="BX45" s="98">
        <f t="shared" si="17"/>
        <v>0</v>
      </c>
      <c r="BY45" s="98">
        <f t="shared" si="17"/>
        <v>0</v>
      </c>
      <c r="BZ45" s="98">
        <f t="shared" si="17"/>
        <v>0</v>
      </c>
      <c r="CA45" s="98">
        <f t="shared" si="17"/>
        <v>0</v>
      </c>
      <c r="CB45" s="98">
        <f t="shared" si="17"/>
        <v>0</v>
      </c>
      <c r="CC45" s="98">
        <f t="shared" si="17"/>
        <v>0</v>
      </c>
      <c r="CD45" s="98">
        <f t="shared" si="17"/>
        <v>0</v>
      </c>
      <c r="CE45" s="98">
        <f t="shared" si="17"/>
        <v>0</v>
      </c>
      <c r="CF45" s="98">
        <f t="shared" si="13"/>
        <v>0</v>
      </c>
      <c r="CG45" s="98">
        <f t="shared" si="13"/>
        <v>0</v>
      </c>
      <c r="CH45" s="98">
        <f t="shared" si="13"/>
        <v>0</v>
      </c>
      <c r="CI45" s="98">
        <f t="shared" si="13"/>
        <v>0</v>
      </c>
      <c r="CJ45" s="98">
        <f t="shared" si="13"/>
        <v>0</v>
      </c>
      <c r="CK45" s="99"/>
      <c r="CL45" s="100">
        <v>0.49444444444444446</v>
      </c>
      <c r="CM45" s="101">
        <v>0.55763888888888891</v>
      </c>
      <c r="CN45" s="102">
        <f t="shared" si="6"/>
        <v>6.3194444444444442E-2</v>
      </c>
      <c r="CO45" s="103">
        <f t="shared" si="18"/>
        <v>6.3194444444444442E-2</v>
      </c>
      <c r="CP45" s="104">
        <f t="shared" si="7"/>
        <v>5460</v>
      </c>
      <c r="CQ45" s="105"/>
      <c r="CR45" s="106">
        <f t="shared" si="8"/>
        <v>0</v>
      </c>
      <c r="CS45" s="121">
        <f t="shared" si="19"/>
        <v>120</v>
      </c>
      <c r="CT45" s="108">
        <f t="shared" si="20"/>
        <v>0.33149171270718236</v>
      </c>
      <c r="CU45" s="108">
        <f t="shared" si="14"/>
        <v>100</v>
      </c>
      <c r="CV45" s="122">
        <f t="shared" si="10"/>
        <v>1</v>
      </c>
      <c r="CW45" s="110"/>
      <c r="CX45" s="110">
        <v>11</v>
      </c>
      <c r="CY45" s="110"/>
      <c r="CZ45" s="110"/>
      <c r="DA45" s="110"/>
      <c r="DB45" s="110"/>
      <c r="DC45" s="110"/>
      <c r="DD45" s="111" t="str">
        <f t="shared" si="15"/>
        <v/>
      </c>
      <c r="DE45" s="6"/>
      <c r="DF45" s="6"/>
      <c r="DG45" s="6"/>
      <c r="DH45" s="6">
        <v>7</v>
      </c>
      <c r="DI45" s="6"/>
      <c r="DJ45" s="6"/>
      <c r="DK45" s="6"/>
    </row>
    <row r="46" spans="1:253" s="112" customFormat="1" ht="20.100000000000001" customHeight="1" x14ac:dyDescent="0.25">
      <c r="A46" s="81">
        <f t="shared" si="1"/>
        <v>0.33149171270718236</v>
      </c>
      <c r="B46" s="113">
        <f t="shared" si="2"/>
        <v>23</v>
      </c>
      <c r="C46" s="124" t="s">
        <v>155</v>
      </c>
      <c r="D46" s="84" t="s">
        <v>151</v>
      </c>
      <c r="E46" s="130">
        <v>2003</v>
      </c>
      <c r="F46" s="88"/>
      <c r="G46" s="87">
        <v>14</v>
      </c>
      <c r="H46" s="126" t="s">
        <v>63</v>
      </c>
      <c r="I46" s="127"/>
      <c r="J46" s="131"/>
      <c r="K46" s="87" t="s">
        <v>64</v>
      </c>
      <c r="L46" s="87"/>
      <c r="M46" s="131">
        <v>32247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7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8"/>
      <c r="AW46" s="119"/>
      <c r="AX46" s="116"/>
      <c r="AY46" s="120"/>
      <c r="AZ46" s="97">
        <f t="shared" si="16"/>
        <v>0</v>
      </c>
      <c r="BA46" s="98">
        <f t="shared" si="16"/>
        <v>0</v>
      </c>
      <c r="BB46" s="98">
        <f t="shared" si="16"/>
        <v>0</v>
      </c>
      <c r="BC46" s="98">
        <f t="shared" si="16"/>
        <v>0</v>
      </c>
      <c r="BD46" s="98">
        <f t="shared" si="16"/>
        <v>0</v>
      </c>
      <c r="BE46" s="98">
        <f t="shared" si="16"/>
        <v>0</v>
      </c>
      <c r="BF46" s="98">
        <f t="shared" si="16"/>
        <v>0</v>
      </c>
      <c r="BG46" s="98">
        <f t="shared" si="16"/>
        <v>0</v>
      </c>
      <c r="BH46" s="98">
        <f t="shared" si="16"/>
        <v>0</v>
      </c>
      <c r="BI46" s="98">
        <f t="shared" si="16"/>
        <v>0</v>
      </c>
      <c r="BJ46" s="98">
        <f t="shared" si="16"/>
        <v>0</v>
      </c>
      <c r="BK46" s="98">
        <f t="shared" si="16"/>
        <v>0</v>
      </c>
      <c r="BL46" s="98">
        <f t="shared" si="16"/>
        <v>0</v>
      </c>
      <c r="BM46" s="98">
        <f t="shared" si="16"/>
        <v>0</v>
      </c>
      <c r="BN46" s="98">
        <f t="shared" si="16"/>
        <v>0</v>
      </c>
      <c r="BO46" s="98">
        <f t="shared" si="16"/>
        <v>0</v>
      </c>
      <c r="BP46" s="98">
        <f t="shared" si="17"/>
        <v>0</v>
      </c>
      <c r="BQ46" s="98">
        <f t="shared" si="17"/>
        <v>0</v>
      </c>
      <c r="BR46" s="98">
        <f t="shared" si="17"/>
        <v>0</v>
      </c>
      <c r="BS46" s="98">
        <f t="shared" si="17"/>
        <v>0</v>
      </c>
      <c r="BT46" s="98">
        <f t="shared" si="17"/>
        <v>0</v>
      </c>
      <c r="BU46" s="98">
        <f t="shared" si="17"/>
        <v>0</v>
      </c>
      <c r="BV46" s="98">
        <f t="shared" si="17"/>
        <v>0</v>
      </c>
      <c r="BW46" s="98">
        <f t="shared" si="17"/>
        <v>0</v>
      </c>
      <c r="BX46" s="98">
        <f t="shared" si="17"/>
        <v>0</v>
      </c>
      <c r="BY46" s="98">
        <f t="shared" si="17"/>
        <v>0</v>
      </c>
      <c r="BZ46" s="98">
        <f t="shared" si="17"/>
        <v>0</v>
      </c>
      <c r="CA46" s="98">
        <f t="shared" si="17"/>
        <v>0</v>
      </c>
      <c r="CB46" s="98">
        <f t="shared" si="17"/>
        <v>0</v>
      </c>
      <c r="CC46" s="98">
        <f t="shared" si="17"/>
        <v>0</v>
      </c>
      <c r="CD46" s="98">
        <f t="shared" si="17"/>
        <v>0</v>
      </c>
      <c r="CE46" s="98">
        <f t="shared" si="17"/>
        <v>0</v>
      </c>
      <c r="CF46" s="98">
        <f t="shared" si="13"/>
        <v>0</v>
      </c>
      <c r="CG46" s="98">
        <f t="shared" si="13"/>
        <v>0</v>
      </c>
      <c r="CH46" s="98">
        <f t="shared" si="13"/>
        <v>0</v>
      </c>
      <c r="CI46" s="98">
        <f t="shared" si="13"/>
        <v>0</v>
      </c>
      <c r="CJ46" s="98">
        <f t="shared" si="13"/>
        <v>0</v>
      </c>
      <c r="CK46" s="99"/>
      <c r="CL46" s="100">
        <v>0.44444444444444442</v>
      </c>
      <c r="CM46" s="101">
        <v>0.4861111111111111</v>
      </c>
      <c r="CN46" s="102">
        <f t="shared" si="6"/>
        <v>4.1666666666666685E-2</v>
      </c>
      <c r="CO46" s="103">
        <f t="shared" si="18"/>
        <v>4.1666666666666685E-2</v>
      </c>
      <c r="CP46" s="104">
        <f t="shared" si="7"/>
        <v>3600</v>
      </c>
      <c r="CQ46" s="105"/>
      <c r="CR46" s="106">
        <f t="shared" si="8"/>
        <v>0</v>
      </c>
      <c r="CS46" s="121">
        <f t="shared" si="19"/>
        <v>120</v>
      </c>
      <c r="CT46" s="108">
        <f t="shared" si="20"/>
        <v>0.33149171270718236</v>
      </c>
      <c r="CU46" s="108">
        <f t="shared" si="14"/>
        <v>100</v>
      </c>
      <c r="CV46" s="122">
        <f t="shared" si="10"/>
        <v>1</v>
      </c>
      <c r="CW46" s="110"/>
      <c r="CX46" s="110"/>
      <c r="CY46" s="110">
        <v>6</v>
      </c>
      <c r="CZ46" s="110"/>
      <c r="DA46" s="110"/>
      <c r="DB46" s="110"/>
      <c r="DC46" s="110"/>
      <c r="DD46" s="111" t="str">
        <f t="shared" si="15"/>
        <v/>
      </c>
      <c r="DE46" s="6"/>
      <c r="DF46" s="6"/>
      <c r="DG46" s="6"/>
      <c r="DH46" s="6">
        <v>8</v>
      </c>
      <c r="DI46" s="6"/>
      <c r="DJ46" s="6"/>
      <c r="DK46" s="6"/>
    </row>
    <row r="47" spans="1:253" s="123" customFormat="1" ht="20.100000000000001" customHeight="1" x14ac:dyDescent="0.25">
      <c r="A47" s="81">
        <f t="shared" si="1"/>
        <v>0.33149171270718236</v>
      </c>
      <c r="B47" s="113">
        <f t="shared" si="2"/>
        <v>24</v>
      </c>
      <c r="C47" s="83" t="s">
        <v>156</v>
      </c>
      <c r="D47" s="84" t="s">
        <v>151</v>
      </c>
      <c r="E47" s="85">
        <v>2003</v>
      </c>
      <c r="F47" s="88"/>
      <c r="G47" s="87">
        <v>14</v>
      </c>
      <c r="H47" s="87" t="s">
        <v>63</v>
      </c>
      <c r="I47" s="133"/>
      <c r="J47" s="131"/>
      <c r="K47" s="87" t="s">
        <v>64</v>
      </c>
      <c r="L47" s="87"/>
      <c r="M47" s="131">
        <v>32138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8"/>
      <c r="AW47" s="119"/>
      <c r="AX47" s="116"/>
      <c r="AY47" s="120"/>
      <c r="AZ47" s="97">
        <f t="shared" si="16"/>
        <v>0</v>
      </c>
      <c r="BA47" s="98">
        <f t="shared" si="16"/>
        <v>0</v>
      </c>
      <c r="BB47" s="98">
        <f t="shared" si="16"/>
        <v>0</v>
      </c>
      <c r="BC47" s="98">
        <f t="shared" si="16"/>
        <v>0</v>
      </c>
      <c r="BD47" s="98">
        <f t="shared" si="16"/>
        <v>0</v>
      </c>
      <c r="BE47" s="98">
        <f t="shared" si="16"/>
        <v>0</v>
      </c>
      <c r="BF47" s="98">
        <f t="shared" si="16"/>
        <v>0</v>
      </c>
      <c r="BG47" s="98">
        <f t="shared" si="16"/>
        <v>0</v>
      </c>
      <c r="BH47" s="98">
        <f t="shared" si="16"/>
        <v>0</v>
      </c>
      <c r="BI47" s="98">
        <f t="shared" si="16"/>
        <v>0</v>
      </c>
      <c r="BJ47" s="98">
        <f t="shared" si="16"/>
        <v>0</v>
      </c>
      <c r="BK47" s="98">
        <f t="shared" si="16"/>
        <v>0</v>
      </c>
      <c r="BL47" s="98">
        <f t="shared" si="16"/>
        <v>0</v>
      </c>
      <c r="BM47" s="98">
        <f t="shared" si="16"/>
        <v>0</v>
      </c>
      <c r="BN47" s="98">
        <f t="shared" si="16"/>
        <v>0</v>
      </c>
      <c r="BO47" s="98">
        <f t="shared" si="16"/>
        <v>0</v>
      </c>
      <c r="BP47" s="98">
        <f t="shared" si="17"/>
        <v>0</v>
      </c>
      <c r="BQ47" s="98">
        <f t="shared" si="17"/>
        <v>0</v>
      </c>
      <c r="BR47" s="98">
        <f t="shared" si="17"/>
        <v>0</v>
      </c>
      <c r="BS47" s="98">
        <f t="shared" si="17"/>
        <v>0</v>
      </c>
      <c r="BT47" s="98">
        <f t="shared" si="17"/>
        <v>0</v>
      </c>
      <c r="BU47" s="98">
        <f t="shared" si="17"/>
        <v>0</v>
      </c>
      <c r="BV47" s="98">
        <f t="shared" si="17"/>
        <v>0</v>
      </c>
      <c r="BW47" s="98">
        <f t="shared" si="17"/>
        <v>0</v>
      </c>
      <c r="BX47" s="98">
        <f t="shared" si="17"/>
        <v>0</v>
      </c>
      <c r="BY47" s="98">
        <f t="shared" si="17"/>
        <v>0</v>
      </c>
      <c r="BZ47" s="98">
        <f t="shared" si="17"/>
        <v>0</v>
      </c>
      <c r="CA47" s="98">
        <f t="shared" si="17"/>
        <v>0</v>
      </c>
      <c r="CB47" s="98">
        <f t="shared" si="17"/>
        <v>0</v>
      </c>
      <c r="CC47" s="98">
        <f t="shared" si="17"/>
        <v>0</v>
      </c>
      <c r="CD47" s="98">
        <f t="shared" si="17"/>
        <v>0</v>
      </c>
      <c r="CE47" s="98">
        <f t="shared" si="17"/>
        <v>0</v>
      </c>
      <c r="CF47" s="98">
        <f t="shared" si="13"/>
        <v>0</v>
      </c>
      <c r="CG47" s="98">
        <f t="shared" si="13"/>
        <v>0</v>
      </c>
      <c r="CH47" s="98">
        <f t="shared" si="13"/>
        <v>0</v>
      </c>
      <c r="CI47" s="98">
        <f t="shared" si="13"/>
        <v>0</v>
      </c>
      <c r="CJ47" s="98">
        <f t="shared" si="13"/>
        <v>0</v>
      </c>
      <c r="CK47" s="99"/>
      <c r="CL47" s="100">
        <v>0.4381944444444445</v>
      </c>
      <c r="CM47" s="101">
        <v>0.47916666666666669</v>
      </c>
      <c r="CN47" s="102">
        <f t="shared" si="6"/>
        <v>4.0972222222222188E-2</v>
      </c>
      <c r="CO47" s="103">
        <f t="shared" si="18"/>
        <v>4.0972222222222188E-2</v>
      </c>
      <c r="CP47" s="104">
        <f t="shared" si="7"/>
        <v>3540</v>
      </c>
      <c r="CQ47" s="105"/>
      <c r="CR47" s="106">
        <f t="shared" si="8"/>
        <v>0</v>
      </c>
      <c r="CS47" s="121">
        <f t="shared" si="19"/>
        <v>120</v>
      </c>
      <c r="CT47" s="108">
        <f t="shared" si="20"/>
        <v>0.33149171270718236</v>
      </c>
      <c r="CU47" s="108">
        <f t="shared" si="14"/>
        <v>100</v>
      </c>
      <c r="CV47" s="122">
        <f t="shared" si="10"/>
        <v>1</v>
      </c>
      <c r="CW47" s="110"/>
      <c r="CX47" s="110"/>
      <c r="CY47" s="110">
        <v>5</v>
      </c>
      <c r="CZ47" s="110"/>
      <c r="DA47" s="110"/>
      <c r="DB47" s="110"/>
      <c r="DC47" s="110"/>
      <c r="DD47" s="111" t="str">
        <f t="shared" si="15"/>
        <v/>
      </c>
      <c r="DE47" s="6"/>
      <c r="DF47" s="6"/>
      <c r="DG47" s="6"/>
      <c r="DH47" s="42">
        <v>9</v>
      </c>
      <c r="DI47" s="6"/>
      <c r="DJ47" s="6"/>
      <c r="DK47" s="6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</row>
    <row r="48" spans="1:253" s="112" customFormat="1" ht="20.100000000000001" customHeight="1" x14ac:dyDescent="0.25">
      <c r="A48" s="81">
        <f t="shared" si="1"/>
        <v>0.33149171270718236</v>
      </c>
      <c r="B48" s="113">
        <f t="shared" si="2"/>
        <v>25</v>
      </c>
      <c r="C48" s="83" t="s">
        <v>157</v>
      </c>
      <c r="D48" s="84" t="s">
        <v>80</v>
      </c>
      <c r="E48" s="85">
        <v>2002</v>
      </c>
      <c r="F48" s="86"/>
      <c r="G48" s="87">
        <v>16</v>
      </c>
      <c r="H48" s="126" t="s">
        <v>63</v>
      </c>
      <c r="I48" s="87"/>
      <c r="J48" s="128"/>
      <c r="K48" s="133" t="s">
        <v>64</v>
      </c>
      <c r="L48" s="133"/>
      <c r="M48" s="128">
        <v>32317</v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8"/>
      <c r="AW48" s="119"/>
      <c r="AX48" s="116"/>
      <c r="AY48" s="120"/>
      <c r="AZ48" s="97">
        <f t="shared" si="16"/>
        <v>0</v>
      </c>
      <c r="BA48" s="98">
        <f t="shared" si="16"/>
        <v>0</v>
      </c>
      <c r="BB48" s="98">
        <f t="shared" si="16"/>
        <v>0</v>
      </c>
      <c r="BC48" s="98">
        <f t="shared" si="16"/>
        <v>0</v>
      </c>
      <c r="BD48" s="98">
        <f t="shared" si="16"/>
        <v>0</v>
      </c>
      <c r="BE48" s="98">
        <f t="shared" si="16"/>
        <v>0</v>
      </c>
      <c r="BF48" s="98">
        <f t="shared" si="16"/>
        <v>0</v>
      </c>
      <c r="BG48" s="98">
        <f t="shared" si="16"/>
        <v>0</v>
      </c>
      <c r="BH48" s="98">
        <f t="shared" si="16"/>
        <v>0</v>
      </c>
      <c r="BI48" s="98">
        <f t="shared" si="16"/>
        <v>0</v>
      </c>
      <c r="BJ48" s="98">
        <f t="shared" si="16"/>
        <v>0</v>
      </c>
      <c r="BK48" s="98">
        <f t="shared" si="16"/>
        <v>0</v>
      </c>
      <c r="BL48" s="98">
        <f t="shared" si="16"/>
        <v>0</v>
      </c>
      <c r="BM48" s="98">
        <f t="shared" si="16"/>
        <v>0</v>
      </c>
      <c r="BN48" s="98">
        <f t="shared" si="16"/>
        <v>0</v>
      </c>
      <c r="BO48" s="98">
        <f t="shared" si="16"/>
        <v>0</v>
      </c>
      <c r="BP48" s="98">
        <f t="shared" si="17"/>
        <v>0</v>
      </c>
      <c r="BQ48" s="98">
        <f t="shared" si="17"/>
        <v>0</v>
      </c>
      <c r="BR48" s="98">
        <f t="shared" si="17"/>
        <v>0</v>
      </c>
      <c r="BS48" s="98">
        <f t="shared" si="17"/>
        <v>0</v>
      </c>
      <c r="BT48" s="98">
        <f t="shared" si="17"/>
        <v>0</v>
      </c>
      <c r="BU48" s="98">
        <f t="shared" si="17"/>
        <v>0</v>
      </c>
      <c r="BV48" s="98">
        <f t="shared" si="17"/>
        <v>0</v>
      </c>
      <c r="BW48" s="98">
        <f t="shared" si="17"/>
        <v>0</v>
      </c>
      <c r="BX48" s="98">
        <f t="shared" si="17"/>
        <v>0</v>
      </c>
      <c r="BY48" s="98">
        <f t="shared" si="17"/>
        <v>0</v>
      </c>
      <c r="BZ48" s="98">
        <f t="shared" si="17"/>
        <v>0</v>
      </c>
      <c r="CA48" s="98">
        <f t="shared" si="17"/>
        <v>0</v>
      </c>
      <c r="CB48" s="98">
        <f t="shared" si="17"/>
        <v>0</v>
      </c>
      <c r="CC48" s="98">
        <f t="shared" si="17"/>
        <v>0</v>
      </c>
      <c r="CD48" s="98">
        <f t="shared" si="17"/>
        <v>0</v>
      </c>
      <c r="CE48" s="98">
        <f t="shared" si="17"/>
        <v>0</v>
      </c>
      <c r="CF48" s="98">
        <f t="shared" si="13"/>
        <v>0</v>
      </c>
      <c r="CG48" s="98">
        <f t="shared" si="13"/>
        <v>0</v>
      </c>
      <c r="CH48" s="98">
        <f t="shared" si="13"/>
        <v>0</v>
      </c>
      <c r="CI48" s="98">
        <f t="shared" si="13"/>
        <v>0</v>
      </c>
      <c r="CJ48" s="98">
        <f t="shared" si="13"/>
        <v>0</v>
      </c>
      <c r="CK48" s="99"/>
      <c r="CL48" s="100">
        <v>0.45</v>
      </c>
      <c r="CM48" s="101">
        <v>0.52083333333333337</v>
      </c>
      <c r="CN48" s="102">
        <f t="shared" si="6"/>
        <v>7.0833333333333359E-2</v>
      </c>
      <c r="CO48" s="103">
        <f t="shared" si="18"/>
        <v>7.0833333333333359E-2</v>
      </c>
      <c r="CP48" s="104">
        <f t="shared" si="7"/>
        <v>6120</v>
      </c>
      <c r="CQ48" s="105"/>
      <c r="CR48" s="106">
        <f t="shared" si="8"/>
        <v>0</v>
      </c>
      <c r="CS48" s="121">
        <f t="shared" si="19"/>
        <v>120</v>
      </c>
      <c r="CT48" s="108">
        <f t="shared" si="20"/>
        <v>0.33149171270718236</v>
      </c>
      <c r="CU48" s="108">
        <f t="shared" si="14"/>
        <v>100</v>
      </c>
      <c r="CV48" s="122">
        <f t="shared" si="10"/>
        <v>1</v>
      </c>
      <c r="CW48" s="110"/>
      <c r="CX48" s="110"/>
      <c r="CY48" s="110">
        <v>1</v>
      </c>
      <c r="CZ48" s="110"/>
      <c r="DA48" s="110"/>
      <c r="DB48" s="110"/>
      <c r="DC48" s="110"/>
      <c r="DD48" s="111" t="str">
        <f t="shared" si="15"/>
        <v>Призер</v>
      </c>
      <c r="DE48" s="6"/>
      <c r="DF48" s="6"/>
      <c r="DG48" s="6"/>
      <c r="DH48" s="42">
        <v>10</v>
      </c>
      <c r="DI48" s="6"/>
      <c r="DJ48" s="6"/>
      <c r="DK48" s="6"/>
    </row>
    <row r="49" spans="1:253" s="123" customFormat="1" ht="20.100000000000001" customHeight="1" x14ac:dyDescent="0.25">
      <c r="A49" s="81">
        <f t="shared" si="1"/>
        <v>0.33149171270718236</v>
      </c>
      <c r="B49" s="113">
        <f t="shared" si="2"/>
        <v>26</v>
      </c>
      <c r="C49" s="83" t="s">
        <v>158</v>
      </c>
      <c r="D49" s="84" t="s">
        <v>80</v>
      </c>
      <c r="E49" s="85">
        <v>2004</v>
      </c>
      <c r="F49" s="87"/>
      <c r="G49" s="87">
        <v>14</v>
      </c>
      <c r="H49" s="87" t="s">
        <v>67</v>
      </c>
      <c r="I49" s="127"/>
      <c r="J49" s="127"/>
      <c r="K49" s="87" t="s">
        <v>64</v>
      </c>
      <c r="L49" s="87" t="s">
        <v>72</v>
      </c>
      <c r="M49" s="128">
        <v>33198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8"/>
      <c r="AW49" s="119"/>
      <c r="AX49" s="116"/>
      <c r="AY49" s="120"/>
      <c r="AZ49" s="97">
        <f t="shared" si="16"/>
        <v>0</v>
      </c>
      <c r="BA49" s="98">
        <f t="shared" si="16"/>
        <v>0</v>
      </c>
      <c r="BB49" s="98">
        <f t="shared" si="16"/>
        <v>0</v>
      </c>
      <c r="BC49" s="98">
        <f t="shared" si="16"/>
        <v>0</v>
      </c>
      <c r="BD49" s="98">
        <f t="shared" si="16"/>
        <v>0</v>
      </c>
      <c r="BE49" s="98">
        <f t="shared" si="16"/>
        <v>0</v>
      </c>
      <c r="BF49" s="98">
        <f t="shared" si="16"/>
        <v>0</v>
      </c>
      <c r="BG49" s="98">
        <f t="shared" si="16"/>
        <v>0</v>
      </c>
      <c r="BH49" s="98">
        <f t="shared" si="16"/>
        <v>0</v>
      </c>
      <c r="BI49" s="98">
        <f t="shared" si="16"/>
        <v>0</v>
      </c>
      <c r="BJ49" s="98">
        <f t="shared" si="16"/>
        <v>0</v>
      </c>
      <c r="BK49" s="98">
        <f t="shared" si="16"/>
        <v>0</v>
      </c>
      <c r="BL49" s="98">
        <f t="shared" si="16"/>
        <v>0</v>
      </c>
      <c r="BM49" s="98">
        <f t="shared" si="16"/>
        <v>0</v>
      </c>
      <c r="BN49" s="98">
        <f t="shared" si="16"/>
        <v>0</v>
      </c>
      <c r="BO49" s="98">
        <f t="shared" si="16"/>
        <v>0</v>
      </c>
      <c r="BP49" s="98">
        <f t="shared" si="17"/>
        <v>0</v>
      </c>
      <c r="BQ49" s="98">
        <f t="shared" si="17"/>
        <v>0</v>
      </c>
      <c r="BR49" s="98">
        <f t="shared" si="17"/>
        <v>0</v>
      </c>
      <c r="BS49" s="98">
        <f t="shared" si="17"/>
        <v>0</v>
      </c>
      <c r="BT49" s="98">
        <f t="shared" si="17"/>
        <v>0</v>
      </c>
      <c r="BU49" s="98">
        <f t="shared" si="17"/>
        <v>0</v>
      </c>
      <c r="BV49" s="98">
        <f t="shared" si="17"/>
        <v>0</v>
      </c>
      <c r="BW49" s="98">
        <f t="shared" si="17"/>
        <v>0</v>
      </c>
      <c r="BX49" s="98">
        <f t="shared" si="17"/>
        <v>0</v>
      </c>
      <c r="BY49" s="98">
        <f t="shared" si="17"/>
        <v>0</v>
      </c>
      <c r="BZ49" s="98">
        <f t="shared" si="17"/>
        <v>0</v>
      </c>
      <c r="CA49" s="98">
        <f t="shared" si="17"/>
        <v>0</v>
      </c>
      <c r="CB49" s="98">
        <f t="shared" si="17"/>
        <v>0</v>
      </c>
      <c r="CC49" s="98">
        <f t="shared" si="17"/>
        <v>0</v>
      </c>
      <c r="CD49" s="98">
        <f t="shared" si="17"/>
        <v>0</v>
      </c>
      <c r="CE49" s="98">
        <f t="shared" si="17"/>
        <v>0</v>
      </c>
      <c r="CF49" s="98">
        <f t="shared" si="13"/>
        <v>0</v>
      </c>
      <c r="CG49" s="98">
        <f t="shared" si="13"/>
        <v>0</v>
      </c>
      <c r="CH49" s="98">
        <f t="shared" si="13"/>
        <v>0</v>
      </c>
      <c r="CI49" s="98">
        <f t="shared" si="13"/>
        <v>0</v>
      </c>
      <c r="CJ49" s="98">
        <f t="shared" si="13"/>
        <v>0</v>
      </c>
      <c r="CK49" s="99"/>
      <c r="CL49" s="100">
        <v>0.42708333333333331</v>
      </c>
      <c r="CM49" s="101">
        <v>0.49374999999999997</v>
      </c>
      <c r="CN49" s="102">
        <f t="shared" si="6"/>
        <v>6.6666666666666652E-2</v>
      </c>
      <c r="CO49" s="103">
        <f t="shared" si="18"/>
        <v>6.6666666666666652E-2</v>
      </c>
      <c r="CP49" s="104">
        <f t="shared" si="7"/>
        <v>5760</v>
      </c>
      <c r="CQ49" s="105"/>
      <c r="CR49" s="106">
        <f t="shared" si="8"/>
        <v>0</v>
      </c>
      <c r="CS49" s="121">
        <f t="shared" si="19"/>
        <v>120</v>
      </c>
      <c r="CT49" s="108">
        <f t="shared" si="20"/>
        <v>0.33149171270718236</v>
      </c>
      <c r="CU49" s="108">
        <f t="shared" si="14"/>
        <v>100</v>
      </c>
      <c r="CV49" s="122">
        <f t="shared" si="10"/>
        <v>1</v>
      </c>
      <c r="CW49" s="110"/>
      <c r="CX49" s="110"/>
      <c r="CY49" s="110">
        <v>10</v>
      </c>
      <c r="CZ49" s="110"/>
      <c r="DA49" s="110"/>
      <c r="DB49" s="110"/>
      <c r="DC49" s="110"/>
      <c r="DD49" s="111" t="str">
        <f t="shared" si="15"/>
        <v/>
      </c>
      <c r="DE49" s="6"/>
      <c r="DF49" s="6"/>
      <c r="DG49" s="6"/>
      <c r="DH49" s="42">
        <v>11</v>
      </c>
      <c r="DI49" s="6"/>
      <c r="DJ49" s="6"/>
      <c r="DK49" s="6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</row>
    <row r="50" spans="1:253" s="123" customFormat="1" ht="20.100000000000001" customHeight="1" x14ac:dyDescent="0.25">
      <c r="A50" s="81">
        <f t="shared" si="1"/>
        <v>0.33149171270718236</v>
      </c>
      <c r="B50" s="113">
        <f t="shared" si="2"/>
        <v>27</v>
      </c>
      <c r="C50" s="124" t="s">
        <v>159</v>
      </c>
      <c r="D50" s="84" t="s">
        <v>80</v>
      </c>
      <c r="E50" s="130">
        <v>2003</v>
      </c>
      <c r="F50" s="88"/>
      <c r="G50" s="87">
        <v>14</v>
      </c>
      <c r="H50" s="87" t="s">
        <v>67</v>
      </c>
      <c r="I50" s="87"/>
      <c r="J50" s="128"/>
      <c r="K50" s="87" t="s">
        <v>64</v>
      </c>
      <c r="L50" s="87"/>
      <c r="M50" s="128">
        <v>21749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7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8"/>
      <c r="AW50" s="119"/>
      <c r="AX50" s="116"/>
      <c r="AY50" s="120"/>
      <c r="AZ50" s="97">
        <f t="shared" si="16"/>
        <v>0</v>
      </c>
      <c r="BA50" s="98">
        <f t="shared" si="16"/>
        <v>0</v>
      </c>
      <c r="BB50" s="98">
        <f t="shared" si="16"/>
        <v>0</v>
      </c>
      <c r="BC50" s="98">
        <f t="shared" si="16"/>
        <v>0</v>
      </c>
      <c r="BD50" s="98">
        <f t="shared" si="16"/>
        <v>0</v>
      </c>
      <c r="BE50" s="98">
        <f t="shared" si="16"/>
        <v>0</v>
      </c>
      <c r="BF50" s="98">
        <f t="shared" si="16"/>
        <v>0</v>
      </c>
      <c r="BG50" s="98">
        <f t="shared" si="16"/>
        <v>0</v>
      </c>
      <c r="BH50" s="98">
        <f t="shared" si="16"/>
        <v>0</v>
      </c>
      <c r="BI50" s="98">
        <f t="shared" si="16"/>
        <v>0</v>
      </c>
      <c r="BJ50" s="98">
        <f t="shared" si="16"/>
        <v>0</v>
      </c>
      <c r="BK50" s="98">
        <f t="shared" si="16"/>
        <v>0</v>
      </c>
      <c r="BL50" s="98">
        <f t="shared" si="16"/>
        <v>0</v>
      </c>
      <c r="BM50" s="98">
        <f t="shared" si="16"/>
        <v>0</v>
      </c>
      <c r="BN50" s="98">
        <f t="shared" si="16"/>
        <v>0</v>
      </c>
      <c r="BO50" s="98">
        <f t="shared" si="16"/>
        <v>0</v>
      </c>
      <c r="BP50" s="98">
        <f t="shared" si="17"/>
        <v>0</v>
      </c>
      <c r="BQ50" s="98">
        <f t="shared" si="17"/>
        <v>0</v>
      </c>
      <c r="BR50" s="98">
        <f t="shared" si="17"/>
        <v>0</v>
      </c>
      <c r="BS50" s="98">
        <f t="shared" si="17"/>
        <v>0</v>
      </c>
      <c r="BT50" s="98">
        <f t="shared" si="17"/>
        <v>0</v>
      </c>
      <c r="BU50" s="98">
        <f t="shared" si="17"/>
        <v>0</v>
      </c>
      <c r="BV50" s="98">
        <f t="shared" si="17"/>
        <v>0</v>
      </c>
      <c r="BW50" s="98">
        <f t="shared" si="17"/>
        <v>0</v>
      </c>
      <c r="BX50" s="98">
        <f t="shared" si="17"/>
        <v>0</v>
      </c>
      <c r="BY50" s="98">
        <f t="shared" si="17"/>
        <v>0</v>
      </c>
      <c r="BZ50" s="98">
        <f t="shared" si="17"/>
        <v>0</v>
      </c>
      <c r="CA50" s="98">
        <f t="shared" si="17"/>
        <v>0</v>
      </c>
      <c r="CB50" s="98">
        <f t="shared" si="17"/>
        <v>0</v>
      </c>
      <c r="CC50" s="98">
        <f t="shared" si="17"/>
        <v>0</v>
      </c>
      <c r="CD50" s="98">
        <f t="shared" si="17"/>
        <v>0</v>
      </c>
      <c r="CE50" s="98">
        <f t="shared" si="17"/>
        <v>0</v>
      </c>
      <c r="CF50" s="98">
        <f t="shared" si="13"/>
        <v>0</v>
      </c>
      <c r="CG50" s="98">
        <f t="shared" si="13"/>
        <v>0</v>
      </c>
      <c r="CH50" s="98">
        <f t="shared" si="13"/>
        <v>0</v>
      </c>
      <c r="CI50" s="98">
        <f t="shared" si="13"/>
        <v>0</v>
      </c>
      <c r="CJ50" s="98">
        <f t="shared" si="13"/>
        <v>0</v>
      </c>
      <c r="CK50" s="99"/>
      <c r="CL50" s="100">
        <v>0.4291666666666667</v>
      </c>
      <c r="CM50" s="101">
        <v>0.48472222222222222</v>
      </c>
      <c r="CN50" s="102">
        <f t="shared" si="6"/>
        <v>5.5555555555555525E-2</v>
      </c>
      <c r="CO50" s="103">
        <f>IF(CN50&gt;IF(G53="О1-О3",CR$18,CR$17),CN50-IF(G53="О1-О3",CR$18,CR$17),0)</f>
        <v>5.5555555555555525E-2</v>
      </c>
      <c r="CP50" s="104">
        <f t="shared" si="7"/>
        <v>4800</v>
      </c>
      <c r="CQ50" s="105"/>
      <c r="CR50" s="106">
        <f t="shared" si="8"/>
        <v>0</v>
      </c>
      <c r="CS50" s="121">
        <f>IF(C53="","",SUM(AY50,IF(AW50=AW$22,0,60),IF(AX50=AX$22,0,60)))</f>
        <v>120</v>
      </c>
      <c r="CT50" s="108">
        <f>IF(C53="",0,IF(ISNUMBER(CR50),CR50+(1-(CS50+1)/181),0))</f>
        <v>0.33149171270718236</v>
      </c>
      <c r="CU50" s="108">
        <f t="shared" si="14"/>
        <v>100</v>
      </c>
      <c r="CV50" s="122">
        <f t="shared" si="10"/>
        <v>1</v>
      </c>
      <c r="CW50" s="110"/>
      <c r="CX50" s="110"/>
      <c r="CY50" s="110">
        <v>9</v>
      </c>
      <c r="CZ50" s="110"/>
      <c r="DA50" s="110"/>
      <c r="DB50" s="110"/>
      <c r="DC50" s="110"/>
      <c r="DD50" s="111" t="str">
        <f t="shared" si="15"/>
        <v/>
      </c>
      <c r="DE50" s="6"/>
      <c r="DF50" s="6"/>
      <c r="DG50" s="6"/>
      <c r="DH50" s="42">
        <v>12</v>
      </c>
      <c r="DI50" s="6"/>
      <c r="DJ50" s="6"/>
      <c r="DK50" s="6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</row>
    <row r="51" spans="1:253" s="112" customFormat="1" ht="20.100000000000001" customHeight="1" x14ac:dyDescent="0.25">
      <c r="A51" s="81">
        <f t="shared" si="1"/>
        <v>0.33149171270718236</v>
      </c>
      <c r="B51" s="113">
        <f t="shared" si="2"/>
        <v>28</v>
      </c>
      <c r="C51" s="137" t="s">
        <v>160</v>
      </c>
      <c r="D51" s="84" t="s">
        <v>80</v>
      </c>
      <c r="E51" s="85">
        <v>2001</v>
      </c>
      <c r="F51" s="127"/>
      <c r="G51" s="87">
        <v>16</v>
      </c>
      <c r="H51" s="87" t="s">
        <v>67</v>
      </c>
      <c r="I51" s="127"/>
      <c r="J51" s="88"/>
      <c r="K51" s="87"/>
      <c r="L51" s="88"/>
      <c r="M51" s="88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8"/>
      <c r="AW51" s="119"/>
      <c r="AX51" s="116"/>
      <c r="AY51" s="120"/>
      <c r="AZ51" s="97">
        <f t="shared" si="16"/>
        <v>0</v>
      </c>
      <c r="BA51" s="98">
        <f t="shared" si="16"/>
        <v>0</v>
      </c>
      <c r="BB51" s="98">
        <f t="shared" si="16"/>
        <v>0</v>
      </c>
      <c r="BC51" s="98">
        <f t="shared" si="16"/>
        <v>0</v>
      </c>
      <c r="BD51" s="98">
        <f t="shared" si="16"/>
        <v>0</v>
      </c>
      <c r="BE51" s="98">
        <f t="shared" si="16"/>
        <v>0</v>
      </c>
      <c r="BF51" s="98">
        <f t="shared" si="16"/>
        <v>0</v>
      </c>
      <c r="BG51" s="98">
        <f t="shared" si="16"/>
        <v>0</v>
      </c>
      <c r="BH51" s="98">
        <f t="shared" si="16"/>
        <v>0</v>
      </c>
      <c r="BI51" s="98">
        <f t="shared" si="16"/>
        <v>0</v>
      </c>
      <c r="BJ51" s="98">
        <f t="shared" si="16"/>
        <v>0</v>
      </c>
      <c r="BK51" s="98">
        <f t="shared" si="16"/>
        <v>0</v>
      </c>
      <c r="BL51" s="98">
        <f t="shared" si="16"/>
        <v>0</v>
      </c>
      <c r="BM51" s="98"/>
      <c r="BN51" s="98">
        <f t="shared" si="16"/>
        <v>0</v>
      </c>
      <c r="BO51" s="98">
        <f t="shared" si="16"/>
        <v>0</v>
      </c>
      <c r="BP51" s="98">
        <f t="shared" si="17"/>
        <v>0</v>
      </c>
      <c r="BQ51" s="98">
        <f t="shared" si="17"/>
        <v>0</v>
      </c>
      <c r="BR51" s="98">
        <f t="shared" si="17"/>
        <v>0</v>
      </c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>
        <f t="shared" si="13"/>
        <v>0</v>
      </c>
      <c r="CJ51" s="98">
        <f t="shared" si="13"/>
        <v>0</v>
      </c>
      <c r="CK51" s="99"/>
      <c r="CL51" s="100">
        <v>0.42152777777777778</v>
      </c>
      <c r="CM51" s="101">
        <v>0.46458333333333335</v>
      </c>
      <c r="CN51" s="102">
        <f t="shared" si="6"/>
        <v>4.3055555555555569E-2</v>
      </c>
      <c r="CO51" s="103">
        <f>IF(CN51&gt;IF(G51="О1-О3",CR$18,CR$17),CN51-IF(G51="О1-О3",CR$18,CR$17),0)</f>
        <v>4.3055555555555569E-2</v>
      </c>
      <c r="CP51" s="104">
        <f t="shared" si="7"/>
        <v>3720</v>
      </c>
      <c r="CQ51" s="105"/>
      <c r="CR51" s="106">
        <f t="shared" si="8"/>
        <v>0</v>
      </c>
      <c r="CS51" s="121">
        <f>IF(C51="","",SUM(AY51,IF(AW51=AW$22,0,60),IF(AX51=AX$22,0,60)))</f>
        <v>120</v>
      </c>
      <c r="CT51" s="108">
        <f>IF(C51="",0,IF(ISNUMBER(CR51),CR51+(1-(CS51+1)/181),0))</f>
        <v>0.33149171270718236</v>
      </c>
      <c r="CU51" s="108"/>
      <c r="CV51" s="122">
        <f>IF(ISNUMBER(CR51),IF(ISNUMBER(CT50),IF(CT51=CT50,CV50,B51),1),"")</f>
        <v>1</v>
      </c>
      <c r="CW51" s="110"/>
      <c r="CX51" s="110"/>
      <c r="CY51" s="110"/>
      <c r="CZ51" s="110"/>
      <c r="DA51" s="110"/>
      <c r="DB51" s="110"/>
      <c r="DC51" s="110"/>
      <c r="DD51" s="111"/>
      <c r="DE51" s="6"/>
      <c r="DF51" s="5"/>
      <c r="DG51" s="6"/>
      <c r="DH51" s="42">
        <v>13</v>
      </c>
      <c r="DI51" s="6"/>
      <c r="DJ51" s="6"/>
      <c r="DK51" s="6"/>
    </row>
    <row r="52" spans="1:253" s="112" customFormat="1" ht="20.100000000000001" customHeight="1" x14ac:dyDescent="0.25">
      <c r="A52" s="81">
        <f t="shared" si="1"/>
        <v>0.33149171270718236</v>
      </c>
      <c r="B52" s="113">
        <f t="shared" si="2"/>
        <v>29</v>
      </c>
      <c r="C52" s="83" t="s">
        <v>161</v>
      </c>
      <c r="D52" s="84" t="s">
        <v>80</v>
      </c>
      <c r="E52" s="85">
        <v>2000</v>
      </c>
      <c r="F52" s="87"/>
      <c r="G52" s="87">
        <v>16</v>
      </c>
      <c r="H52" s="87" t="s">
        <v>67</v>
      </c>
      <c r="I52" s="127"/>
      <c r="J52" s="131"/>
      <c r="K52" s="87" t="s">
        <v>64</v>
      </c>
      <c r="L52" s="87" t="s">
        <v>72</v>
      </c>
      <c r="M52" s="131">
        <v>13797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7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8"/>
      <c r="AW52" s="119"/>
      <c r="AX52" s="116"/>
      <c r="AY52" s="120"/>
      <c r="AZ52" s="97">
        <f t="shared" si="16"/>
        <v>0</v>
      </c>
      <c r="BA52" s="98">
        <f t="shared" si="16"/>
        <v>0</v>
      </c>
      <c r="BB52" s="98">
        <f t="shared" si="16"/>
        <v>0</v>
      </c>
      <c r="BC52" s="98">
        <f t="shared" si="16"/>
        <v>0</v>
      </c>
      <c r="BD52" s="98">
        <f t="shared" si="16"/>
        <v>0</v>
      </c>
      <c r="BE52" s="98">
        <f t="shared" si="16"/>
        <v>0</v>
      </c>
      <c r="BF52" s="98">
        <f t="shared" si="16"/>
        <v>0</v>
      </c>
      <c r="BG52" s="98">
        <f t="shared" si="16"/>
        <v>0</v>
      </c>
      <c r="BH52" s="98">
        <f t="shared" si="16"/>
        <v>0</v>
      </c>
      <c r="BI52" s="98">
        <f t="shared" si="16"/>
        <v>0</v>
      </c>
      <c r="BJ52" s="98">
        <f t="shared" si="16"/>
        <v>0</v>
      </c>
      <c r="BK52" s="98">
        <f t="shared" si="16"/>
        <v>0</v>
      </c>
      <c r="BL52" s="98">
        <f t="shared" si="16"/>
        <v>0</v>
      </c>
      <c r="BM52" s="98">
        <f t="shared" si="16"/>
        <v>0</v>
      </c>
      <c r="BN52" s="98">
        <f t="shared" si="16"/>
        <v>0</v>
      </c>
      <c r="BO52" s="98">
        <f t="shared" si="16"/>
        <v>0</v>
      </c>
      <c r="BP52" s="98">
        <f t="shared" si="17"/>
        <v>0</v>
      </c>
      <c r="BQ52" s="98">
        <f t="shared" si="17"/>
        <v>0</v>
      </c>
      <c r="BR52" s="98">
        <f t="shared" si="17"/>
        <v>0</v>
      </c>
      <c r="BS52" s="98">
        <f t="shared" si="17"/>
        <v>0</v>
      </c>
      <c r="BT52" s="98">
        <f t="shared" si="17"/>
        <v>0</v>
      </c>
      <c r="BU52" s="98">
        <f t="shared" si="17"/>
        <v>0</v>
      </c>
      <c r="BV52" s="98">
        <f t="shared" si="17"/>
        <v>0</v>
      </c>
      <c r="BW52" s="98">
        <f t="shared" si="17"/>
        <v>0</v>
      </c>
      <c r="BX52" s="98">
        <f t="shared" si="17"/>
        <v>0</v>
      </c>
      <c r="BY52" s="98">
        <f t="shared" si="17"/>
        <v>0</v>
      </c>
      <c r="BZ52" s="98">
        <f t="shared" si="17"/>
        <v>0</v>
      </c>
      <c r="CA52" s="98">
        <f t="shared" si="17"/>
        <v>0</v>
      </c>
      <c r="CB52" s="98">
        <f t="shared" si="17"/>
        <v>0</v>
      </c>
      <c r="CC52" s="98">
        <f t="shared" si="17"/>
        <v>0</v>
      </c>
      <c r="CD52" s="98">
        <f t="shared" si="17"/>
        <v>0</v>
      </c>
      <c r="CE52" s="98">
        <f t="shared" si="17"/>
        <v>0</v>
      </c>
      <c r="CF52" s="98">
        <f t="shared" ref="BS52:CH56" si="21">IF(AT52=AT$22,1,0)</f>
        <v>0</v>
      </c>
      <c r="CG52" s="98">
        <f t="shared" si="21"/>
        <v>0</v>
      </c>
      <c r="CH52" s="98">
        <f t="shared" si="21"/>
        <v>0</v>
      </c>
      <c r="CI52" s="98">
        <f t="shared" si="13"/>
        <v>0</v>
      </c>
      <c r="CJ52" s="98">
        <f t="shared" si="13"/>
        <v>0</v>
      </c>
      <c r="CK52" s="99"/>
      <c r="CL52" s="100">
        <v>0.4284722222222222</v>
      </c>
      <c r="CM52" s="101">
        <v>0.50277777777777777</v>
      </c>
      <c r="CN52" s="102">
        <f t="shared" si="6"/>
        <v>7.4305555555555569E-2</v>
      </c>
      <c r="CO52" s="103">
        <f>IF(CN52&gt;IF(G52="О1-О3",CR$18,CR$17),CN52-IF(G52="О1-О3",CR$18,CR$17),0)</f>
        <v>7.4305555555555569E-2</v>
      </c>
      <c r="CP52" s="104">
        <f t="shared" si="7"/>
        <v>6420</v>
      </c>
      <c r="CQ52" s="105"/>
      <c r="CR52" s="106">
        <f t="shared" si="8"/>
        <v>0</v>
      </c>
      <c r="CS52" s="121">
        <f>IF(C52="","",SUM(AY52,IF(AW52=AW$22,0,60),IF(AX52=AX$22,0,60)))</f>
        <v>120</v>
      </c>
      <c r="CT52" s="108">
        <f>IF(C52="",0,IF(ISNUMBER(CR52),CR52+(1-(CS52+1)/181),0))</f>
        <v>0.33149171270718236</v>
      </c>
      <c r="CU52" s="108">
        <f t="shared" ref="CU52:CU64" si="22">CT52*100/MAX(CT:CT)</f>
        <v>100</v>
      </c>
      <c r="CV52" s="122">
        <f t="shared" si="10"/>
        <v>1</v>
      </c>
      <c r="CW52" s="110"/>
      <c r="CX52" s="110"/>
      <c r="CY52" s="110">
        <v>4</v>
      </c>
      <c r="CZ52" s="110"/>
      <c r="DA52" s="110"/>
      <c r="DB52" s="110"/>
      <c r="DC52" s="110"/>
      <c r="DD52" s="111" t="str">
        <f>IF(OR(AND(CW52&gt;0,CW52&lt;4),AND(CX52&gt;0,CX52&lt;4),AND(CY52&gt;0,CY52&lt;4),AND(CZ52&gt;0,CZ52&lt;4),AND(DA52&gt;0,DA52&lt;4),AND(DB52&gt;0,DB52&lt;4),AND(DC52&gt;0,DC52&lt;4)),"Призер","")</f>
        <v/>
      </c>
      <c r="DE52" s="6"/>
      <c r="DF52" s="6"/>
      <c r="DG52" s="6"/>
      <c r="DH52" s="42">
        <v>14</v>
      </c>
      <c r="DI52" s="6"/>
      <c r="DJ52" s="6"/>
      <c r="DK52" s="6"/>
    </row>
    <row r="53" spans="1:253" s="112" customFormat="1" ht="20.100000000000001" customHeight="1" x14ac:dyDescent="0.25">
      <c r="A53" s="81">
        <f t="shared" si="1"/>
        <v>0</v>
      </c>
      <c r="B53" s="113">
        <f t="shared" si="2"/>
        <v>30</v>
      </c>
      <c r="C53" s="83" t="s">
        <v>162</v>
      </c>
      <c r="D53" s="84" t="s">
        <v>80</v>
      </c>
      <c r="E53" s="85">
        <v>2005</v>
      </c>
      <c r="F53" s="87"/>
      <c r="G53" s="87">
        <v>14</v>
      </c>
      <c r="H53" s="87" t="s">
        <v>63</v>
      </c>
      <c r="I53" s="127"/>
      <c r="J53" s="131"/>
      <c r="K53" s="87" t="s">
        <v>64</v>
      </c>
      <c r="L53" s="87"/>
      <c r="M53" s="131">
        <v>32118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7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8"/>
      <c r="AW53" s="119"/>
      <c r="AX53" s="116"/>
      <c r="AY53" s="120"/>
      <c r="AZ53" s="97">
        <f t="shared" si="16"/>
        <v>0</v>
      </c>
      <c r="BA53" s="98">
        <f t="shared" si="16"/>
        <v>0</v>
      </c>
      <c r="BB53" s="98">
        <f t="shared" si="16"/>
        <v>0</v>
      </c>
      <c r="BC53" s="98">
        <f t="shared" si="16"/>
        <v>0</v>
      </c>
      <c r="BD53" s="98">
        <f t="shared" si="16"/>
        <v>0</v>
      </c>
      <c r="BE53" s="98">
        <f t="shared" si="16"/>
        <v>0</v>
      </c>
      <c r="BF53" s="98">
        <f t="shared" si="16"/>
        <v>0</v>
      </c>
      <c r="BG53" s="98">
        <f t="shared" si="16"/>
        <v>0</v>
      </c>
      <c r="BH53" s="98">
        <f t="shared" si="16"/>
        <v>0</v>
      </c>
      <c r="BI53" s="98">
        <f t="shared" si="16"/>
        <v>0</v>
      </c>
      <c r="BJ53" s="98">
        <f t="shared" si="16"/>
        <v>0</v>
      </c>
      <c r="BK53" s="98">
        <f t="shared" si="16"/>
        <v>0</v>
      </c>
      <c r="BL53" s="98">
        <f t="shared" si="16"/>
        <v>0</v>
      </c>
      <c r="BM53" s="98">
        <f t="shared" si="16"/>
        <v>0</v>
      </c>
      <c r="BN53" s="98">
        <f t="shared" si="16"/>
        <v>0</v>
      </c>
      <c r="BO53" s="98">
        <f t="shared" si="16"/>
        <v>0</v>
      </c>
      <c r="BP53" s="98">
        <f t="shared" si="17"/>
        <v>0</v>
      </c>
      <c r="BQ53" s="98">
        <f t="shared" si="17"/>
        <v>0</v>
      </c>
      <c r="BR53" s="98">
        <f t="shared" si="17"/>
        <v>0</v>
      </c>
      <c r="BS53" s="98">
        <f t="shared" si="21"/>
        <v>0</v>
      </c>
      <c r="BT53" s="98">
        <f t="shared" si="21"/>
        <v>0</v>
      </c>
      <c r="BU53" s="98">
        <f t="shared" si="21"/>
        <v>0</v>
      </c>
      <c r="BV53" s="98">
        <f t="shared" si="21"/>
        <v>0</v>
      </c>
      <c r="BW53" s="98">
        <f t="shared" si="21"/>
        <v>0</v>
      </c>
      <c r="BX53" s="98">
        <f t="shared" si="21"/>
        <v>0</v>
      </c>
      <c r="BY53" s="98">
        <f t="shared" si="21"/>
        <v>0</v>
      </c>
      <c r="BZ53" s="98">
        <f t="shared" si="21"/>
        <v>0</v>
      </c>
      <c r="CA53" s="98">
        <f t="shared" si="21"/>
        <v>0</v>
      </c>
      <c r="CB53" s="98">
        <f t="shared" si="21"/>
        <v>0</v>
      </c>
      <c r="CC53" s="98">
        <f t="shared" si="21"/>
        <v>0</v>
      </c>
      <c r="CD53" s="98">
        <f t="shared" si="21"/>
        <v>0</v>
      </c>
      <c r="CE53" s="98">
        <f t="shared" si="21"/>
        <v>0</v>
      </c>
      <c r="CF53" s="98">
        <f t="shared" si="21"/>
        <v>0</v>
      </c>
      <c r="CG53" s="98">
        <f t="shared" si="21"/>
        <v>0</v>
      </c>
      <c r="CH53" s="98">
        <f t="shared" si="21"/>
        <v>0</v>
      </c>
      <c r="CI53" s="98">
        <f t="shared" ref="CI53:CJ84" si="23">IF(AW53=AW$22,1,0)</f>
        <v>0</v>
      </c>
      <c r="CJ53" s="98">
        <f t="shared" si="23"/>
        <v>0</v>
      </c>
      <c r="CK53" s="99"/>
      <c r="CL53" s="100">
        <v>0.4381944444444445</v>
      </c>
      <c r="CM53" s="101">
        <v>0.49583333333333335</v>
      </c>
      <c r="CN53" s="102">
        <f t="shared" si="6"/>
        <v>5.7638888888888851E-2</v>
      </c>
      <c r="CO53" s="103">
        <f t="shared" ref="CO53:CO58" si="24">IF(CN53&gt;IF(G54="О1-О3",CR$18,CR$17),CN53-IF(G54="О1-О3",CR$18,CR$17),0)</f>
        <v>5.7638888888888851E-2</v>
      </c>
      <c r="CP53" s="104">
        <f t="shared" si="7"/>
        <v>4980</v>
      </c>
      <c r="CQ53" s="105"/>
      <c r="CR53" s="106">
        <f t="shared" si="8"/>
        <v>0</v>
      </c>
      <c r="CS53" s="121">
        <f>IF(C53="","",SUM(AY53,IF(AW53=AW$22,0,60),IF(AX53=AX$22,0,60)))</f>
        <v>120</v>
      </c>
      <c r="CT53" s="108">
        <f>IF(C54="",0,IF(ISNUMBER(CR53),CR53+(1-(CS53+1)/181),0))</f>
        <v>0</v>
      </c>
      <c r="CU53" s="108">
        <f t="shared" si="22"/>
        <v>0</v>
      </c>
      <c r="CV53" s="122">
        <f t="shared" si="10"/>
        <v>30</v>
      </c>
      <c r="CW53" s="110"/>
      <c r="CX53" s="110"/>
      <c r="CY53" s="110">
        <v>3</v>
      </c>
      <c r="CZ53" s="110"/>
      <c r="DA53" s="110"/>
      <c r="DB53" s="110"/>
      <c r="DC53" s="110"/>
      <c r="DD53" s="111" t="str">
        <f>IF(OR(AND(CW53&gt;0,CW53&lt;4),AND(CX53&gt;0,CX53&lt;4),AND(CY53&gt;0,CY53&lt;4),AND(CZ53&gt;0,CZ53&lt;4),AND(DA53&gt;0,DA53&lt;4),AND(DB53&gt;0,DB53&lt;4),AND(DC53&gt;0,DC53&lt;4)),"Призер","")</f>
        <v>Призер</v>
      </c>
      <c r="DE53" s="6"/>
      <c r="DF53" s="6"/>
      <c r="DG53" s="6"/>
      <c r="DH53" s="42">
        <v>15</v>
      </c>
      <c r="DI53" s="129"/>
      <c r="DJ53" s="6"/>
      <c r="DK53" s="6"/>
    </row>
    <row r="54" spans="1:253" s="112" customFormat="1" ht="20.100000000000001" hidden="1" customHeight="1" x14ac:dyDescent="0.25">
      <c r="A54" s="81">
        <f t="shared" si="1"/>
        <v>0</v>
      </c>
      <c r="B54" s="113">
        <f t="shared" si="2"/>
        <v>31</v>
      </c>
      <c r="C54" s="124"/>
      <c r="D54" s="84"/>
      <c r="E54" s="130"/>
      <c r="F54" s="88"/>
      <c r="G54" s="126"/>
      <c r="H54" s="127"/>
      <c r="I54" s="127"/>
      <c r="J54" s="88"/>
      <c r="K54" s="87"/>
      <c r="L54" s="88"/>
      <c r="M54" s="88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8"/>
      <c r="AW54" s="119"/>
      <c r="AX54" s="116"/>
      <c r="AY54" s="120"/>
      <c r="AZ54" s="97">
        <f t="shared" si="16"/>
        <v>0</v>
      </c>
      <c r="BA54" s="98">
        <f t="shared" si="16"/>
        <v>0</v>
      </c>
      <c r="BB54" s="98">
        <f t="shared" si="16"/>
        <v>0</v>
      </c>
      <c r="BC54" s="98">
        <f t="shared" si="16"/>
        <v>0</v>
      </c>
      <c r="BD54" s="98">
        <f t="shared" si="16"/>
        <v>0</v>
      </c>
      <c r="BE54" s="98">
        <f t="shared" si="16"/>
        <v>0</v>
      </c>
      <c r="BF54" s="98">
        <f t="shared" si="16"/>
        <v>0</v>
      </c>
      <c r="BG54" s="98">
        <f t="shared" si="16"/>
        <v>0</v>
      </c>
      <c r="BH54" s="98">
        <f t="shared" si="16"/>
        <v>0</v>
      </c>
      <c r="BI54" s="98">
        <f t="shared" si="16"/>
        <v>0</v>
      </c>
      <c r="BJ54" s="98">
        <f t="shared" si="16"/>
        <v>0</v>
      </c>
      <c r="BK54" s="98">
        <f t="shared" si="16"/>
        <v>0</v>
      </c>
      <c r="BL54" s="98">
        <f t="shared" si="16"/>
        <v>0</v>
      </c>
      <c r="BM54" s="98">
        <f t="shared" si="16"/>
        <v>0</v>
      </c>
      <c r="BN54" s="98">
        <f t="shared" si="16"/>
        <v>0</v>
      </c>
      <c r="BO54" s="98">
        <f t="shared" si="16"/>
        <v>0</v>
      </c>
      <c r="BP54" s="98">
        <f t="shared" si="17"/>
        <v>0</v>
      </c>
      <c r="BQ54" s="98">
        <f t="shared" si="17"/>
        <v>0</v>
      </c>
      <c r="BR54" s="98">
        <f t="shared" si="17"/>
        <v>0</v>
      </c>
      <c r="BS54" s="98">
        <f t="shared" si="21"/>
        <v>0</v>
      </c>
      <c r="BT54" s="98">
        <f t="shared" si="21"/>
        <v>0</v>
      </c>
      <c r="BU54" s="98">
        <f t="shared" si="21"/>
        <v>0</v>
      </c>
      <c r="BV54" s="98">
        <f t="shared" si="21"/>
        <v>0</v>
      </c>
      <c r="BW54" s="98">
        <f t="shared" si="21"/>
        <v>0</v>
      </c>
      <c r="BX54" s="98">
        <f t="shared" si="21"/>
        <v>0</v>
      </c>
      <c r="BY54" s="98">
        <f t="shared" si="21"/>
        <v>0</v>
      </c>
      <c r="BZ54" s="98">
        <f t="shared" si="21"/>
        <v>0</v>
      </c>
      <c r="CA54" s="98">
        <f t="shared" si="21"/>
        <v>0</v>
      </c>
      <c r="CB54" s="98">
        <f t="shared" si="21"/>
        <v>0</v>
      </c>
      <c r="CC54" s="98">
        <f t="shared" si="21"/>
        <v>0</v>
      </c>
      <c r="CD54" s="98">
        <f t="shared" si="21"/>
        <v>0</v>
      </c>
      <c r="CE54" s="98">
        <f t="shared" si="21"/>
        <v>0</v>
      </c>
      <c r="CF54" s="98">
        <f t="shared" si="21"/>
        <v>0</v>
      </c>
      <c r="CG54" s="98">
        <f t="shared" si="21"/>
        <v>0</v>
      </c>
      <c r="CH54" s="98">
        <f t="shared" si="21"/>
        <v>0</v>
      </c>
      <c r="CI54" s="98">
        <f t="shared" si="23"/>
        <v>0</v>
      </c>
      <c r="CJ54" s="98">
        <f t="shared" si="23"/>
        <v>0</v>
      </c>
      <c r="CK54" s="99"/>
      <c r="CL54" s="100">
        <v>0.43124999999999997</v>
      </c>
      <c r="CM54" s="101">
        <v>0.50486111111111109</v>
      </c>
      <c r="CN54" s="102">
        <f t="shared" si="6"/>
        <v>7.3611111111111127E-2</v>
      </c>
      <c r="CO54" s="103">
        <f t="shared" si="24"/>
        <v>7.3611111111111127E-2</v>
      </c>
      <c r="CP54" s="104">
        <f t="shared" si="7"/>
        <v>6360</v>
      </c>
      <c r="CQ54" s="105"/>
      <c r="CR54" s="106">
        <f t="shared" si="8"/>
        <v>0</v>
      </c>
      <c r="CS54" s="121"/>
      <c r="CT54" s="108"/>
      <c r="CU54" s="108"/>
      <c r="CV54" s="122"/>
      <c r="CW54" s="110"/>
      <c r="CX54" s="110"/>
      <c r="CY54" s="110">
        <v>6</v>
      </c>
      <c r="CZ54" s="110"/>
      <c r="DA54" s="110"/>
      <c r="DB54" s="110"/>
      <c r="DC54" s="110"/>
      <c r="DD54" s="111" t="str">
        <f>IF(OR(AND(CW54&gt;0,CW54&lt;4),AND(CX54&gt;0,CX54&lt;4),AND(CY54&gt;0,CY54&lt;4),AND(CZ54&gt;0,CZ54&lt;4),AND(DA54&gt;0,DA54&lt;4),AND(DB54&gt;0,DB54&lt;4),AND(DC54&gt;0,DC54&lt;4)),"Призер","")</f>
        <v/>
      </c>
      <c r="DE54" s="6"/>
      <c r="DF54" s="5"/>
      <c r="DG54" s="6"/>
      <c r="DH54" s="6">
        <v>9</v>
      </c>
      <c r="DI54" s="6"/>
      <c r="DJ54" s="6"/>
      <c r="DK54" s="6"/>
    </row>
    <row r="55" spans="1:253" s="112" customFormat="1" ht="20.100000000000001" hidden="1" customHeight="1" x14ac:dyDescent="0.25">
      <c r="A55" s="81">
        <f t="shared" si="1"/>
        <v>0</v>
      </c>
      <c r="B55" s="113">
        <f t="shared" si="2"/>
        <v>32</v>
      </c>
      <c r="C55" s="137"/>
      <c r="D55" s="134"/>
      <c r="E55" s="85"/>
      <c r="F55" s="127"/>
      <c r="G55" s="87"/>
      <c r="H55" s="127"/>
      <c r="I55" s="127"/>
      <c r="J55" s="128" t="s">
        <v>69</v>
      </c>
      <c r="K55" s="87" t="s">
        <v>64</v>
      </c>
      <c r="L55" s="88"/>
      <c r="M55" s="88">
        <v>1999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8"/>
      <c r="AW55" s="119"/>
      <c r="AX55" s="116"/>
      <c r="AY55" s="120"/>
      <c r="AZ55" s="97">
        <f t="shared" si="16"/>
        <v>0</v>
      </c>
      <c r="BA55" s="98">
        <f t="shared" si="16"/>
        <v>0</v>
      </c>
      <c r="BB55" s="98">
        <f t="shared" si="16"/>
        <v>0</v>
      </c>
      <c r="BC55" s="98">
        <f t="shared" si="16"/>
        <v>0</v>
      </c>
      <c r="BD55" s="98">
        <f t="shared" si="16"/>
        <v>0</v>
      </c>
      <c r="BE55" s="98">
        <f t="shared" si="16"/>
        <v>0</v>
      </c>
      <c r="BF55" s="98">
        <f t="shared" si="16"/>
        <v>0</v>
      </c>
      <c r="BG55" s="98">
        <f t="shared" si="16"/>
        <v>0</v>
      </c>
      <c r="BH55" s="98">
        <f t="shared" si="16"/>
        <v>0</v>
      </c>
      <c r="BI55" s="98">
        <f t="shared" si="16"/>
        <v>0</v>
      </c>
      <c r="BJ55" s="98">
        <f t="shared" si="16"/>
        <v>0</v>
      </c>
      <c r="BK55" s="98">
        <f t="shared" si="16"/>
        <v>0</v>
      </c>
      <c r="BL55" s="98">
        <f t="shared" si="16"/>
        <v>0</v>
      </c>
      <c r="BM55" s="98">
        <f t="shared" si="16"/>
        <v>0</v>
      </c>
      <c r="BN55" s="98">
        <f t="shared" si="16"/>
        <v>0</v>
      </c>
      <c r="BO55" s="98">
        <f t="shared" si="16"/>
        <v>0</v>
      </c>
      <c r="BP55" s="98">
        <f t="shared" si="17"/>
        <v>0</v>
      </c>
      <c r="BQ55" s="98">
        <f t="shared" si="17"/>
        <v>0</v>
      </c>
      <c r="BR55" s="98">
        <f t="shared" si="17"/>
        <v>0</v>
      </c>
      <c r="BS55" s="98">
        <f t="shared" si="21"/>
        <v>0</v>
      </c>
      <c r="BT55" s="98">
        <f t="shared" si="21"/>
        <v>0</v>
      </c>
      <c r="BU55" s="98">
        <f t="shared" si="21"/>
        <v>0</v>
      </c>
      <c r="BV55" s="98">
        <f t="shared" si="21"/>
        <v>0</v>
      </c>
      <c r="BW55" s="98">
        <f t="shared" si="21"/>
        <v>0</v>
      </c>
      <c r="BX55" s="98">
        <f t="shared" si="21"/>
        <v>0</v>
      </c>
      <c r="BY55" s="98">
        <f t="shared" si="21"/>
        <v>0</v>
      </c>
      <c r="BZ55" s="98">
        <f t="shared" si="21"/>
        <v>0</v>
      </c>
      <c r="CA55" s="98">
        <f t="shared" si="21"/>
        <v>0</v>
      </c>
      <c r="CB55" s="98">
        <f t="shared" si="21"/>
        <v>0</v>
      </c>
      <c r="CC55" s="98">
        <f t="shared" si="21"/>
        <v>0</v>
      </c>
      <c r="CD55" s="98">
        <f t="shared" si="21"/>
        <v>0</v>
      </c>
      <c r="CE55" s="98">
        <f t="shared" si="21"/>
        <v>0</v>
      </c>
      <c r="CF55" s="98">
        <f t="shared" si="21"/>
        <v>0</v>
      </c>
      <c r="CG55" s="98">
        <f t="shared" si="21"/>
        <v>0</v>
      </c>
      <c r="CH55" s="98">
        <f t="shared" si="21"/>
        <v>0</v>
      </c>
      <c r="CI55" s="98">
        <f t="shared" si="23"/>
        <v>0</v>
      </c>
      <c r="CJ55" s="98">
        <f t="shared" si="23"/>
        <v>0</v>
      </c>
      <c r="CK55" s="99"/>
      <c r="CL55" s="100">
        <v>0.55277777777777781</v>
      </c>
      <c r="CM55" s="101">
        <v>0.62083333333333335</v>
      </c>
      <c r="CN55" s="102">
        <f t="shared" si="6"/>
        <v>6.8055555555555536E-2</v>
      </c>
      <c r="CO55" s="103">
        <f t="shared" si="24"/>
        <v>6.8055555555555536E-2</v>
      </c>
      <c r="CP55" s="104">
        <f t="shared" si="7"/>
        <v>5880</v>
      </c>
      <c r="CQ55" s="105"/>
      <c r="CR55" s="106">
        <f t="shared" si="8"/>
        <v>0</v>
      </c>
      <c r="CS55" s="121"/>
      <c r="CT55" s="108"/>
      <c r="CU55" s="108"/>
      <c r="CV55" s="122"/>
      <c r="CW55" s="110"/>
      <c r="CX55" s="110"/>
      <c r="CY55" s="110">
        <v>19</v>
      </c>
      <c r="CZ55" s="110"/>
      <c r="DA55" s="110"/>
      <c r="DB55" s="110">
        <v>13</v>
      </c>
      <c r="DC55" s="110"/>
      <c r="DD55" s="111" t="str">
        <f>IF(OR(AND(CW55&gt;0,CW55&lt;4),AND(CX55&gt;0,CX55&lt;4),AND(CY55&gt;0,CY55&lt;4),AND(CZ55&gt;0,CZ55&lt;4),AND(DA55&gt;0,DA55&lt;4),AND(DB55&gt;0,DB55&lt;4),AND(DC55&gt;0,DC55&lt;4)),"Призер","")</f>
        <v/>
      </c>
      <c r="DE55" s="6"/>
      <c r="DF55" s="6"/>
      <c r="DG55" s="6"/>
      <c r="DH55" s="6">
        <v>10</v>
      </c>
      <c r="DI55" s="6"/>
      <c r="DJ55" s="6"/>
      <c r="DK55" s="6"/>
    </row>
    <row r="56" spans="1:253" s="112" customFormat="1" ht="20.100000000000001" hidden="1" customHeight="1" thickBot="1" x14ac:dyDescent="0.3">
      <c r="A56" s="81">
        <f t="shared" si="1"/>
        <v>0</v>
      </c>
      <c r="B56" s="113">
        <f t="shared" si="2"/>
        <v>33</v>
      </c>
      <c r="C56" s="83"/>
      <c r="D56" s="84"/>
      <c r="E56" s="85"/>
      <c r="F56" s="87"/>
      <c r="G56" s="87"/>
      <c r="H56" s="87"/>
      <c r="I56" s="127"/>
      <c r="J56" s="88" t="s">
        <v>69</v>
      </c>
      <c r="K56" s="126" t="s">
        <v>64</v>
      </c>
      <c r="L56" s="88"/>
      <c r="M56" s="88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8"/>
      <c r="AW56" s="138"/>
      <c r="AX56" s="139"/>
      <c r="AY56" s="140"/>
      <c r="AZ56" s="97">
        <f t="shared" ref="AZ56:BO72" si="25">IF(N56=N$22,1,0)</f>
        <v>0</v>
      </c>
      <c r="BA56" s="98">
        <f t="shared" si="25"/>
        <v>0</v>
      </c>
      <c r="BB56" s="98">
        <f t="shared" si="25"/>
        <v>0</v>
      </c>
      <c r="BC56" s="98">
        <f t="shared" si="25"/>
        <v>0</v>
      </c>
      <c r="BD56" s="98">
        <f t="shared" si="25"/>
        <v>0</v>
      </c>
      <c r="BE56" s="98">
        <f t="shared" si="25"/>
        <v>0</v>
      </c>
      <c r="BF56" s="98">
        <f t="shared" si="25"/>
        <v>0</v>
      </c>
      <c r="BG56" s="98">
        <f t="shared" si="25"/>
        <v>0</v>
      </c>
      <c r="BH56" s="98">
        <f t="shared" si="25"/>
        <v>0</v>
      </c>
      <c r="BI56" s="98">
        <f t="shared" si="25"/>
        <v>0</v>
      </c>
      <c r="BJ56" s="98">
        <f t="shared" si="25"/>
        <v>0</v>
      </c>
      <c r="BK56" s="98">
        <f t="shared" si="25"/>
        <v>0</v>
      </c>
      <c r="BL56" s="98">
        <f t="shared" si="25"/>
        <v>0</v>
      </c>
      <c r="BM56" s="98">
        <f t="shared" si="25"/>
        <v>0</v>
      </c>
      <c r="BN56" s="98">
        <f t="shared" si="25"/>
        <v>0</v>
      </c>
      <c r="BO56" s="98">
        <f t="shared" si="25"/>
        <v>0</v>
      </c>
      <c r="BP56" s="98">
        <f t="shared" si="17"/>
        <v>0</v>
      </c>
      <c r="BQ56" s="98">
        <f t="shared" si="17"/>
        <v>0</v>
      </c>
      <c r="BR56" s="98">
        <f t="shared" si="17"/>
        <v>0</v>
      </c>
      <c r="BS56" s="98">
        <f t="shared" si="21"/>
        <v>0</v>
      </c>
      <c r="BT56" s="98">
        <f t="shared" si="21"/>
        <v>0</v>
      </c>
      <c r="BU56" s="98">
        <f t="shared" si="21"/>
        <v>0</v>
      </c>
      <c r="BV56" s="98">
        <f t="shared" si="21"/>
        <v>0</v>
      </c>
      <c r="BW56" s="98">
        <f t="shared" si="21"/>
        <v>0</v>
      </c>
      <c r="BX56" s="98">
        <f t="shared" si="21"/>
        <v>0</v>
      </c>
      <c r="BY56" s="98">
        <f t="shared" si="21"/>
        <v>0</v>
      </c>
      <c r="BZ56" s="98">
        <f t="shared" si="21"/>
        <v>0</v>
      </c>
      <c r="CA56" s="98">
        <f t="shared" si="21"/>
        <v>0</v>
      </c>
      <c r="CB56" s="98">
        <f t="shared" si="21"/>
        <v>0</v>
      </c>
      <c r="CC56" s="98">
        <f t="shared" si="21"/>
        <v>0</v>
      </c>
      <c r="CD56" s="98">
        <f t="shared" si="21"/>
        <v>0</v>
      </c>
      <c r="CE56" s="98">
        <f t="shared" si="21"/>
        <v>0</v>
      </c>
      <c r="CF56" s="98">
        <f t="shared" si="21"/>
        <v>0</v>
      </c>
      <c r="CG56" s="98">
        <f t="shared" si="21"/>
        <v>0</v>
      </c>
      <c r="CH56" s="98">
        <f t="shared" si="21"/>
        <v>0</v>
      </c>
      <c r="CI56" s="98">
        <f t="shared" si="23"/>
        <v>0</v>
      </c>
      <c r="CJ56" s="98">
        <f t="shared" si="23"/>
        <v>0</v>
      </c>
      <c r="CK56" s="99"/>
      <c r="CL56" s="100">
        <v>0.5444444444444444</v>
      </c>
      <c r="CM56" s="101">
        <v>0.61944444444444446</v>
      </c>
      <c r="CN56" s="102">
        <f t="shared" si="6"/>
        <v>7.5000000000000067E-2</v>
      </c>
      <c r="CO56" s="103">
        <f t="shared" si="24"/>
        <v>7.5000000000000067E-2</v>
      </c>
      <c r="CP56" s="104">
        <f t="shared" si="7"/>
        <v>6480</v>
      </c>
      <c r="CQ56" s="105"/>
      <c r="CR56" s="106">
        <f t="shared" si="8"/>
        <v>0</v>
      </c>
      <c r="CS56" s="121"/>
      <c r="CT56" s="108"/>
      <c r="CU56" s="108"/>
      <c r="CV56" s="122"/>
      <c r="CW56" s="110"/>
      <c r="CX56" s="110"/>
      <c r="CY56" s="110">
        <v>16</v>
      </c>
      <c r="CZ56" s="110"/>
      <c r="DA56" s="110"/>
      <c r="DB56" s="110">
        <v>11</v>
      </c>
      <c r="DC56" s="110"/>
      <c r="DD56" s="111" t="str">
        <f>IF(OR(AND(CW56&gt;0,CW56&lt;4),AND(CX56&gt;0,CX56&lt;4),AND(CY56&gt;0,CY56&lt;4),AND(CZ56&gt;0,CZ56&lt;4),AND(DA56&gt;0,DA56&lt;4),AND(DB56&gt;0,DB56&lt;4),AND(DC56&gt;0,DC56&lt;4)),"Призер","")</f>
        <v/>
      </c>
      <c r="DE56" s="6"/>
      <c r="DF56" s="6"/>
      <c r="DG56" s="6"/>
      <c r="DH56" s="6">
        <v>11</v>
      </c>
      <c r="DI56" s="6"/>
      <c r="DJ56" s="6"/>
      <c r="DK56" s="6"/>
    </row>
    <row r="57" spans="1:253" s="112" customFormat="1" ht="20.100000000000001" hidden="1" customHeight="1" x14ac:dyDescent="0.25">
      <c r="A57" s="81">
        <f t="shared" si="1"/>
        <v>0.33149171270718236</v>
      </c>
      <c r="B57" s="113">
        <f t="shared" si="2"/>
        <v>34</v>
      </c>
      <c r="C57" s="124" t="s">
        <v>73</v>
      </c>
      <c r="D57" s="84" t="s">
        <v>74</v>
      </c>
      <c r="E57" s="130"/>
      <c r="F57" s="88">
        <v>1</v>
      </c>
      <c r="G57" s="87" t="s">
        <v>68</v>
      </c>
      <c r="H57" s="87" t="s">
        <v>67</v>
      </c>
      <c r="I57" s="127"/>
      <c r="J57" s="88"/>
      <c r="K57" s="87"/>
      <c r="L57" s="88"/>
      <c r="M57" s="88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91"/>
      <c r="AX57" s="91"/>
      <c r="AY57" s="141"/>
      <c r="AZ57" s="98">
        <f t="shared" si="25"/>
        <v>0</v>
      </c>
      <c r="BA57" s="98">
        <f t="shared" si="25"/>
        <v>0</v>
      </c>
      <c r="BB57" s="98">
        <f t="shared" si="25"/>
        <v>0</v>
      </c>
      <c r="BC57" s="98">
        <f t="shared" si="25"/>
        <v>0</v>
      </c>
      <c r="BD57" s="98">
        <f t="shared" si="25"/>
        <v>0</v>
      </c>
      <c r="BE57" s="98"/>
      <c r="BF57" s="98">
        <f t="shared" si="25"/>
        <v>0</v>
      </c>
      <c r="BG57" s="98">
        <f t="shared" si="25"/>
        <v>0</v>
      </c>
      <c r="BH57" s="98">
        <f t="shared" si="25"/>
        <v>0</v>
      </c>
      <c r="BI57" s="98">
        <f t="shared" si="25"/>
        <v>0</v>
      </c>
      <c r="BJ57" s="98">
        <f t="shared" si="25"/>
        <v>0</v>
      </c>
      <c r="BK57" s="98">
        <f t="shared" si="25"/>
        <v>0</v>
      </c>
      <c r="BL57" s="98">
        <f t="shared" si="25"/>
        <v>0</v>
      </c>
      <c r="BM57" s="98">
        <f t="shared" si="25"/>
        <v>0</v>
      </c>
      <c r="BN57" s="98">
        <f t="shared" si="25"/>
        <v>0</v>
      </c>
      <c r="BO57" s="98">
        <f t="shared" si="25"/>
        <v>0</v>
      </c>
      <c r="BP57" s="98">
        <f t="shared" si="17"/>
        <v>0</v>
      </c>
      <c r="BQ57" s="98">
        <f t="shared" si="17"/>
        <v>0</v>
      </c>
      <c r="BR57" s="98">
        <f t="shared" si="17"/>
        <v>0</v>
      </c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>
        <f t="shared" si="23"/>
        <v>0</v>
      </c>
      <c r="CJ57" s="98">
        <f t="shared" si="23"/>
        <v>0</v>
      </c>
      <c r="CK57" s="99"/>
      <c r="CL57" s="100">
        <v>0.42222222222222222</v>
      </c>
      <c r="CM57" s="101">
        <v>0.48749999999999999</v>
      </c>
      <c r="CN57" s="102">
        <f t="shared" si="6"/>
        <v>6.5277777777777768E-2</v>
      </c>
      <c r="CO57" s="103">
        <f t="shared" si="24"/>
        <v>6.5277777777777768E-2</v>
      </c>
      <c r="CP57" s="104">
        <f t="shared" si="7"/>
        <v>5640</v>
      </c>
      <c r="CQ57" s="105"/>
      <c r="CR57" s="106">
        <f t="shared" si="8"/>
        <v>0</v>
      </c>
      <c r="CS57" s="121">
        <f>IF(C58="","",SUM(AY57,IF(AW57=AW$22,0,60),IF(AX57=AX$22,0,60)))</f>
        <v>120</v>
      </c>
      <c r="CT57" s="108">
        <f>IF(C58="",0,IF(ISNUMBER(CR57),CR57+(1-(CS57+1)/181),0))</f>
        <v>0.33149171270718236</v>
      </c>
      <c r="CU57" s="108">
        <f t="shared" si="22"/>
        <v>100</v>
      </c>
      <c r="CV57" s="122">
        <f t="shared" si="10"/>
        <v>1</v>
      </c>
      <c r="CW57" s="110"/>
      <c r="CX57" s="110"/>
      <c r="CY57" s="110"/>
      <c r="CZ57" s="110"/>
      <c r="DA57" s="110"/>
      <c r="DB57" s="110"/>
      <c r="DC57" s="110"/>
      <c r="DD57" s="111"/>
      <c r="DE57" s="6"/>
      <c r="DF57" s="6"/>
      <c r="DG57" s="6"/>
      <c r="DH57" s="6">
        <v>12</v>
      </c>
      <c r="DI57" s="6"/>
      <c r="DJ57" s="6"/>
      <c r="DK57" s="6"/>
    </row>
    <row r="58" spans="1:253" s="112" customFormat="1" ht="20.100000000000001" hidden="1" customHeight="1" x14ac:dyDescent="0.25">
      <c r="A58" s="81">
        <f t="shared" si="1"/>
        <v>0.33149171270718236</v>
      </c>
      <c r="B58" s="113">
        <f t="shared" si="2"/>
        <v>35</v>
      </c>
      <c r="C58" s="124" t="s">
        <v>75</v>
      </c>
      <c r="D58" s="84" t="s">
        <v>74</v>
      </c>
      <c r="E58" s="130"/>
      <c r="F58" s="88">
        <v>2</v>
      </c>
      <c r="G58" s="126" t="s">
        <v>68</v>
      </c>
      <c r="H58" s="127" t="s">
        <v>67</v>
      </c>
      <c r="I58" s="126"/>
      <c r="J58" s="142"/>
      <c r="K58" s="87" t="s">
        <v>64</v>
      </c>
      <c r="L58" s="87" t="s">
        <v>65</v>
      </c>
      <c r="M58" s="142">
        <v>33143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7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41"/>
      <c r="AZ58" s="98">
        <f t="shared" si="25"/>
        <v>0</v>
      </c>
      <c r="BA58" s="98">
        <f t="shared" si="25"/>
        <v>0</v>
      </c>
      <c r="BB58" s="98">
        <f t="shared" si="25"/>
        <v>0</v>
      </c>
      <c r="BC58" s="98">
        <f t="shared" si="25"/>
        <v>0</v>
      </c>
      <c r="BD58" s="98">
        <f t="shared" si="25"/>
        <v>0</v>
      </c>
      <c r="BE58" s="98">
        <f t="shared" si="25"/>
        <v>0</v>
      </c>
      <c r="BF58" s="98">
        <f t="shared" si="25"/>
        <v>0</v>
      </c>
      <c r="BG58" s="98">
        <f t="shared" si="25"/>
        <v>0</v>
      </c>
      <c r="BH58" s="98">
        <f t="shared" si="25"/>
        <v>0</v>
      </c>
      <c r="BI58" s="98">
        <f t="shared" si="25"/>
        <v>0</v>
      </c>
      <c r="BJ58" s="98">
        <f t="shared" si="25"/>
        <v>0</v>
      </c>
      <c r="BK58" s="98">
        <f t="shared" si="25"/>
        <v>0</v>
      </c>
      <c r="BL58" s="98">
        <f t="shared" si="25"/>
        <v>0</v>
      </c>
      <c r="BM58" s="98">
        <f t="shared" si="25"/>
        <v>0</v>
      </c>
      <c r="BN58" s="98">
        <f t="shared" si="25"/>
        <v>0</v>
      </c>
      <c r="BO58" s="98">
        <f t="shared" si="25"/>
        <v>0</v>
      </c>
      <c r="BP58" s="98">
        <f t="shared" si="17"/>
        <v>0</v>
      </c>
      <c r="BQ58" s="98">
        <f t="shared" si="17"/>
        <v>0</v>
      </c>
      <c r="BR58" s="98">
        <f t="shared" si="17"/>
        <v>0</v>
      </c>
      <c r="BS58" s="98">
        <f t="shared" si="17"/>
        <v>0</v>
      </c>
      <c r="BT58" s="98">
        <f t="shared" si="17"/>
        <v>0</v>
      </c>
      <c r="BU58" s="98">
        <f t="shared" si="17"/>
        <v>0</v>
      </c>
      <c r="BV58" s="98">
        <f t="shared" si="17"/>
        <v>0</v>
      </c>
      <c r="BW58" s="98">
        <f t="shared" si="17"/>
        <v>0</v>
      </c>
      <c r="BX58" s="98">
        <f t="shared" si="17"/>
        <v>0</v>
      </c>
      <c r="BY58" s="98">
        <f t="shared" si="17"/>
        <v>0</v>
      </c>
      <c r="BZ58" s="98">
        <f t="shared" si="17"/>
        <v>0</v>
      </c>
      <c r="CA58" s="98">
        <f t="shared" si="17"/>
        <v>0</v>
      </c>
      <c r="CB58" s="98">
        <f t="shared" si="17"/>
        <v>0</v>
      </c>
      <c r="CC58" s="98">
        <f t="shared" si="17"/>
        <v>0</v>
      </c>
      <c r="CD58" s="98">
        <f t="shared" si="17"/>
        <v>0</v>
      </c>
      <c r="CE58" s="98">
        <f t="shared" si="17"/>
        <v>0</v>
      </c>
      <c r="CF58" s="98">
        <f t="shared" ref="CF58:CH64" si="26">IF(AT58=AT$22,1,0)</f>
        <v>0</v>
      </c>
      <c r="CG58" s="98">
        <f t="shared" si="26"/>
        <v>0</v>
      </c>
      <c r="CH58" s="98">
        <f t="shared" si="26"/>
        <v>0</v>
      </c>
      <c r="CI58" s="98">
        <f t="shared" si="23"/>
        <v>0</v>
      </c>
      <c r="CJ58" s="98">
        <f t="shared" si="23"/>
        <v>0</v>
      </c>
      <c r="CK58" s="99"/>
      <c r="CL58" s="100">
        <v>0.55347222222222225</v>
      </c>
      <c r="CM58" s="101">
        <v>0.62430555555555556</v>
      </c>
      <c r="CN58" s="102">
        <f t="shared" si="6"/>
        <v>7.0833333333333304E-2</v>
      </c>
      <c r="CO58" s="103">
        <f t="shared" si="24"/>
        <v>7.0833333333333304E-2</v>
      </c>
      <c r="CP58" s="104">
        <f t="shared" si="7"/>
        <v>6120</v>
      </c>
      <c r="CQ58" s="105"/>
      <c r="CR58" s="106">
        <f t="shared" si="8"/>
        <v>0</v>
      </c>
      <c r="CS58" s="121">
        <f>IF(C59="","",SUM(AY58,IF(AW58=AW$22,0,60),IF(AX58=AX$22,0,60)))</f>
        <v>120</v>
      </c>
      <c r="CT58" s="108">
        <f>IF(C59="",0,IF(ISNUMBER(CR58),CR58+(1-(CS58+1)/181),0))</f>
        <v>0.33149171270718236</v>
      </c>
      <c r="CU58" s="108">
        <f t="shared" si="22"/>
        <v>100</v>
      </c>
      <c r="CV58" s="122">
        <f t="shared" si="10"/>
        <v>1</v>
      </c>
      <c r="CW58" s="110"/>
      <c r="CX58" s="110">
        <v>17</v>
      </c>
      <c r="CY58" s="110"/>
      <c r="CZ58" s="110"/>
      <c r="DA58" s="110"/>
      <c r="DB58" s="110"/>
      <c r="DC58" s="110"/>
      <c r="DD58" s="111" t="str">
        <f t="shared" ref="DD58:DD64" si="27">IF(OR(AND(CW58&gt;0,CW58&lt;4),AND(CX58&gt;0,CX58&lt;4),AND(CY58&gt;0,CY58&lt;4),AND(CZ58&gt;0,CZ58&lt;4),AND(DA58&gt;0,DA58&lt;4),AND(DB58&gt;0,DB58&lt;4),AND(DC58&gt;0,DC58&lt;4)),"Призер","")</f>
        <v/>
      </c>
      <c r="DE58" s="6"/>
      <c r="DF58" s="6"/>
      <c r="DG58" s="6"/>
      <c r="DH58" s="6">
        <v>13</v>
      </c>
      <c r="DI58" s="6"/>
      <c r="DJ58" s="6"/>
      <c r="DK58" s="6"/>
    </row>
    <row r="59" spans="1:253" s="112" customFormat="1" ht="20.100000000000001" hidden="1" customHeight="1" x14ac:dyDescent="0.25">
      <c r="A59" s="81">
        <f t="shared" si="1"/>
        <v>0.33149171270718236</v>
      </c>
      <c r="B59" s="113">
        <f t="shared" si="2"/>
        <v>36</v>
      </c>
      <c r="C59" s="83" t="s">
        <v>76</v>
      </c>
      <c r="D59" s="84" t="s">
        <v>77</v>
      </c>
      <c r="E59" s="85"/>
      <c r="F59" s="87">
        <v>1</v>
      </c>
      <c r="G59" s="126" t="s">
        <v>68</v>
      </c>
      <c r="H59" s="87" t="s">
        <v>67</v>
      </c>
      <c r="I59" s="127"/>
      <c r="J59" s="88"/>
      <c r="K59" s="126" t="s">
        <v>64</v>
      </c>
      <c r="L59" s="88"/>
      <c r="M59" s="88">
        <v>1975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7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41"/>
      <c r="AZ59" s="98">
        <f t="shared" si="25"/>
        <v>0</v>
      </c>
      <c r="BA59" s="98">
        <f t="shared" si="25"/>
        <v>0</v>
      </c>
      <c r="BB59" s="98">
        <f t="shared" si="25"/>
        <v>0</v>
      </c>
      <c r="BC59" s="98">
        <f t="shared" si="25"/>
        <v>0</v>
      </c>
      <c r="BD59" s="98">
        <f t="shared" si="25"/>
        <v>0</v>
      </c>
      <c r="BE59" s="98">
        <f t="shared" si="25"/>
        <v>0</v>
      </c>
      <c r="BF59" s="98">
        <f t="shared" si="25"/>
        <v>0</v>
      </c>
      <c r="BG59" s="98">
        <f t="shared" si="25"/>
        <v>0</v>
      </c>
      <c r="BH59" s="98">
        <f t="shared" si="25"/>
        <v>0</v>
      </c>
      <c r="BI59" s="98">
        <f t="shared" si="25"/>
        <v>0</v>
      </c>
      <c r="BJ59" s="98">
        <f t="shared" si="25"/>
        <v>0</v>
      </c>
      <c r="BK59" s="98">
        <f t="shared" si="25"/>
        <v>0</v>
      </c>
      <c r="BL59" s="98">
        <f t="shared" si="25"/>
        <v>0</v>
      </c>
      <c r="BM59" s="98">
        <f t="shared" si="25"/>
        <v>0</v>
      </c>
      <c r="BN59" s="98">
        <f t="shared" si="25"/>
        <v>0</v>
      </c>
      <c r="BO59" s="98">
        <f t="shared" si="25"/>
        <v>0</v>
      </c>
      <c r="BP59" s="98">
        <f t="shared" si="17"/>
        <v>0</v>
      </c>
      <c r="BQ59" s="98">
        <f t="shared" si="17"/>
        <v>0</v>
      </c>
      <c r="BR59" s="98">
        <f t="shared" si="17"/>
        <v>0</v>
      </c>
      <c r="BS59" s="98">
        <f t="shared" si="17"/>
        <v>0</v>
      </c>
      <c r="BT59" s="98">
        <f t="shared" si="17"/>
        <v>0</v>
      </c>
      <c r="BU59" s="98">
        <f t="shared" si="17"/>
        <v>0</v>
      </c>
      <c r="BV59" s="98">
        <f t="shared" si="17"/>
        <v>0</v>
      </c>
      <c r="BW59" s="98">
        <f t="shared" si="17"/>
        <v>0</v>
      </c>
      <c r="BX59" s="98">
        <f t="shared" si="17"/>
        <v>0</v>
      </c>
      <c r="BY59" s="98">
        <f t="shared" si="17"/>
        <v>0</v>
      </c>
      <c r="BZ59" s="98">
        <f t="shared" si="17"/>
        <v>0</v>
      </c>
      <c r="CA59" s="98">
        <f t="shared" si="17"/>
        <v>0</v>
      </c>
      <c r="CB59" s="98">
        <f t="shared" si="17"/>
        <v>0</v>
      </c>
      <c r="CC59" s="98">
        <f t="shared" si="17"/>
        <v>0</v>
      </c>
      <c r="CD59" s="98">
        <f t="shared" si="17"/>
        <v>0</v>
      </c>
      <c r="CE59" s="98">
        <f t="shared" si="17"/>
        <v>0</v>
      </c>
      <c r="CF59" s="98">
        <f t="shared" si="26"/>
        <v>0</v>
      </c>
      <c r="CG59" s="98">
        <f t="shared" si="26"/>
        <v>0</v>
      </c>
      <c r="CH59" s="98">
        <f t="shared" si="26"/>
        <v>0</v>
      </c>
      <c r="CI59" s="98">
        <f t="shared" si="23"/>
        <v>0</v>
      </c>
      <c r="CJ59" s="98">
        <f t="shared" si="23"/>
        <v>0</v>
      </c>
      <c r="CK59" s="99"/>
      <c r="CL59" s="100">
        <v>0.54513888888888895</v>
      </c>
      <c r="CM59" s="101">
        <v>0.61527777777777781</v>
      </c>
      <c r="CN59" s="102">
        <f t="shared" si="6"/>
        <v>7.0138888888888862E-2</v>
      </c>
      <c r="CO59" s="103">
        <f>IF(CN59&gt;IF(G40="О1-О3",CR$18,CR$17),CN59-IF(G40="О1-О3",CR$18,CR$17),0)</f>
        <v>7.0138888888888862E-2</v>
      </c>
      <c r="CP59" s="104">
        <f t="shared" si="7"/>
        <v>6060</v>
      </c>
      <c r="CQ59" s="105"/>
      <c r="CR59" s="106">
        <f t="shared" si="8"/>
        <v>0</v>
      </c>
      <c r="CS59" s="121">
        <f>IF(C40="","",SUM(AY59,IF(AW59=AW$22,0,60),IF(AX59=AX$22,0,60)))</f>
        <v>120</v>
      </c>
      <c r="CT59" s="108">
        <f>IF(C40="",0,IF(ISNUMBER(CR59),CR59+(1-(CS59+1)/181),0))</f>
        <v>0.33149171270718236</v>
      </c>
      <c r="CU59" s="108">
        <f t="shared" si="22"/>
        <v>100</v>
      </c>
      <c r="CV59" s="122">
        <f t="shared" si="10"/>
        <v>1</v>
      </c>
      <c r="CW59" s="110"/>
      <c r="CX59" s="110"/>
      <c r="CY59" s="110">
        <v>18</v>
      </c>
      <c r="CZ59" s="110"/>
      <c r="DA59" s="110"/>
      <c r="DB59" s="110"/>
      <c r="DC59" s="110"/>
      <c r="DD59" s="111" t="str">
        <f t="shared" si="27"/>
        <v/>
      </c>
      <c r="DE59" s="6"/>
      <c r="DF59" s="6"/>
      <c r="DG59" s="6"/>
      <c r="DH59" s="6">
        <v>14</v>
      </c>
      <c r="DI59" s="6"/>
      <c r="DJ59" s="6"/>
      <c r="DK59" s="6"/>
    </row>
    <row r="60" spans="1:253" s="112" customFormat="1" ht="20.100000000000001" hidden="1" customHeight="1" x14ac:dyDescent="0.25">
      <c r="A60" s="81">
        <f t="shared" si="1"/>
        <v>0.33149171270718236</v>
      </c>
      <c r="B60" s="113">
        <f t="shared" si="2"/>
        <v>37</v>
      </c>
      <c r="C60" s="83" t="s">
        <v>78</v>
      </c>
      <c r="D60" s="84" t="s">
        <v>74</v>
      </c>
      <c r="E60" s="85"/>
      <c r="F60" s="87">
        <v>1</v>
      </c>
      <c r="G60" s="87" t="s">
        <v>68</v>
      </c>
      <c r="H60" s="126" t="s">
        <v>63</v>
      </c>
      <c r="I60" s="127"/>
      <c r="J60" s="128" t="s">
        <v>69</v>
      </c>
      <c r="K60" s="126" t="s">
        <v>64</v>
      </c>
      <c r="L60" s="88"/>
      <c r="M60" s="88">
        <v>1999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7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41"/>
      <c r="AZ60" s="98">
        <f t="shared" si="25"/>
        <v>0</v>
      </c>
      <c r="BA60" s="98">
        <f t="shared" si="25"/>
        <v>0</v>
      </c>
      <c r="BB60" s="98">
        <f t="shared" si="25"/>
        <v>0</v>
      </c>
      <c r="BC60" s="98">
        <f t="shared" si="25"/>
        <v>0</v>
      </c>
      <c r="BD60" s="98">
        <f t="shared" si="25"/>
        <v>0</v>
      </c>
      <c r="BE60" s="98">
        <f t="shared" si="25"/>
        <v>0</v>
      </c>
      <c r="BF60" s="98">
        <f t="shared" si="25"/>
        <v>0</v>
      </c>
      <c r="BG60" s="98">
        <f t="shared" si="25"/>
        <v>0</v>
      </c>
      <c r="BH60" s="98">
        <f t="shared" si="25"/>
        <v>0</v>
      </c>
      <c r="BI60" s="98">
        <f t="shared" si="25"/>
        <v>0</v>
      </c>
      <c r="BJ60" s="98">
        <f t="shared" si="25"/>
        <v>0</v>
      </c>
      <c r="BK60" s="98">
        <f t="shared" si="25"/>
        <v>0</v>
      </c>
      <c r="BL60" s="98">
        <f t="shared" si="25"/>
        <v>0</v>
      </c>
      <c r="BM60" s="98">
        <f t="shared" si="25"/>
        <v>0</v>
      </c>
      <c r="BN60" s="98">
        <f t="shared" si="25"/>
        <v>0</v>
      </c>
      <c r="BO60" s="98">
        <f t="shared" si="25"/>
        <v>0</v>
      </c>
      <c r="BP60" s="98">
        <f t="shared" si="17"/>
        <v>0</v>
      </c>
      <c r="BQ60" s="98">
        <f t="shared" si="17"/>
        <v>0</v>
      </c>
      <c r="BR60" s="98">
        <f t="shared" si="17"/>
        <v>0</v>
      </c>
      <c r="BS60" s="98">
        <f t="shared" si="17"/>
        <v>0</v>
      </c>
      <c r="BT60" s="98">
        <f t="shared" si="17"/>
        <v>0</v>
      </c>
      <c r="BU60" s="98">
        <f t="shared" si="17"/>
        <v>0</v>
      </c>
      <c r="BV60" s="98">
        <f t="shared" si="17"/>
        <v>0</v>
      </c>
      <c r="BW60" s="98">
        <f t="shared" si="17"/>
        <v>0</v>
      </c>
      <c r="BX60" s="98">
        <f t="shared" si="17"/>
        <v>0</v>
      </c>
      <c r="BY60" s="98">
        <f t="shared" si="17"/>
        <v>0</v>
      </c>
      <c r="BZ60" s="98">
        <f t="shared" si="17"/>
        <v>0</v>
      </c>
      <c r="CA60" s="98">
        <f t="shared" si="17"/>
        <v>0</v>
      </c>
      <c r="CB60" s="98">
        <f t="shared" si="17"/>
        <v>0</v>
      </c>
      <c r="CC60" s="98">
        <f t="shared" ref="CC60:CE64" si="28">IF(AQ60=AQ$22,1,0)</f>
        <v>0</v>
      </c>
      <c r="CD60" s="98">
        <f t="shared" si="28"/>
        <v>0</v>
      </c>
      <c r="CE60" s="98">
        <f t="shared" si="28"/>
        <v>0</v>
      </c>
      <c r="CF60" s="98">
        <f t="shared" si="26"/>
        <v>0</v>
      </c>
      <c r="CG60" s="98">
        <f t="shared" si="26"/>
        <v>0</v>
      </c>
      <c r="CH60" s="98">
        <f t="shared" si="26"/>
        <v>0</v>
      </c>
      <c r="CI60" s="98">
        <f t="shared" si="23"/>
        <v>0</v>
      </c>
      <c r="CJ60" s="98">
        <f t="shared" si="23"/>
        <v>0</v>
      </c>
      <c r="CK60" s="99"/>
      <c r="CL60" s="100">
        <v>0.51527777777777783</v>
      </c>
      <c r="CM60" s="101">
        <v>0.55347222222222225</v>
      </c>
      <c r="CN60" s="102">
        <f t="shared" si="6"/>
        <v>3.819444444444442E-2</v>
      </c>
      <c r="CO60" s="103">
        <f t="shared" ref="CO60:CO90" si="29">IF(CN60&gt;IF(G60="О1-О3",CR$18,CR$17),CN60-IF(G60="О1-О3",CR$18,CR$17),0)</f>
        <v>3.819444444444442E-2</v>
      </c>
      <c r="CP60" s="104">
        <f t="shared" si="7"/>
        <v>3300</v>
      </c>
      <c r="CQ60" s="105"/>
      <c r="CR60" s="106">
        <f t="shared" si="8"/>
        <v>0</v>
      </c>
      <c r="CS60" s="121">
        <f t="shared" ref="CS60:CS90" si="30">IF(C60="","",SUM(AY60,IF(AW60=AW$22,0,60),IF(AX60=AX$22,0,60)))</f>
        <v>120</v>
      </c>
      <c r="CT60" s="108">
        <f t="shared" ref="CT60:CT90" si="31">IF(C60="",0,IF(ISNUMBER(CR60),CR60+(1-(CS60+1)/181),0))</f>
        <v>0.33149171270718236</v>
      </c>
      <c r="CU60" s="108">
        <f t="shared" si="22"/>
        <v>100</v>
      </c>
      <c r="CV60" s="122">
        <f t="shared" si="10"/>
        <v>1</v>
      </c>
      <c r="CW60" s="110"/>
      <c r="CX60" s="110"/>
      <c r="CY60" s="110">
        <v>11</v>
      </c>
      <c r="CZ60" s="110"/>
      <c r="DA60" s="110"/>
      <c r="DB60" s="110">
        <v>5</v>
      </c>
      <c r="DC60" s="110"/>
      <c r="DD60" s="111" t="str">
        <f t="shared" si="27"/>
        <v/>
      </c>
      <c r="DE60" s="6"/>
      <c r="DF60" s="6"/>
      <c r="DG60" s="6"/>
      <c r="DH60" s="6">
        <v>15</v>
      </c>
      <c r="DI60" s="6"/>
      <c r="DJ60" s="6"/>
      <c r="DK60" s="6"/>
    </row>
    <row r="61" spans="1:253" s="123" customFormat="1" ht="20.100000000000001" hidden="1" customHeight="1" x14ac:dyDescent="0.25">
      <c r="A61" s="81">
        <f t="shared" si="1"/>
        <v>0.33149171270718236</v>
      </c>
      <c r="B61" s="113">
        <f t="shared" si="2"/>
        <v>38</v>
      </c>
      <c r="C61" s="124" t="s">
        <v>79</v>
      </c>
      <c r="D61" s="125" t="s">
        <v>80</v>
      </c>
      <c r="E61" s="85"/>
      <c r="F61" s="88">
        <v>2</v>
      </c>
      <c r="G61" s="126" t="s">
        <v>68</v>
      </c>
      <c r="H61" s="127" t="s">
        <v>67</v>
      </c>
      <c r="I61" s="127"/>
      <c r="J61" s="128" t="s">
        <v>69</v>
      </c>
      <c r="K61" s="126" t="s">
        <v>64</v>
      </c>
      <c r="L61" s="88"/>
      <c r="M61" s="88">
        <v>1998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7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41"/>
      <c r="AZ61" s="98">
        <f t="shared" si="25"/>
        <v>0</v>
      </c>
      <c r="BA61" s="98">
        <f t="shared" si="25"/>
        <v>0</v>
      </c>
      <c r="BB61" s="98">
        <f t="shared" si="25"/>
        <v>0</v>
      </c>
      <c r="BC61" s="98">
        <f t="shared" si="25"/>
        <v>0</v>
      </c>
      <c r="BD61" s="98">
        <f t="shared" si="25"/>
        <v>0</v>
      </c>
      <c r="BE61" s="98">
        <f t="shared" si="25"/>
        <v>0</v>
      </c>
      <c r="BF61" s="98">
        <f t="shared" si="25"/>
        <v>0</v>
      </c>
      <c r="BG61" s="98">
        <f t="shared" si="25"/>
        <v>0</v>
      </c>
      <c r="BH61" s="98">
        <f t="shared" si="25"/>
        <v>0</v>
      </c>
      <c r="BI61" s="98">
        <f t="shared" si="25"/>
        <v>0</v>
      </c>
      <c r="BJ61" s="98">
        <f t="shared" si="25"/>
        <v>0</v>
      </c>
      <c r="BK61" s="98">
        <f t="shared" si="25"/>
        <v>0</v>
      </c>
      <c r="BL61" s="98">
        <f t="shared" si="25"/>
        <v>0</v>
      </c>
      <c r="BM61" s="98">
        <f t="shared" si="25"/>
        <v>0</v>
      </c>
      <c r="BN61" s="98">
        <f t="shared" si="25"/>
        <v>0</v>
      </c>
      <c r="BO61" s="98">
        <f t="shared" si="25"/>
        <v>0</v>
      </c>
      <c r="BP61" s="98">
        <f t="shared" ref="BP61:CE80" si="32">IF(AD61=AD$22,1,0)</f>
        <v>0</v>
      </c>
      <c r="BQ61" s="98">
        <f t="shared" si="32"/>
        <v>0</v>
      </c>
      <c r="BR61" s="98">
        <f t="shared" si="32"/>
        <v>0</v>
      </c>
      <c r="BS61" s="98">
        <f t="shared" si="32"/>
        <v>0</v>
      </c>
      <c r="BT61" s="98">
        <f t="shared" si="32"/>
        <v>0</v>
      </c>
      <c r="BU61" s="98">
        <f t="shared" si="32"/>
        <v>0</v>
      </c>
      <c r="BV61" s="98">
        <f t="shared" si="32"/>
        <v>0</v>
      </c>
      <c r="BW61" s="98">
        <f t="shared" si="32"/>
        <v>0</v>
      </c>
      <c r="BX61" s="98">
        <f t="shared" si="32"/>
        <v>0</v>
      </c>
      <c r="BY61" s="98">
        <f t="shared" si="32"/>
        <v>0</v>
      </c>
      <c r="BZ61" s="98">
        <f t="shared" si="32"/>
        <v>0</v>
      </c>
      <c r="CA61" s="98">
        <f t="shared" si="32"/>
        <v>0</v>
      </c>
      <c r="CB61" s="98">
        <f t="shared" si="32"/>
        <v>0</v>
      </c>
      <c r="CC61" s="98">
        <f t="shared" si="28"/>
        <v>0</v>
      </c>
      <c r="CD61" s="98">
        <f t="shared" si="28"/>
        <v>0</v>
      </c>
      <c r="CE61" s="98">
        <f t="shared" si="28"/>
        <v>0</v>
      </c>
      <c r="CF61" s="98">
        <f t="shared" si="26"/>
        <v>0</v>
      </c>
      <c r="CG61" s="98">
        <f t="shared" si="26"/>
        <v>0</v>
      </c>
      <c r="CH61" s="98">
        <f t="shared" si="26"/>
        <v>0</v>
      </c>
      <c r="CI61" s="98">
        <f t="shared" si="23"/>
        <v>0</v>
      </c>
      <c r="CJ61" s="98">
        <f t="shared" si="23"/>
        <v>0</v>
      </c>
      <c r="CK61" s="99"/>
      <c r="CL61" s="100">
        <v>0.55625000000000002</v>
      </c>
      <c r="CM61" s="101">
        <v>0.63680555555555551</v>
      </c>
      <c r="CN61" s="102">
        <f t="shared" si="6"/>
        <v>8.0555555555555491E-2</v>
      </c>
      <c r="CO61" s="103">
        <f t="shared" si="29"/>
        <v>8.0555555555555491E-2</v>
      </c>
      <c r="CP61" s="104">
        <f t="shared" si="7"/>
        <v>6960</v>
      </c>
      <c r="CQ61" s="105"/>
      <c r="CR61" s="106">
        <f t="shared" si="8"/>
        <v>0</v>
      </c>
      <c r="CS61" s="121">
        <f t="shared" si="30"/>
        <v>120</v>
      </c>
      <c r="CT61" s="108">
        <f t="shared" si="31"/>
        <v>0.33149171270718236</v>
      </c>
      <c r="CU61" s="108">
        <f t="shared" si="22"/>
        <v>100</v>
      </c>
      <c r="CV61" s="122">
        <f t="shared" si="10"/>
        <v>1</v>
      </c>
      <c r="CW61" s="110"/>
      <c r="CX61" s="110"/>
      <c r="CY61" s="110">
        <v>20</v>
      </c>
      <c r="CZ61" s="110"/>
      <c r="DA61" s="110"/>
      <c r="DB61" s="110">
        <v>14</v>
      </c>
      <c r="DC61" s="110"/>
      <c r="DD61" s="111" t="str">
        <f t="shared" si="27"/>
        <v/>
      </c>
      <c r="DE61" s="6"/>
      <c r="DF61" s="6"/>
      <c r="DG61" s="6"/>
      <c r="DH61" s="6">
        <v>16</v>
      </c>
      <c r="DI61" s="6"/>
      <c r="DJ61" s="6"/>
      <c r="DK61" s="6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</row>
    <row r="62" spans="1:253" s="112" customFormat="1" ht="20.100000000000001" hidden="1" customHeight="1" x14ac:dyDescent="0.25">
      <c r="A62" s="81">
        <f t="shared" si="1"/>
        <v>0.33149171270718236</v>
      </c>
      <c r="B62" s="113">
        <f t="shared" si="2"/>
        <v>39</v>
      </c>
      <c r="C62" s="83" t="s">
        <v>81</v>
      </c>
      <c r="D62" s="84" t="s">
        <v>82</v>
      </c>
      <c r="E62" s="85"/>
      <c r="F62" s="87" t="s">
        <v>83</v>
      </c>
      <c r="G62" s="87" t="s">
        <v>62</v>
      </c>
      <c r="H62" s="87" t="s">
        <v>63</v>
      </c>
      <c r="I62" s="127"/>
      <c r="J62" s="128" t="s">
        <v>69</v>
      </c>
      <c r="K62" s="87" t="s">
        <v>64</v>
      </c>
      <c r="L62" s="87"/>
      <c r="M62" s="131">
        <v>35804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7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41"/>
      <c r="AZ62" s="98">
        <f t="shared" si="25"/>
        <v>0</v>
      </c>
      <c r="BA62" s="98">
        <f t="shared" si="25"/>
        <v>0</v>
      </c>
      <c r="BB62" s="98">
        <f t="shared" si="25"/>
        <v>0</v>
      </c>
      <c r="BC62" s="98">
        <f t="shared" si="25"/>
        <v>0</v>
      </c>
      <c r="BD62" s="98">
        <f t="shared" si="25"/>
        <v>0</v>
      </c>
      <c r="BE62" s="98">
        <f t="shared" si="25"/>
        <v>0</v>
      </c>
      <c r="BF62" s="98">
        <f t="shared" si="25"/>
        <v>0</v>
      </c>
      <c r="BG62" s="98">
        <f t="shared" si="25"/>
        <v>0</v>
      </c>
      <c r="BH62" s="98">
        <f t="shared" si="25"/>
        <v>0</v>
      </c>
      <c r="BI62" s="98">
        <f t="shared" si="25"/>
        <v>0</v>
      </c>
      <c r="BJ62" s="98">
        <f t="shared" si="25"/>
        <v>0</v>
      </c>
      <c r="BK62" s="98">
        <f t="shared" si="25"/>
        <v>0</v>
      </c>
      <c r="BL62" s="98">
        <f t="shared" si="25"/>
        <v>0</v>
      </c>
      <c r="BM62" s="98">
        <f t="shared" si="25"/>
        <v>0</v>
      </c>
      <c r="BN62" s="98">
        <f t="shared" si="25"/>
        <v>0</v>
      </c>
      <c r="BO62" s="98">
        <f t="shared" si="25"/>
        <v>0</v>
      </c>
      <c r="BP62" s="98">
        <f t="shared" si="32"/>
        <v>0</v>
      </c>
      <c r="BQ62" s="98">
        <f t="shared" si="32"/>
        <v>0</v>
      </c>
      <c r="BR62" s="98">
        <f t="shared" si="32"/>
        <v>0</v>
      </c>
      <c r="BS62" s="98">
        <f t="shared" si="32"/>
        <v>0</v>
      </c>
      <c r="BT62" s="98">
        <f t="shared" si="32"/>
        <v>0</v>
      </c>
      <c r="BU62" s="98">
        <f t="shared" si="32"/>
        <v>0</v>
      </c>
      <c r="BV62" s="98">
        <f t="shared" si="32"/>
        <v>0</v>
      </c>
      <c r="BW62" s="98">
        <f t="shared" si="32"/>
        <v>0</v>
      </c>
      <c r="BX62" s="98">
        <f t="shared" si="32"/>
        <v>0</v>
      </c>
      <c r="BY62" s="98">
        <f t="shared" si="32"/>
        <v>0</v>
      </c>
      <c r="BZ62" s="98">
        <f t="shared" si="32"/>
        <v>0</v>
      </c>
      <c r="CA62" s="98">
        <f t="shared" si="32"/>
        <v>0</v>
      </c>
      <c r="CB62" s="98">
        <f t="shared" si="32"/>
        <v>0</v>
      </c>
      <c r="CC62" s="98">
        <f t="shared" si="28"/>
        <v>0</v>
      </c>
      <c r="CD62" s="98">
        <f t="shared" si="28"/>
        <v>0</v>
      </c>
      <c r="CE62" s="98">
        <f t="shared" si="28"/>
        <v>0</v>
      </c>
      <c r="CF62" s="98">
        <f t="shared" si="26"/>
        <v>0</v>
      </c>
      <c r="CG62" s="98">
        <f t="shared" si="26"/>
        <v>0</v>
      </c>
      <c r="CH62" s="98">
        <f t="shared" si="26"/>
        <v>0</v>
      </c>
      <c r="CI62" s="98">
        <f t="shared" si="23"/>
        <v>0</v>
      </c>
      <c r="CJ62" s="98">
        <f t="shared" si="23"/>
        <v>0</v>
      </c>
      <c r="CK62" s="99"/>
      <c r="CL62" s="100">
        <v>0.49444444444444446</v>
      </c>
      <c r="CM62" s="101">
        <v>0.55763888888888891</v>
      </c>
      <c r="CN62" s="102">
        <f t="shared" si="6"/>
        <v>6.3194444444444442E-2</v>
      </c>
      <c r="CO62" s="103">
        <f t="shared" si="29"/>
        <v>0</v>
      </c>
      <c r="CP62" s="104">
        <f t="shared" si="7"/>
        <v>0</v>
      </c>
      <c r="CQ62" s="105"/>
      <c r="CR62" s="106">
        <f t="shared" si="8"/>
        <v>0</v>
      </c>
      <c r="CS62" s="121">
        <f t="shared" si="30"/>
        <v>120</v>
      </c>
      <c r="CT62" s="108">
        <f t="shared" si="31"/>
        <v>0.33149171270718236</v>
      </c>
      <c r="CU62" s="108">
        <f t="shared" si="22"/>
        <v>100</v>
      </c>
      <c r="CV62" s="122">
        <f t="shared" si="10"/>
        <v>1</v>
      </c>
      <c r="CW62" s="110"/>
      <c r="CX62" s="110"/>
      <c r="CY62" s="110">
        <v>12</v>
      </c>
      <c r="CZ62" s="110"/>
      <c r="DA62" s="110"/>
      <c r="DB62" s="110">
        <v>6</v>
      </c>
      <c r="DC62" s="110"/>
      <c r="DD62" s="111" t="str">
        <f t="shared" si="27"/>
        <v/>
      </c>
      <c r="DE62" s="6"/>
      <c r="DF62" s="6"/>
      <c r="DG62" s="6"/>
      <c r="DH62" s="6">
        <v>17</v>
      </c>
      <c r="DI62" s="6"/>
      <c r="DJ62" s="6"/>
      <c r="DK62" s="6"/>
    </row>
    <row r="63" spans="1:253" s="112" customFormat="1" ht="20.100000000000001" hidden="1" customHeight="1" x14ac:dyDescent="0.25">
      <c r="A63" s="81">
        <f t="shared" si="1"/>
        <v>0.33149171270718236</v>
      </c>
      <c r="B63" s="113">
        <f t="shared" si="2"/>
        <v>40</v>
      </c>
      <c r="C63" s="124" t="s">
        <v>84</v>
      </c>
      <c r="D63" s="84" t="s">
        <v>74</v>
      </c>
      <c r="E63" s="130"/>
      <c r="F63" s="88">
        <v>1</v>
      </c>
      <c r="G63" s="126" t="s">
        <v>68</v>
      </c>
      <c r="H63" s="127" t="s">
        <v>70</v>
      </c>
      <c r="I63" s="133"/>
      <c r="J63" s="115"/>
      <c r="K63" s="133" t="s">
        <v>64</v>
      </c>
      <c r="L63" s="133"/>
      <c r="M63" s="115">
        <v>1979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41"/>
      <c r="AZ63" s="98">
        <f t="shared" si="25"/>
        <v>0</v>
      </c>
      <c r="BA63" s="98">
        <f t="shared" si="25"/>
        <v>0</v>
      </c>
      <c r="BB63" s="98">
        <f t="shared" si="25"/>
        <v>0</v>
      </c>
      <c r="BC63" s="98">
        <f t="shared" si="25"/>
        <v>0</v>
      </c>
      <c r="BD63" s="98">
        <f t="shared" si="25"/>
        <v>0</v>
      </c>
      <c r="BE63" s="98">
        <f t="shared" si="25"/>
        <v>0</v>
      </c>
      <c r="BF63" s="98">
        <f t="shared" si="25"/>
        <v>0</v>
      </c>
      <c r="BG63" s="98">
        <f t="shared" si="25"/>
        <v>0</v>
      </c>
      <c r="BH63" s="98">
        <f t="shared" si="25"/>
        <v>0</v>
      </c>
      <c r="BI63" s="98">
        <f t="shared" si="25"/>
        <v>0</v>
      </c>
      <c r="BJ63" s="98">
        <f t="shared" si="25"/>
        <v>0</v>
      </c>
      <c r="BK63" s="98">
        <f t="shared" si="25"/>
        <v>0</v>
      </c>
      <c r="BL63" s="98">
        <f t="shared" si="25"/>
        <v>0</v>
      </c>
      <c r="BM63" s="98">
        <f t="shared" si="25"/>
        <v>0</v>
      </c>
      <c r="BN63" s="98">
        <f t="shared" si="25"/>
        <v>0</v>
      </c>
      <c r="BO63" s="98">
        <f t="shared" si="25"/>
        <v>0</v>
      </c>
      <c r="BP63" s="98">
        <f t="shared" si="32"/>
        <v>0</v>
      </c>
      <c r="BQ63" s="98">
        <f t="shared" si="32"/>
        <v>0</v>
      </c>
      <c r="BR63" s="98">
        <f t="shared" si="32"/>
        <v>0</v>
      </c>
      <c r="BS63" s="98">
        <f t="shared" si="32"/>
        <v>0</v>
      </c>
      <c r="BT63" s="98">
        <f t="shared" si="32"/>
        <v>0</v>
      </c>
      <c r="BU63" s="98">
        <f t="shared" si="32"/>
        <v>0</v>
      </c>
      <c r="BV63" s="98">
        <f t="shared" si="32"/>
        <v>0</v>
      </c>
      <c r="BW63" s="98">
        <f t="shared" si="32"/>
        <v>0</v>
      </c>
      <c r="BX63" s="98">
        <f t="shared" si="32"/>
        <v>0</v>
      </c>
      <c r="BY63" s="98">
        <f t="shared" si="32"/>
        <v>0</v>
      </c>
      <c r="BZ63" s="98">
        <f t="shared" si="32"/>
        <v>0</v>
      </c>
      <c r="CA63" s="98">
        <f t="shared" si="32"/>
        <v>0</v>
      </c>
      <c r="CB63" s="98">
        <f t="shared" si="32"/>
        <v>0</v>
      </c>
      <c r="CC63" s="98">
        <f t="shared" si="28"/>
        <v>0</v>
      </c>
      <c r="CD63" s="98">
        <f t="shared" si="28"/>
        <v>0</v>
      </c>
      <c r="CE63" s="98">
        <f t="shared" si="28"/>
        <v>0</v>
      </c>
      <c r="CF63" s="98">
        <f t="shared" si="26"/>
        <v>0</v>
      </c>
      <c r="CG63" s="98">
        <f t="shared" si="26"/>
        <v>0</v>
      </c>
      <c r="CH63" s="98">
        <f t="shared" si="26"/>
        <v>0</v>
      </c>
      <c r="CI63" s="98">
        <f t="shared" si="23"/>
        <v>0</v>
      </c>
      <c r="CJ63" s="98">
        <f t="shared" si="23"/>
        <v>0</v>
      </c>
      <c r="CK63" s="99"/>
      <c r="CL63" s="100">
        <v>0.49444444444444446</v>
      </c>
      <c r="CM63" s="101">
        <v>0.57222222222222219</v>
      </c>
      <c r="CN63" s="102">
        <f t="shared" si="6"/>
        <v>7.7777777777777724E-2</v>
      </c>
      <c r="CO63" s="103">
        <f t="shared" si="29"/>
        <v>7.7777777777777724E-2</v>
      </c>
      <c r="CP63" s="104">
        <f t="shared" si="7"/>
        <v>6720</v>
      </c>
      <c r="CQ63" s="105"/>
      <c r="CR63" s="106">
        <f t="shared" si="8"/>
        <v>0</v>
      </c>
      <c r="CS63" s="121">
        <f t="shared" si="30"/>
        <v>120</v>
      </c>
      <c r="CT63" s="108">
        <f t="shared" si="31"/>
        <v>0.33149171270718236</v>
      </c>
      <c r="CU63" s="108">
        <f t="shared" si="22"/>
        <v>100</v>
      </c>
      <c r="CV63" s="122">
        <f t="shared" si="10"/>
        <v>1</v>
      </c>
      <c r="CW63" s="110"/>
      <c r="CX63" s="110"/>
      <c r="CY63" s="110">
        <v>7</v>
      </c>
      <c r="CZ63" s="110"/>
      <c r="DA63" s="110"/>
      <c r="DB63" s="110"/>
      <c r="DC63" s="110"/>
      <c r="DD63" s="111" t="str">
        <f t="shared" si="27"/>
        <v/>
      </c>
      <c r="DE63" s="6"/>
      <c r="DF63" s="6"/>
      <c r="DG63" s="6"/>
      <c r="DH63" s="6">
        <v>18</v>
      </c>
      <c r="DI63" s="6"/>
      <c r="DJ63" s="6"/>
      <c r="DK63" s="6"/>
    </row>
    <row r="64" spans="1:253" s="112" customFormat="1" ht="20.100000000000001" hidden="1" customHeight="1" x14ac:dyDescent="0.25">
      <c r="A64" s="81">
        <f t="shared" si="1"/>
        <v>0.33149171270718236</v>
      </c>
      <c r="B64" s="113">
        <f t="shared" si="2"/>
        <v>41</v>
      </c>
      <c r="C64" s="83" t="s">
        <v>85</v>
      </c>
      <c r="D64" s="84" t="s">
        <v>80</v>
      </c>
      <c r="E64" s="85"/>
      <c r="F64" s="87" t="s">
        <v>71</v>
      </c>
      <c r="G64" s="87" t="s">
        <v>62</v>
      </c>
      <c r="H64" s="87" t="s">
        <v>67</v>
      </c>
      <c r="I64" s="87"/>
      <c r="J64" s="128" t="s">
        <v>69</v>
      </c>
      <c r="K64" s="87" t="s">
        <v>86</v>
      </c>
      <c r="L64" s="87"/>
      <c r="M64" s="128">
        <v>35524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7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41"/>
      <c r="AZ64" s="98">
        <f t="shared" si="25"/>
        <v>0</v>
      </c>
      <c r="BA64" s="98">
        <f t="shared" si="25"/>
        <v>0</v>
      </c>
      <c r="BB64" s="98">
        <f t="shared" si="25"/>
        <v>0</v>
      </c>
      <c r="BC64" s="98">
        <f t="shared" si="25"/>
        <v>0</v>
      </c>
      <c r="BD64" s="98">
        <f t="shared" si="25"/>
        <v>0</v>
      </c>
      <c r="BE64" s="98">
        <f t="shared" si="25"/>
        <v>0</v>
      </c>
      <c r="BF64" s="98">
        <f t="shared" si="25"/>
        <v>0</v>
      </c>
      <c r="BG64" s="98">
        <f t="shared" si="25"/>
        <v>0</v>
      </c>
      <c r="BH64" s="98">
        <f t="shared" si="25"/>
        <v>0</v>
      </c>
      <c r="BI64" s="98">
        <f t="shared" si="25"/>
        <v>0</v>
      </c>
      <c r="BJ64" s="98">
        <f t="shared" si="25"/>
        <v>0</v>
      </c>
      <c r="BK64" s="98">
        <f t="shared" si="25"/>
        <v>0</v>
      </c>
      <c r="BL64" s="98">
        <f t="shared" si="25"/>
        <v>0</v>
      </c>
      <c r="BM64" s="98">
        <f t="shared" si="25"/>
        <v>0</v>
      </c>
      <c r="BN64" s="98">
        <f t="shared" si="25"/>
        <v>0</v>
      </c>
      <c r="BO64" s="98">
        <f t="shared" si="25"/>
        <v>0</v>
      </c>
      <c r="BP64" s="98">
        <f t="shared" si="32"/>
        <v>0</v>
      </c>
      <c r="BQ64" s="98">
        <f t="shared" si="32"/>
        <v>0</v>
      </c>
      <c r="BR64" s="98">
        <f t="shared" si="32"/>
        <v>0</v>
      </c>
      <c r="BS64" s="98">
        <f t="shared" si="32"/>
        <v>0</v>
      </c>
      <c r="BT64" s="98">
        <f t="shared" si="32"/>
        <v>0</v>
      </c>
      <c r="BU64" s="98">
        <f t="shared" si="32"/>
        <v>0</v>
      </c>
      <c r="BV64" s="98">
        <f t="shared" si="32"/>
        <v>0</v>
      </c>
      <c r="BW64" s="98">
        <f t="shared" si="32"/>
        <v>0</v>
      </c>
      <c r="BX64" s="98">
        <f t="shared" si="32"/>
        <v>0</v>
      </c>
      <c r="BY64" s="98">
        <f t="shared" si="32"/>
        <v>0</v>
      </c>
      <c r="BZ64" s="98">
        <f t="shared" si="32"/>
        <v>0</v>
      </c>
      <c r="CA64" s="98">
        <f t="shared" si="32"/>
        <v>0</v>
      </c>
      <c r="CB64" s="98">
        <f t="shared" si="32"/>
        <v>0</v>
      </c>
      <c r="CC64" s="98">
        <f t="shared" si="28"/>
        <v>0</v>
      </c>
      <c r="CD64" s="98">
        <f t="shared" si="28"/>
        <v>0</v>
      </c>
      <c r="CE64" s="98">
        <f t="shared" si="28"/>
        <v>0</v>
      </c>
      <c r="CF64" s="98">
        <f t="shared" si="26"/>
        <v>0</v>
      </c>
      <c r="CG64" s="98">
        <f t="shared" si="26"/>
        <v>0</v>
      </c>
      <c r="CH64" s="98">
        <f t="shared" si="26"/>
        <v>0</v>
      </c>
      <c r="CI64" s="98">
        <f t="shared" si="23"/>
        <v>0</v>
      </c>
      <c r="CJ64" s="98">
        <f t="shared" si="23"/>
        <v>0</v>
      </c>
      <c r="CK64" s="99"/>
      <c r="CL64" s="100">
        <v>0.44861111111111113</v>
      </c>
      <c r="CM64" s="101">
        <v>0.51388888888888895</v>
      </c>
      <c r="CN64" s="102">
        <f t="shared" si="6"/>
        <v>6.5277777777777823E-2</v>
      </c>
      <c r="CO64" s="103">
        <f t="shared" si="29"/>
        <v>0</v>
      </c>
      <c r="CP64" s="104">
        <f t="shared" si="7"/>
        <v>0</v>
      </c>
      <c r="CQ64" s="105"/>
      <c r="CR64" s="106">
        <f t="shared" si="8"/>
        <v>0</v>
      </c>
      <c r="CS64" s="121">
        <f t="shared" si="30"/>
        <v>120</v>
      </c>
      <c r="CT64" s="108">
        <f t="shared" si="31"/>
        <v>0.33149171270718236</v>
      </c>
      <c r="CU64" s="108">
        <f t="shared" si="22"/>
        <v>100</v>
      </c>
      <c r="CV64" s="122">
        <f>IF(ISNUMBER(CR64),IF(ISNUMBER(#REF!),IF(CT64=#REF!,#REF!,B64),1),"")</f>
        <v>1</v>
      </c>
      <c r="CW64" s="110">
        <v>1</v>
      </c>
      <c r="CX64" s="110"/>
      <c r="CY64" s="110"/>
      <c r="CZ64" s="110"/>
      <c r="DA64" s="110"/>
      <c r="DB64" s="110"/>
      <c r="DC64" s="110"/>
      <c r="DD64" s="111" t="str">
        <f t="shared" si="27"/>
        <v>Призер</v>
      </c>
      <c r="DE64" s="6"/>
      <c r="DF64" s="6"/>
      <c r="DG64" s="6"/>
      <c r="DH64" s="6"/>
      <c r="DI64" s="6"/>
      <c r="DJ64" s="6"/>
      <c r="DK64" s="6">
        <v>1</v>
      </c>
    </row>
    <row r="65" spans="1:115" s="112" customFormat="1" ht="20.100000000000001" hidden="1" customHeight="1" x14ac:dyDescent="0.25">
      <c r="A65" s="81">
        <f t="shared" si="1"/>
        <v>0.33149171270718236</v>
      </c>
      <c r="B65" s="113">
        <f t="shared" si="2"/>
        <v>42</v>
      </c>
      <c r="C65" s="137" t="s">
        <v>87</v>
      </c>
      <c r="D65" s="84" t="s">
        <v>74</v>
      </c>
      <c r="E65" s="85"/>
      <c r="F65" s="127">
        <v>1</v>
      </c>
      <c r="G65" s="87" t="s">
        <v>66</v>
      </c>
      <c r="H65" s="87" t="s">
        <v>67</v>
      </c>
      <c r="I65" s="127"/>
      <c r="J65" s="88"/>
      <c r="K65" s="87"/>
      <c r="L65" s="88"/>
      <c r="M65" s="88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41"/>
      <c r="AZ65" s="98">
        <f t="shared" si="25"/>
        <v>0</v>
      </c>
      <c r="BA65" s="98">
        <f t="shared" si="25"/>
        <v>0</v>
      </c>
      <c r="BB65" s="98">
        <f t="shared" si="25"/>
        <v>0</v>
      </c>
      <c r="BC65" s="98">
        <f t="shared" si="25"/>
        <v>0</v>
      </c>
      <c r="BD65" s="98">
        <f t="shared" si="25"/>
        <v>0</v>
      </c>
      <c r="BE65" s="98">
        <f t="shared" si="25"/>
        <v>0</v>
      </c>
      <c r="BF65" s="98">
        <f t="shared" si="25"/>
        <v>0</v>
      </c>
      <c r="BG65" s="98">
        <f t="shared" si="25"/>
        <v>0</v>
      </c>
      <c r="BH65" s="98">
        <f t="shared" si="25"/>
        <v>0</v>
      </c>
      <c r="BI65" s="98">
        <f t="shared" si="25"/>
        <v>0</v>
      </c>
      <c r="BJ65" s="98">
        <f t="shared" si="25"/>
        <v>0</v>
      </c>
      <c r="BK65" s="98">
        <f t="shared" si="25"/>
        <v>0</v>
      </c>
      <c r="BL65" s="98">
        <f t="shared" si="25"/>
        <v>0</v>
      </c>
      <c r="BM65" s="98"/>
      <c r="BN65" s="98">
        <f t="shared" si="25"/>
        <v>0</v>
      </c>
      <c r="BO65" s="98">
        <f t="shared" si="25"/>
        <v>0</v>
      </c>
      <c r="BP65" s="98">
        <f t="shared" si="32"/>
        <v>0</v>
      </c>
      <c r="BQ65" s="98">
        <f t="shared" si="32"/>
        <v>0</v>
      </c>
      <c r="BR65" s="98">
        <f t="shared" si="32"/>
        <v>0</v>
      </c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>
        <f t="shared" si="23"/>
        <v>0</v>
      </c>
      <c r="CJ65" s="98">
        <f t="shared" si="23"/>
        <v>0</v>
      </c>
      <c r="CK65" s="99"/>
      <c r="CL65" s="100">
        <v>0.44930555555555557</v>
      </c>
      <c r="CM65" s="101">
        <v>0.47291666666666665</v>
      </c>
      <c r="CN65" s="102">
        <f t="shared" si="6"/>
        <v>2.3611111111111083E-2</v>
      </c>
      <c r="CO65" s="103">
        <f t="shared" si="29"/>
        <v>2.3611111111111083E-2</v>
      </c>
      <c r="CP65" s="104">
        <f t="shared" si="7"/>
        <v>2040</v>
      </c>
      <c r="CQ65" s="105"/>
      <c r="CR65" s="106">
        <f t="shared" si="8"/>
        <v>0</v>
      </c>
      <c r="CS65" s="121">
        <f t="shared" si="30"/>
        <v>120</v>
      </c>
      <c r="CT65" s="108">
        <f t="shared" si="31"/>
        <v>0.33149171270718236</v>
      </c>
      <c r="CU65" s="108"/>
      <c r="CV65" s="122">
        <f>IF(ISNUMBER(CR65),IF(ISNUMBER(#REF!),IF(CT65=#REF!,#REF!,B65),1),"")</f>
        <v>1</v>
      </c>
      <c r="CW65" s="110"/>
      <c r="CX65" s="110"/>
      <c r="CY65" s="110"/>
      <c r="CZ65" s="110"/>
      <c r="DA65" s="110"/>
      <c r="DB65" s="110"/>
      <c r="DC65" s="110"/>
      <c r="DD65" s="111"/>
      <c r="DE65" s="6"/>
      <c r="DF65" s="5"/>
      <c r="DG65" s="6"/>
      <c r="DH65" s="6"/>
      <c r="DI65" s="6"/>
      <c r="DJ65" s="6"/>
      <c r="DK65" s="6">
        <v>6</v>
      </c>
    </row>
    <row r="66" spans="1:115" s="112" customFormat="1" ht="20.100000000000001" hidden="1" customHeight="1" x14ac:dyDescent="0.25">
      <c r="A66" s="81">
        <f t="shared" si="1"/>
        <v>0.33149171270718236</v>
      </c>
      <c r="B66" s="113">
        <f t="shared" si="2"/>
        <v>43</v>
      </c>
      <c r="C66" s="83" t="s">
        <v>88</v>
      </c>
      <c r="D66" s="84" t="s">
        <v>89</v>
      </c>
      <c r="E66" s="85"/>
      <c r="F66" s="87" t="s">
        <v>71</v>
      </c>
      <c r="G66" s="87" t="s">
        <v>68</v>
      </c>
      <c r="H66" s="87" t="s">
        <v>63</v>
      </c>
      <c r="I66" s="127"/>
      <c r="J66" s="88"/>
      <c r="K66" s="87"/>
      <c r="L66" s="88"/>
      <c r="M66" s="88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41"/>
      <c r="AZ66" s="98">
        <f t="shared" si="25"/>
        <v>0</v>
      </c>
      <c r="BA66" s="98">
        <f t="shared" si="25"/>
        <v>0</v>
      </c>
      <c r="BB66" s="98">
        <f t="shared" si="25"/>
        <v>0</v>
      </c>
      <c r="BC66" s="98">
        <f t="shared" si="25"/>
        <v>0</v>
      </c>
      <c r="BD66" s="98">
        <f t="shared" si="25"/>
        <v>0</v>
      </c>
      <c r="BE66" s="98">
        <f t="shared" si="25"/>
        <v>0</v>
      </c>
      <c r="BF66" s="98">
        <f t="shared" si="25"/>
        <v>0</v>
      </c>
      <c r="BG66" s="98">
        <f t="shared" si="25"/>
        <v>0</v>
      </c>
      <c r="BH66" s="98">
        <f t="shared" si="25"/>
        <v>0</v>
      </c>
      <c r="BI66" s="98">
        <f t="shared" si="25"/>
        <v>0</v>
      </c>
      <c r="BJ66" s="98">
        <f t="shared" si="25"/>
        <v>0</v>
      </c>
      <c r="BK66" s="98">
        <f t="shared" si="25"/>
        <v>0</v>
      </c>
      <c r="BL66" s="98">
        <f t="shared" si="25"/>
        <v>0</v>
      </c>
      <c r="BM66" s="98"/>
      <c r="BN66" s="98">
        <f t="shared" si="25"/>
        <v>0</v>
      </c>
      <c r="BO66" s="98">
        <f t="shared" si="25"/>
        <v>0</v>
      </c>
      <c r="BP66" s="98">
        <f t="shared" si="32"/>
        <v>0</v>
      </c>
      <c r="BQ66" s="98">
        <f t="shared" si="32"/>
        <v>0</v>
      </c>
      <c r="BR66" s="98">
        <f t="shared" si="32"/>
        <v>0</v>
      </c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>
        <f t="shared" si="23"/>
        <v>0</v>
      </c>
      <c r="CJ66" s="98">
        <f t="shared" si="23"/>
        <v>0</v>
      </c>
      <c r="CK66" s="99"/>
      <c r="CL66" s="100">
        <v>0.43888888888888888</v>
      </c>
      <c r="CM66" s="101">
        <v>0.51250000000000007</v>
      </c>
      <c r="CN66" s="102">
        <f t="shared" si="6"/>
        <v>7.3611111111111183E-2</v>
      </c>
      <c r="CO66" s="103">
        <f t="shared" si="29"/>
        <v>7.3611111111111183E-2</v>
      </c>
      <c r="CP66" s="104">
        <f t="shared" si="7"/>
        <v>6360</v>
      </c>
      <c r="CQ66" s="105"/>
      <c r="CR66" s="106">
        <f t="shared" si="8"/>
        <v>0</v>
      </c>
      <c r="CS66" s="121">
        <f t="shared" si="30"/>
        <v>120</v>
      </c>
      <c r="CT66" s="108">
        <f t="shared" si="31"/>
        <v>0.33149171270718236</v>
      </c>
      <c r="CU66" s="108"/>
      <c r="CV66" s="122">
        <f t="shared" si="10"/>
        <v>1</v>
      </c>
      <c r="CW66" s="110"/>
      <c r="CX66" s="110"/>
      <c r="CY66" s="110"/>
      <c r="CZ66" s="110"/>
      <c r="DA66" s="110"/>
      <c r="DB66" s="110"/>
      <c r="DC66" s="110"/>
      <c r="DD66" s="111"/>
      <c r="DE66" s="6"/>
      <c r="DF66" s="5"/>
      <c r="DG66" s="6"/>
      <c r="DH66" s="6"/>
      <c r="DI66" s="6"/>
      <c r="DJ66" s="6"/>
      <c r="DK66" s="6">
        <v>7</v>
      </c>
    </row>
    <row r="67" spans="1:115" s="112" customFormat="1" ht="20.100000000000001" hidden="1" customHeight="1" x14ac:dyDescent="0.25">
      <c r="A67" s="81">
        <f t="shared" si="1"/>
        <v>0.33149171270718236</v>
      </c>
      <c r="B67" s="113">
        <f t="shared" si="2"/>
        <v>44</v>
      </c>
      <c r="C67" s="124" t="s">
        <v>75</v>
      </c>
      <c r="D67" s="84" t="s">
        <v>74</v>
      </c>
      <c r="E67" s="130"/>
      <c r="F67" s="88">
        <v>2</v>
      </c>
      <c r="G67" s="126" t="s">
        <v>68</v>
      </c>
      <c r="H67" s="127" t="s">
        <v>67</v>
      </c>
      <c r="I67" s="127"/>
      <c r="J67" s="88"/>
      <c r="K67" s="87"/>
      <c r="L67" s="88"/>
      <c r="M67" s="88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41"/>
      <c r="AZ67" s="98">
        <f t="shared" si="25"/>
        <v>0</v>
      </c>
      <c r="BA67" s="98">
        <f t="shared" si="25"/>
        <v>0</v>
      </c>
      <c r="BB67" s="98">
        <f t="shared" si="25"/>
        <v>0</v>
      </c>
      <c r="BC67" s="98">
        <f t="shared" si="25"/>
        <v>0</v>
      </c>
      <c r="BD67" s="98">
        <f t="shared" si="25"/>
        <v>0</v>
      </c>
      <c r="BE67" s="98">
        <f t="shared" si="25"/>
        <v>0</v>
      </c>
      <c r="BF67" s="98">
        <f t="shared" si="25"/>
        <v>0</v>
      </c>
      <c r="BG67" s="98">
        <f t="shared" si="25"/>
        <v>0</v>
      </c>
      <c r="BH67" s="98">
        <f t="shared" si="25"/>
        <v>0</v>
      </c>
      <c r="BI67" s="98">
        <f t="shared" si="25"/>
        <v>0</v>
      </c>
      <c r="BJ67" s="98">
        <f t="shared" si="25"/>
        <v>0</v>
      </c>
      <c r="BK67" s="98">
        <f t="shared" si="25"/>
        <v>0</v>
      </c>
      <c r="BL67" s="98">
        <f t="shared" si="25"/>
        <v>0</v>
      </c>
      <c r="BM67" s="98"/>
      <c r="BN67" s="98">
        <f t="shared" si="25"/>
        <v>0</v>
      </c>
      <c r="BO67" s="98">
        <f t="shared" si="25"/>
        <v>0</v>
      </c>
      <c r="BP67" s="98">
        <f t="shared" si="32"/>
        <v>0</v>
      </c>
      <c r="BQ67" s="98">
        <f t="shared" si="32"/>
        <v>0</v>
      </c>
      <c r="BR67" s="98">
        <f t="shared" si="32"/>
        <v>0</v>
      </c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>
        <f t="shared" si="23"/>
        <v>0</v>
      </c>
      <c r="CJ67" s="98">
        <f t="shared" si="23"/>
        <v>0</v>
      </c>
      <c r="CK67" s="99"/>
      <c r="CL67" s="100">
        <v>0.43888888888888888</v>
      </c>
      <c r="CM67" s="101">
        <v>0.51250000000000007</v>
      </c>
      <c r="CN67" s="102">
        <f t="shared" si="6"/>
        <v>7.3611111111111183E-2</v>
      </c>
      <c r="CO67" s="103">
        <f t="shared" si="29"/>
        <v>7.3611111111111183E-2</v>
      </c>
      <c r="CP67" s="104">
        <f t="shared" si="7"/>
        <v>6360</v>
      </c>
      <c r="CQ67" s="105"/>
      <c r="CR67" s="106">
        <f t="shared" si="8"/>
        <v>0</v>
      </c>
      <c r="CS67" s="121">
        <f t="shared" si="30"/>
        <v>120</v>
      </c>
      <c r="CT67" s="108">
        <f t="shared" si="31"/>
        <v>0.33149171270718236</v>
      </c>
      <c r="CU67" s="108"/>
      <c r="CV67" s="122">
        <f t="shared" si="10"/>
        <v>1</v>
      </c>
      <c r="CW67" s="110"/>
      <c r="CX67" s="110"/>
      <c r="CY67" s="110"/>
      <c r="CZ67" s="110"/>
      <c r="DA67" s="110"/>
      <c r="DB67" s="110"/>
      <c r="DC67" s="110"/>
      <c r="DD67" s="111"/>
      <c r="DE67" s="6"/>
      <c r="DF67" s="5"/>
      <c r="DG67" s="6"/>
      <c r="DH67" s="6"/>
      <c r="DI67" s="6"/>
      <c r="DJ67" s="6"/>
      <c r="DK67" s="6">
        <v>8</v>
      </c>
    </row>
    <row r="68" spans="1:115" s="112" customFormat="1" ht="20.100000000000001" hidden="1" customHeight="1" x14ac:dyDescent="0.25">
      <c r="A68" s="81">
        <f t="shared" si="1"/>
        <v>0.33149171270718236</v>
      </c>
      <c r="B68" s="113">
        <f t="shared" si="2"/>
        <v>45</v>
      </c>
      <c r="C68" s="124" t="s">
        <v>75</v>
      </c>
      <c r="D68" s="84" t="s">
        <v>74</v>
      </c>
      <c r="E68" s="130"/>
      <c r="F68" s="88">
        <v>2</v>
      </c>
      <c r="G68" s="126" t="s">
        <v>68</v>
      </c>
      <c r="H68" s="127" t="s">
        <v>67</v>
      </c>
      <c r="I68" s="88"/>
      <c r="J68" s="128"/>
      <c r="K68" s="87" t="s">
        <v>64</v>
      </c>
      <c r="L68" s="87" t="s">
        <v>65</v>
      </c>
      <c r="M68" s="128">
        <v>26811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41"/>
      <c r="AZ68" s="98">
        <f t="shared" si="25"/>
        <v>0</v>
      </c>
      <c r="BA68" s="98">
        <f t="shared" si="25"/>
        <v>0</v>
      </c>
      <c r="BB68" s="98">
        <f t="shared" si="25"/>
        <v>0</v>
      </c>
      <c r="BC68" s="98">
        <f t="shared" si="25"/>
        <v>0</v>
      </c>
      <c r="BD68" s="98">
        <f t="shared" si="25"/>
        <v>0</v>
      </c>
      <c r="BE68" s="98">
        <f t="shared" si="25"/>
        <v>0</v>
      </c>
      <c r="BF68" s="98">
        <f t="shared" si="25"/>
        <v>0</v>
      </c>
      <c r="BG68" s="98">
        <f t="shared" si="25"/>
        <v>0</v>
      </c>
      <c r="BH68" s="98">
        <f t="shared" si="25"/>
        <v>0</v>
      </c>
      <c r="BI68" s="98">
        <f t="shared" si="25"/>
        <v>0</v>
      </c>
      <c r="BJ68" s="98">
        <f t="shared" si="25"/>
        <v>0</v>
      </c>
      <c r="BK68" s="98">
        <f t="shared" si="25"/>
        <v>0</v>
      </c>
      <c r="BL68" s="98">
        <f t="shared" si="25"/>
        <v>0</v>
      </c>
      <c r="BM68" s="98">
        <f t="shared" si="25"/>
        <v>0</v>
      </c>
      <c r="BN68" s="98">
        <f t="shared" si="25"/>
        <v>0</v>
      </c>
      <c r="BO68" s="98">
        <f t="shared" si="25"/>
        <v>0</v>
      </c>
      <c r="BP68" s="98">
        <f t="shared" si="32"/>
        <v>0</v>
      </c>
      <c r="BQ68" s="98">
        <f t="shared" si="32"/>
        <v>0</v>
      </c>
      <c r="BR68" s="98">
        <f t="shared" si="32"/>
        <v>0</v>
      </c>
      <c r="BS68" s="98">
        <f t="shared" si="32"/>
        <v>0</v>
      </c>
      <c r="BT68" s="98">
        <f t="shared" si="32"/>
        <v>0</v>
      </c>
      <c r="BU68" s="98">
        <f t="shared" si="32"/>
        <v>0</v>
      </c>
      <c r="BV68" s="98">
        <f t="shared" si="32"/>
        <v>0</v>
      </c>
      <c r="BW68" s="98">
        <f t="shared" si="32"/>
        <v>0</v>
      </c>
      <c r="BX68" s="98">
        <f t="shared" si="32"/>
        <v>0</v>
      </c>
      <c r="BY68" s="98">
        <f t="shared" si="32"/>
        <v>0</v>
      </c>
      <c r="BZ68" s="98">
        <f t="shared" si="32"/>
        <v>0</v>
      </c>
      <c r="CA68" s="98">
        <f t="shared" si="32"/>
        <v>0</v>
      </c>
      <c r="CB68" s="98">
        <f t="shared" si="32"/>
        <v>0</v>
      </c>
      <c r="CC68" s="98">
        <f t="shared" si="32"/>
        <v>0</v>
      </c>
      <c r="CD68" s="98">
        <f t="shared" si="32"/>
        <v>0</v>
      </c>
      <c r="CE68" s="98">
        <f t="shared" si="32"/>
        <v>0</v>
      </c>
      <c r="CF68" s="98">
        <f t="shared" ref="CF68:CH80" si="33">IF(AT68=AT$22,1,0)</f>
        <v>0</v>
      </c>
      <c r="CG68" s="98">
        <f t="shared" si="33"/>
        <v>0</v>
      </c>
      <c r="CH68" s="98">
        <f t="shared" si="33"/>
        <v>0</v>
      </c>
      <c r="CI68" s="98">
        <f t="shared" si="23"/>
        <v>0</v>
      </c>
      <c r="CJ68" s="98">
        <f t="shared" si="23"/>
        <v>0</v>
      </c>
      <c r="CK68" s="99"/>
      <c r="CL68" s="100">
        <v>0.44513888888888892</v>
      </c>
      <c r="CM68" s="101">
        <v>0.50763888888888886</v>
      </c>
      <c r="CN68" s="102">
        <f t="shared" si="6"/>
        <v>6.2499999999999944E-2</v>
      </c>
      <c r="CO68" s="103">
        <f t="shared" si="29"/>
        <v>6.2499999999999944E-2</v>
      </c>
      <c r="CP68" s="104">
        <f t="shared" si="7"/>
        <v>5400</v>
      </c>
      <c r="CQ68" s="105"/>
      <c r="CR68" s="106">
        <f t="shared" si="8"/>
        <v>0</v>
      </c>
      <c r="CS68" s="121">
        <f t="shared" si="30"/>
        <v>120</v>
      </c>
      <c r="CT68" s="108">
        <f t="shared" si="31"/>
        <v>0.33149171270718236</v>
      </c>
      <c r="CU68" s="108">
        <f t="shared" ref="CU68:CU80" si="34">CT68*100/MAX(CT:CT)</f>
        <v>100</v>
      </c>
      <c r="CV68" s="122">
        <f>IF(ISNUMBER(CR68),IF(ISNUMBER(#REF!),IF(CT68=#REF!,#REF!,B68),1),"")</f>
        <v>1</v>
      </c>
      <c r="CW68" s="110"/>
      <c r="CX68" s="110"/>
      <c r="CY68" s="110"/>
      <c r="CZ68" s="110">
        <v>1</v>
      </c>
      <c r="DA68" s="110"/>
      <c r="DB68" s="110"/>
      <c r="DC68" s="110"/>
      <c r="DD68" s="111" t="str">
        <f t="shared" ref="DD68:DD80" si="35">IF(OR(AND(CW68&gt;0,CW68&lt;4),AND(CX68&gt;0,CX68&lt;4),AND(CY68&gt;0,CY68&lt;4),AND(CZ68&gt;0,CZ68&lt;4),AND(DA68&gt;0,DA68&lt;4),AND(DB68&gt;0,DB68&lt;4),AND(DC68&gt;0,DC68&lt;4)),"Призер","")</f>
        <v>Призер</v>
      </c>
      <c r="DE68" s="6"/>
      <c r="DF68" s="6"/>
      <c r="DG68" s="6"/>
      <c r="DH68" s="6"/>
      <c r="DI68" s="6">
        <v>2</v>
      </c>
      <c r="DJ68" s="6"/>
      <c r="DK68" s="6"/>
    </row>
    <row r="69" spans="1:115" s="112" customFormat="1" ht="20.100000000000001" hidden="1" customHeight="1" x14ac:dyDescent="0.25">
      <c r="A69" s="81">
        <f t="shared" si="1"/>
        <v>0.33149171270718236</v>
      </c>
      <c r="B69" s="113">
        <f t="shared" si="2"/>
        <v>46</v>
      </c>
      <c r="C69" s="83" t="s">
        <v>90</v>
      </c>
      <c r="D69" s="84" t="s">
        <v>89</v>
      </c>
      <c r="E69" s="85"/>
      <c r="F69" s="87" t="s">
        <v>71</v>
      </c>
      <c r="G69" s="87" t="s">
        <v>68</v>
      </c>
      <c r="H69" s="87" t="s">
        <v>63</v>
      </c>
      <c r="I69" s="87"/>
      <c r="J69" s="131"/>
      <c r="K69" s="87" t="s">
        <v>64</v>
      </c>
      <c r="L69" s="87" t="s">
        <v>65</v>
      </c>
      <c r="M69" s="131">
        <v>22322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7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41"/>
      <c r="AZ69" s="98">
        <f t="shared" si="25"/>
        <v>0</v>
      </c>
      <c r="BA69" s="98">
        <f t="shared" si="25"/>
        <v>0</v>
      </c>
      <c r="BB69" s="98">
        <f t="shared" si="25"/>
        <v>0</v>
      </c>
      <c r="BC69" s="98">
        <f t="shared" si="25"/>
        <v>0</v>
      </c>
      <c r="BD69" s="98">
        <f t="shared" si="25"/>
        <v>0</v>
      </c>
      <c r="BE69" s="98">
        <f t="shared" si="25"/>
        <v>0</v>
      </c>
      <c r="BF69" s="98">
        <f t="shared" si="25"/>
        <v>0</v>
      </c>
      <c r="BG69" s="98">
        <f t="shared" si="25"/>
        <v>0</v>
      </c>
      <c r="BH69" s="98">
        <f t="shared" si="25"/>
        <v>0</v>
      </c>
      <c r="BI69" s="98">
        <f t="shared" si="25"/>
        <v>0</v>
      </c>
      <c r="BJ69" s="98">
        <f t="shared" si="25"/>
        <v>0</v>
      </c>
      <c r="BK69" s="98">
        <f t="shared" si="25"/>
        <v>0</v>
      </c>
      <c r="BL69" s="98">
        <f t="shared" si="25"/>
        <v>0</v>
      </c>
      <c r="BM69" s="98">
        <f t="shared" si="25"/>
        <v>0</v>
      </c>
      <c r="BN69" s="98">
        <f t="shared" si="25"/>
        <v>0</v>
      </c>
      <c r="BO69" s="98">
        <f t="shared" si="25"/>
        <v>0</v>
      </c>
      <c r="BP69" s="98">
        <f t="shared" si="32"/>
        <v>0</v>
      </c>
      <c r="BQ69" s="98">
        <f t="shared" si="32"/>
        <v>0</v>
      </c>
      <c r="BR69" s="98">
        <f t="shared" si="32"/>
        <v>0</v>
      </c>
      <c r="BS69" s="98">
        <f t="shared" si="32"/>
        <v>0</v>
      </c>
      <c r="BT69" s="98">
        <f t="shared" si="32"/>
        <v>0</v>
      </c>
      <c r="BU69" s="98">
        <f t="shared" si="32"/>
        <v>0</v>
      </c>
      <c r="BV69" s="98">
        <f t="shared" si="32"/>
        <v>0</v>
      </c>
      <c r="BW69" s="98">
        <f t="shared" si="32"/>
        <v>0</v>
      </c>
      <c r="BX69" s="98">
        <f t="shared" si="32"/>
        <v>0</v>
      </c>
      <c r="BY69" s="98">
        <f t="shared" si="32"/>
        <v>0</v>
      </c>
      <c r="BZ69" s="98">
        <f t="shared" si="32"/>
        <v>0</v>
      </c>
      <c r="CA69" s="98">
        <f t="shared" si="32"/>
        <v>0</v>
      </c>
      <c r="CB69" s="98">
        <f t="shared" si="32"/>
        <v>0</v>
      </c>
      <c r="CC69" s="98">
        <f t="shared" si="32"/>
        <v>0</v>
      </c>
      <c r="CD69" s="98">
        <f t="shared" si="32"/>
        <v>0</v>
      </c>
      <c r="CE69" s="98">
        <f t="shared" si="32"/>
        <v>0</v>
      </c>
      <c r="CF69" s="98">
        <f t="shared" si="33"/>
        <v>0</v>
      </c>
      <c r="CG69" s="98">
        <f t="shared" si="33"/>
        <v>0</v>
      </c>
      <c r="CH69" s="98">
        <f t="shared" si="33"/>
        <v>0</v>
      </c>
      <c r="CI69" s="98">
        <f t="shared" si="23"/>
        <v>0</v>
      </c>
      <c r="CJ69" s="98">
        <f t="shared" si="23"/>
        <v>0</v>
      </c>
      <c r="CK69" s="99"/>
      <c r="CL69" s="100">
        <v>0.42569444444444443</v>
      </c>
      <c r="CM69" s="101">
        <v>0.50416666666666665</v>
      </c>
      <c r="CN69" s="102">
        <f t="shared" si="6"/>
        <v>7.8472222222222221E-2</v>
      </c>
      <c r="CO69" s="103">
        <f t="shared" si="29"/>
        <v>7.8472222222222221E-2</v>
      </c>
      <c r="CP69" s="104">
        <f t="shared" si="7"/>
        <v>6780</v>
      </c>
      <c r="CQ69" s="105"/>
      <c r="CR69" s="106">
        <f t="shared" si="8"/>
        <v>0</v>
      </c>
      <c r="CS69" s="121">
        <f t="shared" si="30"/>
        <v>120</v>
      </c>
      <c r="CT69" s="108">
        <f t="shared" si="31"/>
        <v>0.33149171270718236</v>
      </c>
      <c r="CU69" s="108">
        <f t="shared" si="34"/>
        <v>100</v>
      </c>
      <c r="CV69" s="122">
        <f>IF(ISNUMBER(CR69),IF(ISNUMBER(#REF!),IF(CT69=#REF!,#REF!,B69),1),"")</f>
        <v>1</v>
      </c>
      <c r="CW69" s="110"/>
      <c r="CX69" s="110"/>
      <c r="CY69" s="110"/>
      <c r="CZ69" s="110">
        <v>2</v>
      </c>
      <c r="DA69" s="110"/>
      <c r="DB69" s="110"/>
      <c r="DC69" s="110"/>
      <c r="DD69" s="111" t="str">
        <f t="shared" si="35"/>
        <v>Призер</v>
      </c>
      <c r="DE69" s="6"/>
      <c r="DF69" s="6"/>
      <c r="DG69" s="6"/>
      <c r="DH69" s="6"/>
      <c r="DI69" s="6">
        <v>4</v>
      </c>
      <c r="DJ69" s="6"/>
      <c r="DK69" s="6"/>
    </row>
    <row r="70" spans="1:115" s="112" customFormat="1" ht="20.100000000000001" hidden="1" customHeight="1" x14ac:dyDescent="0.25">
      <c r="A70" s="81">
        <f t="shared" si="1"/>
        <v>0.33149171270718236</v>
      </c>
      <c r="B70" s="113">
        <f t="shared" si="2"/>
        <v>47</v>
      </c>
      <c r="C70" s="83" t="s">
        <v>91</v>
      </c>
      <c r="D70" s="84" t="s">
        <v>92</v>
      </c>
      <c r="E70" s="85"/>
      <c r="F70" s="87" t="s">
        <v>71</v>
      </c>
      <c r="G70" s="87" t="s">
        <v>62</v>
      </c>
      <c r="H70" s="88" t="s">
        <v>63</v>
      </c>
      <c r="I70" s="127"/>
      <c r="J70" s="131"/>
      <c r="K70" s="87" t="s">
        <v>64</v>
      </c>
      <c r="L70" s="87" t="s">
        <v>65</v>
      </c>
      <c r="M70" s="131">
        <v>32861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7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41"/>
      <c r="AZ70" s="98">
        <f t="shared" si="25"/>
        <v>0</v>
      </c>
      <c r="BA70" s="98">
        <f t="shared" si="25"/>
        <v>0</v>
      </c>
      <c r="BB70" s="98">
        <f t="shared" si="25"/>
        <v>0</v>
      </c>
      <c r="BC70" s="98">
        <f t="shared" si="25"/>
        <v>0</v>
      </c>
      <c r="BD70" s="98">
        <f t="shared" si="25"/>
        <v>0</v>
      </c>
      <c r="BE70" s="98">
        <f t="shared" si="25"/>
        <v>0</v>
      </c>
      <c r="BF70" s="98">
        <f t="shared" si="25"/>
        <v>0</v>
      </c>
      <c r="BG70" s="98">
        <f t="shared" si="25"/>
        <v>0</v>
      </c>
      <c r="BH70" s="98">
        <f t="shared" si="25"/>
        <v>0</v>
      </c>
      <c r="BI70" s="98">
        <f t="shared" si="25"/>
        <v>0</v>
      </c>
      <c r="BJ70" s="98">
        <f t="shared" si="25"/>
        <v>0</v>
      </c>
      <c r="BK70" s="98">
        <f t="shared" si="25"/>
        <v>0</v>
      </c>
      <c r="BL70" s="98">
        <f t="shared" si="25"/>
        <v>0</v>
      </c>
      <c r="BM70" s="98">
        <f t="shared" si="25"/>
        <v>0</v>
      </c>
      <c r="BN70" s="98">
        <f t="shared" si="25"/>
        <v>0</v>
      </c>
      <c r="BO70" s="98">
        <f t="shared" si="25"/>
        <v>0</v>
      </c>
      <c r="BP70" s="98">
        <f t="shared" si="32"/>
        <v>0</v>
      </c>
      <c r="BQ70" s="98">
        <f t="shared" si="32"/>
        <v>0</v>
      </c>
      <c r="BR70" s="98">
        <f t="shared" si="32"/>
        <v>0</v>
      </c>
      <c r="BS70" s="98">
        <f t="shared" si="32"/>
        <v>0</v>
      </c>
      <c r="BT70" s="98">
        <f t="shared" si="32"/>
        <v>0</v>
      </c>
      <c r="BU70" s="98">
        <f t="shared" si="32"/>
        <v>0</v>
      </c>
      <c r="BV70" s="98">
        <f t="shared" si="32"/>
        <v>0</v>
      </c>
      <c r="BW70" s="98">
        <f t="shared" si="32"/>
        <v>0</v>
      </c>
      <c r="BX70" s="98">
        <f t="shared" si="32"/>
        <v>0</v>
      </c>
      <c r="BY70" s="98">
        <f t="shared" si="32"/>
        <v>0</v>
      </c>
      <c r="BZ70" s="98">
        <f t="shared" si="32"/>
        <v>0</v>
      </c>
      <c r="CA70" s="98">
        <f t="shared" si="32"/>
        <v>0</v>
      </c>
      <c r="CB70" s="98">
        <f t="shared" si="32"/>
        <v>0</v>
      </c>
      <c r="CC70" s="98">
        <f t="shared" si="32"/>
        <v>0</v>
      </c>
      <c r="CD70" s="98">
        <f t="shared" si="32"/>
        <v>0</v>
      </c>
      <c r="CE70" s="98">
        <f t="shared" si="32"/>
        <v>0</v>
      </c>
      <c r="CF70" s="98">
        <f t="shared" si="33"/>
        <v>0</v>
      </c>
      <c r="CG70" s="98">
        <f t="shared" si="33"/>
        <v>0</v>
      </c>
      <c r="CH70" s="98">
        <f t="shared" si="33"/>
        <v>0</v>
      </c>
      <c r="CI70" s="98">
        <f t="shared" si="23"/>
        <v>0</v>
      </c>
      <c r="CJ70" s="98">
        <f t="shared" si="23"/>
        <v>0</v>
      </c>
      <c r="CK70" s="99"/>
      <c r="CL70" s="100">
        <v>0.52013888888888882</v>
      </c>
      <c r="CM70" s="101">
        <v>0.61041666666666672</v>
      </c>
      <c r="CN70" s="102">
        <f t="shared" si="6"/>
        <v>9.0277777777777901E-2</v>
      </c>
      <c r="CO70" s="103">
        <f t="shared" si="29"/>
        <v>0</v>
      </c>
      <c r="CP70" s="104">
        <f t="shared" si="7"/>
        <v>0</v>
      </c>
      <c r="CQ70" s="105"/>
      <c r="CR70" s="106">
        <f t="shared" si="8"/>
        <v>0</v>
      </c>
      <c r="CS70" s="121">
        <f t="shared" si="30"/>
        <v>120</v>
      </c>
      <c r="CT70" s="108">
        <f t="shared" si="31"/>
        <v>0.33149171270718236</v>
      </c>
      <c r="CU70" s="108">
        <f t="shared" si="34"/>
        <v>100</v>
      </c>
      <c r="CV70" s="122">
        <f t="shared" si="10"/>
        <v>1</v>
      </c>
      <c r="CW70" s="110"/>
      <c r="CX70" s="110"/>
      <c r="CY70" s="110"/>
      <c r="CZ70" s="110">
        <v>3</v>
      </c>
      <c r="DA70" s="110"/>
      <c r="DB70" s="110"/>
      <c r="DC70" s="110"/>
      <c r="DD70" s="111" t="str">
        <f t="shared" si="35"/>
        <v>Призер</v>
      </c>
      <c r="DE70" s="6"/>
      <c r="DF70" s="6"/>
      <c r="DG70" s="6"/>
      <c r="DH70" s="6"/>
      <c r="DI70" s="129">
        <v>5</v>
      </c>
      <c r="DJ70" s="6"/>
      <c r="DK70" s="6"/>
    </row>
    <row r="71" spans="1:115" s="112" customFormat="1" ht="20.100000000000001" hidden="1" customHeight="1" x14ac:dyDescent="0.25">
      <c r="A71" s="81">
        <f t="shared" si="1"/>
        <v>0.33149171270718236</v>
      </c>
      <c r="B71" s="113">
        <f t="shared" si="2"/>
        <v>48</v>
      </c>
      <c r="C71" s="124" t="s">
        <v>93</v>
      </c>
      <c r="D71" s="84" t="s">
        <v>74</v>
      </c>
      <c r="E71" s="130"/>
      <c r="F71" s="88">
        <v>2</v>
      </c>
      <c r="G71" s="126" t="s">
        <v>66</v>
      </c>
      <c r="H71" s="127" t="s">
        <v>67</v>
      </c>
      <c r="I71" s="127"/>
      <c r="J71" s="128" t="s">
        <v>69</v>
      </c>
      <c r="K71" s="87" t="s">
        <v>64</v>
      </c>
      <c r="L71" s="87" t="s">
        <v>65</v>
      </c>
      <c r="M71" s="128">
        <v>36613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7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41"/>
      <c r="AZ71" s="98">
        <f t="shared" si="25"/>
        <v>0</v>
      </c>
      <c r="BA71" s="98">
        <f t="shared" si="25"/>
        <v>0</v>
      </c>
      <c r="BB71" s="98">
        <f t="shared" si="25"/>
        <v>0</v>
      </c>
      <c r="BC71" s="98">
        <f t="shared" si="25"/>
        <v>0</v>
      </c>
      <c r="BD71" s="98">
        <f t="shared" si="25"/>
        <v>0</v>
      </c>
      <c r="BE71" s="98">
        <f t="shared" si="25"/>
        <v>0</v>
      </c>
      <c r="BF71" s="98">
        <f t="shared" si="25"/>
        <v>0</v>
      </c>
      <c r="BG71" s="98">
        <f t="shared" si="25"/>
        <v>0</v>
      </c>
      <c r="BH71" s="98">
        <f t="shared" si="25"/>
        <v>0</v>
      </c>
      <c r="BI71" s="98">
        <f t="shared" si="25"/>
        <v>0</v>
      </c>
      <c r="BJ71" s="98">
        <f t="shared" si="25"/>
        <v>0</v>
      </c>
      <c r="BK71" s="98">
        <f t="shared" si="25"/>
        <v>0</v>
      </c>
      <c r="BL71" s="98">
        <f t="shared" si="25"/>
        <v>0</v>
      </c>
      <c r="BM71" s="98">
        <f t="shared" si="25"/>
        <v>0</v>
      </c>
      <c r="BN71" s="98">
        <f t="shared" si="25"/>
        <v>0</v>
      </c>
      <c r="BO71" s="98">
        <f t="shared" si="25"/>
        <v>0</v>
      </c>
      <c r="BP71" s="98">
        <f t="shared" si="32"/>
        <v>0</v>
      </c>
      <c r="BQ71" s="98">
        <f t="shared" si="32"/>
        <v>0</v>
      </c>
      <c r="BR71" s="98">
        <f t="shared" si="32"/>
        <v>0</v>
      </c>
      <c r="BS71" s="98">
        <f t="shared" si="32"/>
        <v>0</v>
      </c>
      <c r="BT71" s="98">
        <f t="shared" si="32"/>
        <v>0</v>
      </c>
      <c r="BU71" s="98">
        <f t="shared" si="32"/>
        <v>0</v>
      </c>
      <c r="BV71" s="98">
        <f t="shared" si="32"/>
        <v>0</v>
      </c>
      <c r="BW71" s="98">
        <f t="shared" si="32"/>
        <v>0</v>
      </c>
      <c r="BX71" s="98">
        <f t="shared" si="32"/>
        <v>0</v>
      </c>
      <c r="BY71" s="98">
        <f t="shared" si="32"/>
        <v>0</v>
      </c>
      <c r="BZ71" s="98">
        <f t="shared" si="32"/>
        <v>0</v>
      </c>
      <c r="CA71" s="98">
        <f t="shared" si="32"/>
        <v>0</v>
      </c>
      <c r="CB71" s="98">
        <f t="shared" si="32"/>
        <v>0</v>
      </c>
      <c r="CC71" s="98">
        <f t="shared" si="32"/>
        <v>0</v>
      </c>
      <c r="CD71" s="98">
        <f t="shared" si="32"/>
        <v>0</v>
      </c>
      <c r="CE71" s="98">
        <f t="shared" si="32"/>
        <v>0</v>
      </c>
      <c r="CF71" s="98">
        <f t="shared" si="33"/>
        <v>0</v>
      </c>
      <c r="CG71" s="98">
        <f t="shared" si="33"/>
        <v>0</v>
      </c>
      <c r="CH71" s="98">
        <f t="shared" si="33"/>
        <v>0</v>
      </c>
      <c r="CI71" s="98">
        <f t="shared" si="23"/>
        <v>0</v>
      </c>
      <c r="CJ71" s="98">
        <f t="shared" si="23"/>
        <v>0</v>
      </c>
      <c r="CK71" s="99"/>
      <c r="CL71" s="100">
        <v>0.53888888888888886</v>
      </c>
      <c r="CM71" s="101">
        <v>0.62638888888888888</v>
      </c>
      <c r="CN71" s="102">
        <f t="shared" si="6"/>
        <v>8.7500000000000022E-2</v>
      </c>
      <c r="CO71" s="103">
        <f t="shared" si="29"/>
        <v>8.7500000000000022E-2</v>
      </c>
      <c r="CP71" s="104">
        <f t="shared" si="7"/>
        <v>7560</v>
      </c>
      <c r="CQ71" s="105"/>
      <c r="CR71" s="106">
        <f t="shared" si="8"/>
        <v>0</v>
      </c>
      <c r="CS71" s="121">
        <f t="shared" si="30"/>
        <v>120</v>
      </c>
      <c r="CT71" s="108">
        <f t="shared" si="31"/>
        <v>0.33149171270718236</v>
      </c>
      <c r="CU71" s="108">
        <f t="shared" si="34"/>
        <v>100</v>
      </c>
      <c r="CV71" s="122">
        <f t="shared" si="10"/>
        <v>1</v>
      </c>
      <c r="CW71" s="110"/>
      <c r="CX71" s="110"/>
      <c r="CY71" s="110"/>
      <c r="CZ71" s="110">
        <v>6</v>
      </c>
      <c r="DA71" s="110"/>
      <c r="DB71" s="110"/>
      <c r="DC71" s="110">
        <v>6</v>
      </c>
      <c r="DD71" s="111" t="str">
        <f t="shared" si="35"/>
        <v/>
      </c>
      <c r="DE71" s="6"/>
      <c r="DF71" s="6"/>
      <c r="DG71" s="6"/>
      <c r="DH71" s="6"/>
      <c r="DI71" s="6">
        <v>6</v>
      </c>
      <c r="DJ71" s="6"/>
      <c r="DK71" s="6"/>
    </row>
    <row r="72" spans="1:115" s="112" customFormat="1" ht="20.100000000000001" hidden="1" customHeight="1" x14ac:dyDescent="0.25">
      <c r="A72" s="81">
        <f t="shared" si="1"/>
        <v>0.33149171270718236</v>
      </c>
      <c r="B72" s="113">
        <f t="shared" si="2"/>
        <v>49</v>
      </c>
      <c r="C72" s="124" t="s">
        <v>94</v>
      </c>
      <c r="D72" s="84" t="s">
        <v>82</v>
      </c>
      <c r="E72" s="130"/>
      <c r="F72" s="88" t="s">
        <v>61</v>
      </c>
      <c r="G72" s="126" t="s">
        <v>66</v>
      </c>
      <c r="H72" s="127" t="s">
        <v>63</v>
      </c>
      <c r="I72" s="127"/>
      <c r="J72" s="88"/>
      <c r="K72" s="126" t="s">
        <v>64</v>
      </c>
      <c r="L72" s="88"/>
      <c r="M72" s="88">
        <v>1981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41"/>
      <c r="AZ72" s="98">
        <f t="shared" si="25"/>
        <v>0</v>
      </c>
      <c r="BA72" s="98">
        <f t="shared" si="25"/>
        <v>0</v>
      </c>
      <c r="BB72" s="98">
        <f t="shared" si="25"/>
        <v>0</v>
      </c>
      <c r="BC72" s="98">
        <f t="shared" ref="BC72:BQ89" si="36">IF(Q72=Q$22,1,0)</f>
        <v>0</v>
      </c>
      <c r="BD72" s="98">
        <f t="shared" si="36"/>
        <v>0</v>
      </c>
      <c r="BE72" s="98">
        <f t="shared" si="36"/>
        <v>0</v>
      </c>
      <c r="BF72" s="98">
        <f t="shared" si="36"/>
        <v>0</v>
      </c>
      <c r="BG72" s="98">
        <f t="shared" si="36"/>
        <v>0</v>
      </c>
      <c r="BH72" s="98">
        <f t="shared" si="36"/>
        <v>0</v>
      </c>
      <c r="BI72" s="98">
        <f t="shared" si="36"/>
        <v>0</v>
      </c>
      <c r="BJ72" s="98">
        <f t="shared" si="36"/>
        <v>0</v>
      </c>
      <c r="BK72" s="98">
        <f t="shared" si="36"/>
        <v>0</v>
      </c>
      <c r="BL72" s="98">
        <f t="shared" si="36"/>
        <v>0</v>
      </c>
      <c r="BM72" s="98">
        <f t="shared" si="36"/>
        <v>0</v>
      </c>
      <c r="BN72" s="98">
        <f t="shared" si="36"/>
        <v>0</v>
      </c>
      <c r="BO72" s="98">
        <f t="shared" si="36"/>
        <v>0</v>
      </c>
      <c r="BP72" s="98">
        <f t="shared" si="32"/>
        <v>0</v>
      </c>
      <c r="BQ72" s="98">
        <f t="shared" si="32"/>
        <v>0</v>
      </c>
      <c r="BR72" s="98">
        <f t="shared" si="32"/>
        <v>0</v>
      </c>
      <c r="BS72" s="98">
        <f t="shared" si="32"/>
        <v>0</v>
      </c>
      <c r="BT72" s="98">
        <f t="shared" si="32"/>
        <v>0</v>
      </c>
      <c r="BU72" s="98">
        <f t="shared" si="32"/>
        <v>0</v>
      </c>
      <c r="BV72" s="98">
        <f t="shared" si="32"/>
        <v>0</v>
      </c>
      <c r="BW72" s="98">
        <f t="shared" si="32"/>
        <v>0</v>
      </c>
      <c r="BX72" s="98">
        <f t="shared" si="32"/>
        <v>0</v>
      </c>
      <c r="BY72" s="98">
        <f t="shared" si="32"/>
        <v>0</v>
      </c>
      <c r="BZ72" s="98">
        <f t="shared" si="32"/>
        <v>0</v>
      </c>
      <c r="CA72" s="98">
        <f t="shared" si="32"/>
        <v>0</v>
      </c>
      <c r="CB72" s="98">
        <f t="shared" si="32"/>
        <v>0</v>
      </c>
      <c r="CC72" s="98">
        <f t="shared" si="32"/>
        <v>0</v>
      </c>
      <c r="CD72" s="98">
        <f t="shared" si="32"/>
        <v>0</v>
      </c>
      <c r="CE72" s="98">
        <f t="shared" si="32"/>
        <v>0</v>
      </c>
      <c r="CF72" s="98">
        <f t="shared" si="33"/>
        <v>0</v>
      </c>
      <c r="CG72" s="98">
        <f t="shared" si="33"/>
        <v>0</v>
      </c>
      <c r="CH72" s="98">
        <f t="shared" si="33"/>
        <v>0</v>
      </c>
      <c r="CI72" s="98">
        <f t="shared" si="23"/>
        <v>0</v>
      </c>
      <c r="CJ72" s="98">
        <f t="shared" si="23"/>
        <v>0</v>
      </c>
      <c r="CK72" s="99"/>
      <c r="CL72" s="100">
        <v>0.55833333333333335</v>
      </c>
      <c r="CM72" s="101">
        <v>0.64027777777777783</v>
      </c>
      <c r="CN72" s="102">
        <f t="shared" si="6"/>
        <v>8.1944444444444486E-2</v>
      </c>
      <c r="CO72" s="103">
        <f t="shared" si="29"/>
        <v>8.1944444444444486E-2</v>
      </c>
      <c r="CP72" s="104">
        <f t="shared" si="7"/>
        <v>7080</v>
      </c>
      <c r="CQ72" s="105"/>
      <c r="CR72" s="106">
        <f t="shared" si="8"/>
        <v>0</v>
      </c>
      <c r="CS72" s="121">
        <f t="shared" si="30"/>
        <v>120</v>
      </c>
      <c r="CT72" s="108">
        <f t="shared" si="31"/>
        <v>0.33149171270718236</v>
      </c>
      <c r="CU72" s="108">
        <f t="shared" si="34"/>
        <v>100</v>
      </c>
      <c r="CV72" s="122">
        <f t="shared" si="10"/>
        <v>1</v>
      </c>
      <c r="CW72" s="110"/>
      <c r="CX72" s="110"/>
      <c r="CY72" s="110"/>
      <c r="CZ72" s="110">
        <v>13</v>
      </c>
      <c r="DA72" s="110"/>
      <c r="DB72" s="110"/>
      <c r="DC72" s="110"/>
      <c r="DD72" s="111" t="str">
        <f t="shared" si="35"/>
        <v/>
      </c>
      <c r="DE72" s="6"/>
      <c r="DF72" s="6"/>
      <c r="DG72" s="6"/>
      <c r="DH72" s="6"/>
      <c r="DI72" s="6">
        <v>7</v>
      </c>
      <c r="DJ72" s="6"/>
      <c r="DK72" s="6"/>
    </row>
    <row r="73" spans="1:115" s="112" customFormat="1" ht="20.100000000000001" hidden="1" customHeight="1" x14ac:dyDescent="0.25">
      <c r="A73" s="81">
        <f t="shared" si="1"/>
        <v>0.33149171270718236</v>
      </c>
      <c r="B73" s="113">
        <f t="shared" si="2"/>
        <v>50</v>
      </c>
      <c r="C73" s="124" t="s">
        <v>95</v>
      </c>
      <c r="D73" s="84" t="s">
        <v>80</v>
      </c>
      <c r="E73" s="130"/>
      <c r="F73" s="88">
        <v>2</v>
      </c>
      <c r="G73" s="87" t="s">
        <v>62</v>
      </c>
      <c r="H73" s="126" t="s">
        <v>63</v>
      </c>
      <c r="I73" s="127"/>
      <c r="J73" s="88" t="s">
        <v>69</v>
      </c>
      <c r="K73" s="126" t="s">
        <v>64</v>
      </c>
      <c r="L73" s="88"/>
      <c r="M73" s="88">
        <v>1992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7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41"/>
      <c r="AZ73" s="98">
        <f t="shared" ref="AZ73:BO90" si="37">IF(N73=N$22,1,0)</f>
        <v>0</v>
      </c>
      <c r="BA73" s="98">
        <f t="shared" si="37"/>
        <v>0</v>
      </c>
      <c r="BB73" s="98">
        <f t="shared" si="37"/>
        <v>0</v>
      </c>
      <c r="BC73" s="98">
        <f t="shared" si="36"/>
        <v>0</v>
      </c>
      <c r="BD73" s="98">
        <f t="shared" si="36"/>
        <v>0</v>
      </c>
      <c r="BE73" s="98">
        <f t="shared" si="36"/>
        <v>0</v>
      </c>
      <c r="BF73" s="98">
        <f t="shared" si="36"/>
        <v>0</v>
      </c>
      <c r="BG73" s="98">
        <f t="shared" si="36"/>
        <v>0</v>
      </c>
      <c r="BH73" s="98">
        <f t="shared" si="36"/>
        <v>0</v>
      </c>
      <c r="BI73" s="98">
        <f t="shared" si="36"/>
        <v>0</v>
      </c>
      <c r="BJ73" s="98">
        <f t="shared" si="36"/>
        <v>0</v>
      </c>
      <c r="BK73" s="98">
        <f t="shared" si="36"/>
        <v>0</v>
      </c>
      <c r="BL73" s="98">
        <f t="shared" si="36"/>
        <v>0</v>
      </c>
      <c r="BM73" s="98">
        <f t="shared" si="36"/>
        <v>0</v>
      </c>
      <c r="BN73" s="98">
        <f t="shared" si="36"/>
        <v>0</v>
      </c>
      <c r="BO73" s="98">
        <f t="shared" si="36"/>
        <v>0</v>
      </c>
      <c r="BP73" s="98">
        <f t="shared" si="32"/>
        <v>0</v>
      </c>
      <c r="BQ73" s="98">
        <f t="shared" si="32"/>
        <v>0</v>
      </c>
      <c r="BR73" s="98">
        <f t="shared" si="32"/>
        <v>0</v>
      </c>
      <c r="BS73" s="98">
        <f t="shared" si="32"/>
        <v>0</v>
      </c>
      <c r="BT73" s="98">
        <f t="shared" si="32"/>
        <v>0</v>
      </c>
      <c r="BU73" s="98">
        <f t="shared" si="32"/>
        <v>0</v>
      </c>
      <c r="BV73" s="98">
        <f t="shared" si="32"/>
        <v>0</v>
      </c>
      <c r="BW73" s="98">
        <f t="shared" si="32"/>
        <v>0</v>
      </c>
      <c r="BX73" s="98">
        <f t="shared" si="32"/>
        <v>0</v>
      </c>
      <c r="BY73" s="98">
        <f t="shared" si="32"/>
        <v>0</v>
      </c>
      <c r="BZ73" s="98">
        <f t="shared" si="32"/>
        <v>0</v>
      </c>
      <c r="CA73" s="98">
        <f t="shared" si="32"/>
        <v>0</v>
      </c>
      <c r="CB73" s="98">
        <f t="shared" si="32"/>
        <v>0</v>
      </c>
      <c r="CC73" s="98">
        <f t="shared" si="32"/>
        <v>0</v>
      </c>
      <c r="CD73" s="98">
        <f t="shared" si="32"/>
        <v>0</v>
      </c>
      <c r="CE73" s="98">
        <f t="shared" si="32"/>
        <v>0</v>
      </c>
      <c r="CF73" s="98">
        <f t="shared" si="33"/>
        <v>0</v>
      </c>
      <c r="CG73" s="98">
        <f t="shared" si="33"/>
        <v>0</v>
      </c>
      <c r="CH73" s="98">
        <f t="shared" si="33"/>
        <v>0</v>
      </c>
      <c r="CI73" s="98">
        <f t="shared" si="23"/>
        <v>0</v>
      </c>
      <c r="CJ73" s="98">
        <f t="shared" si="23"/>
        <v>0</v>
      </c>
      <c r="CK73" s="99"/>
      <c r="CL73" s="100">
        <v>0.54791666666666672</v>
      </c>
      <c r="CM73" s="101">
        <v>0.63611111111111118</v>
      </c>
      <c r="CN73" s="102">
        <f t="shared" si="6"/>
        <v>8.8194444444444464E-2</v>
      </c>
      <c r="CO73" s="103">
        <f t="shared" si="29"/>
        <v>0</v>
      </c>
      <c r="CP73" s="104">
        <f t="shared" si="7"/>
        <v>0</v>
      </c>
      <c r="CQ73" s="105"/>
      <c r="CR73" s="106">
        <f t="shared" si="8"/>
        <v>0</v>
      </c>
      <c r="CS73" s="121">
        <f t="shared" si="30"/>
        <v>120</v>
      </c>
      <c r="CT73" s="108">
        <f t="shared" si="31"/>
        <v>0.33149171270718236</v>
      </c>
      <c r="CU73" s="108">
        <f t="shared" si="34"/>
        <v>100</v>
      </c>
      <c r="CV73" s="122">
        <f t="shared" si="10"/>
        <v>1</v>
      </c>
      <c r="CW73" s="110"/>
      <c r="CX73" s="110"/>
      <c r="CY73" s="110"/>
      <c r="CZ73" s="110">
        <v>7</v>
      </c>
      <c r="DA73" s="110"/>
      <c r="DB73" s="110"/>
      <c r="DC73" s="110">
        <v>9</v>
      </c>
      <c r="DD73" s="111" t="str">
        <f t="shared" si="35"/>
        <v/>
      </c>
      <c r="DE73" s="6"/>
      <c r="DF73" s="6"/>
      <c r="DG73" s="6"/>
      <c r="DH73" s="6"/>
      <c r="DI73" s="6">
        <v>8</v>
      </c>
      <c r="DJ73" s="6"/>
      <c r="DK73" s="6"/>
    </row>
    <row r="74" spans="1:115" s="112" customFormat="1" ht="20.100000000000001" hidden="1" customHeight="1" x14ac:dyDescent="0.25">
      <c r="A74" s="81">
        <f t="shared" si="1"/>
        <v>0.33149171270718236</v>
      </c>
      <c r="B74" s="113">
        <f t="shared" si="2"/>
        <v>51</v>
      </c>
      <c r="C74" s="124" t="s">
        <v>96</v>
      </c>
      <c r="D74" s="125" t="s">
        <v>74</v>
      </c>
      <c r="E74" s="85"/>
      <c r="F74" s="88">
        <v>2</v>
      </c>
      <c r="G74" s="126" t="s">
        <v>68</v>
      </c>
      <c r="H74" s="127" t="s">
        <v>70</v>
      </c>
      <c r="I74" s="127"/>
      <c r="J74" s="88"/>
      <c r="K74" s="126" t="s">
        <v>64</v>
      </c>
      <c r="L74" s="88"/>
      <c r="M74" s="88">
        <v>1951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41"/>
      <c r="AZ74" s="98">
        <f t="shared" si="37"/>
        <v>0</v>
      </c>
      <c r="BA74" s="98">
        <f t="shared" si="37"/>
        <v>0</v>
      </c>
      <c r="BB74" s="98">
        <f t="shared" si="37"/>
        <v>0</v>
      </c>
      <c r="BC74" s="98">
        <f t="shared" si="36"/>
        <v>0</v>
      </c>
      <c r="BD74" s="98">
        <f t="shared" si="36"/>
        <v>0</v>
      </c>
      <c r="BE74" s="98">
        <f t="shared" si="36"/>
        <v>0</v>
      </c>
      <c r="BF74" s="98">
        <f t="shared" si="36"/>
        <v>0</v>
      </c>
      <c r="BG74" s="98">
        <f t="shared" si="36"/>
        <v>0</v>
      </c>
      <c r="BH74" s="98">
        <f t="shared" si="36"/>
        <v>0</v>
      </c>
      <c r="BI74" s="98">
        <f t="shared" si="36"/>
        <v>0</v>
      </c>
      <c r="BJ74" s="98">
        <f t="shared" si="36"/>
        <v>0</v>
      </c>
      <c r="BK74" s="98">
        <f t="shared" si="36"/>
        <v>0</v>
      </c>
      <c r="BL74" s="98">
        <f t="shared" si="36"/>
        <v>0</v>
      </c>
      <c r="BM74" s="98">
        <f t="shared" si="36"/>
        <v>0</v>
      </c>
      <c r="BN74" s="98">
        <f t="shared" si="36"/>
        <v>0</v>
      </c>
      <c r="BO74" s="98">
        <f t="shared" si="36"/>
        <v>0</v>
      </c>
      <c r="BP74" s="98">
        <f t="shared" si="32"/>
        <v>0</v>
      </c>
      <c r="BQ74" s="98">
        <f t="shared" si="32"/>
        <v>0</v>
      </c>
      <c r="BR74" s="98">
        <f t="shared" si="32"/>
        <v>0</v>
      </c>
      <c r="BS74" s="98">
        <f t="shared" si="32"/>
        <v>0</v>
      </c>
      <c r="BT74" s="98">
        <f t="shared" si="32"/>
        <v>0</v>
      </c>
      <c r="BU74" s="98">
        <f t="shared" si="32"/>
        <v>0</v>
      </c>
      <c r="BV74" s="98">
        <f t="shared" si="32"/>
        <v>0</v>
      </c>
      <c r="BW74" s="98">
        <f t="shared" si="32"/>
        <v>0</v>
      </c>
      <c r="BX74" s="98">
        <f t="shared" si="32"/>
        <v>0</v>
      </c>
      <c r="BY74" s="98">
        <f t="shared" si="32"/>
        <v>0</v>
      </c>
      <c r="BZ74" s="98">
        <f t="shared" si="32"/>
        <v>0</v>
      </c>
      <c r="CA74" s="98">
        <f t="shared" si="32"/>
        <v>0</v>
      </c>
      <c r="CB74" s="98">
        <f t="shared" si="32"/>
        <v>0</v>
      </c>
      <c r="CC74" s="98">
        <f t="shared" si="32"/>
        <v>0</v>
      </c>
      <c r="CD74" s="98">
        <f t="shared" si="32"/>
        <v>0</v>
      </c>
      <c r="CE74" s="98">
        <f t="shared" si="32"/>
        <v>0</v>
      </c>
      <c r="CF74" s="98">
        <f t="shared" si="33"/>
        <v>0</v>
      </c>
      <c r="CG74" s="98">
        <f t="shared" si="33"/>
        <v>0</v>
      </c>
      <c r="CH74" s="98">
        <f t="shared" si="33"/>
        <v>0</v>
      </c>
      <c r="CI74" s="98">
        <f t="shared" si="23"/>
        <v>0</v>
      </c>
      <c r="CJ74" s="98">
        <f t="shared" si="23"/>
        <v>0</v>
      </c>
      <c r="CK74" s="99"/>
      <c r="CL74" s="100">
        <v>0.55555555555555558</v>
      </c>
      <c r="CM74" s="101">
        <v>0.64513888888888882</v>
      </c>
      <c r="CN74" s="102">
        <f t="shared" si="6"/>
        <v>8.9583333333333237E-2</v>
      </c>
      <c r="CO74" s="103">
        <f t="shared" si="29"/>
        <v>8.9583333333333237E-2</v>
      </c>
      <c r="CP74" s="104">
        <f t="shared" si="7"/>
        <v>7740</v>
      </c>
      <c r="CQ74" s="105"/>
      <c r="CR74" s="106">
        <f t="shared" si="8"/>
        <v>0</v>
      </c>
      <c r="CS74" s="121">
        <f t="shared" si="30"/>
        <v>120</v>
      </c>
      <c r="CT74" s="108">
        <f t="shared" si="31"/>
        <v>0.33149171270718236</v>
      </c>
      <c r="CU74" s="108">
        <f t="shared" si="34"/>
        <v>100</v>
      </c>
      <c r="CV74" s="122">
        <f t="shared" si="10"/>
        <v>1</v>
      </c>
      <c r="CW74" s="110"/>
      <c r="CX74" s="110"/>
      <c r="CY74" s="110"/>
      <c r="CZ74" s="110">
        <v>11</v>
      </c>
      <c r="DA74" s="110"/>
      <c r="DB74" s="110"/>
      <c r="DC74" s="110"/>
      <c r="DD74" s="111" t="str">
        <f t="shared" si="35"/>
        <v/>
      </c>
      <c r="DE74" s="6"/>
      <c r="DF74" s="6"/>
      <c r="DG74" s="6"/>
      <c r="DH74" s="6"/>
      <c r="DI74" s="6">
        <v>9</v>
      </c>
      <c r="DJ74" s="6"/>
      <c r="DK74" s="6"/>
    </row>
    <row r="75" spans="1:115" s="112" customFormat="1" ht="20.100000000000001" hidden="1" customHeight="1" x14ac:dyDescent="0.25">
      <c r="A75" s="81">
        <f t="shared" si="1"/>
        <v>0.33149171270718236</v>
      </c>
      <c r="B75" s="113">
        <f t="shared" si="2"/>
        <v>52</v>
      </c>
      <c r="C75" s="124" t="s">
        <v>97</v>
      </c>
      <c r="D75" s="125" t="s">
        <v>74</v>
      </c>
      <c r="E75" s="85"/>
      <c r="F75" s="88">
        <v>2</v>
      </c>
      <c r="G75" s="126" t="s">
        <v>68</v>
      </c>
      <c r="H75" s="127" t="s">
        <v>70</v>
      </c>
      <c r="I75" s="127"/>
      <c r="J75" s="88"/>
      <c r="K75" s="126" t="s">
        <v>64</v>
      </c>
      <c r="L75" s="88"/>
      <c r="M75" s="88">
        <v>1977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7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41"/>
      <c r="AZ75" s="98">
        <f t="shared" si="37"/>
        <v>0</v>
      </c>
      <c r="BA75" s="98">
        <f t="shared" si="37"/>
        <v>0</v>
      </c>
      <c r="BB75" s="98">
        <f t="shared" si="37"/>
        <v>0</v>
      </c>
      <c r="BC75" s="98">
        <f t="shared" si="36"/>
        <v>0</v>
      </c>
      <c r="BD75" s="98">
        <f t="shared" si="36"/>
        <v>0</v>
      </c>
      <c r="BE75" s="98">
        <f t="shared" si="36"/>
        <v>0</v>
      </c>
      <c r="BF75" s="98">
        <f t="shared" si="36"/>
        <v>0</v>
      </c>
      <c r="BG75" s="98">
        <f t="shared" si="36"/>
        <v>0</v>
      </c>
      <c r="BH75" s="98">
        <f t="shared" si="36"/>
        <v>0</v>
      </c>
      <c r="BI75" s="98">
        <f t="shared" si="36"/>
        <v>0</v>
      </c>
      <c r="BJ75" s="98">
        <f t="shared" si="36"/>
        <v>0</v>
      </c>
      <c r="BK75" s="98">
        <f t="shared" si="36"/>
        <v>0</v>
      </c>
      <c r="BL75" s="98">
        <f t="shared" si="36"/>
        <v>0</v>
      </c>
      <c r="BM75" s="98">
        <f t="shared" si="36"/>
        <v>0</v>
      </c>
      <c r="BN75" s="98">
        <f t="shared" si="36"/>
        <v>0</v>
      </c>
      <c r="BO75" s="98">
        <f t="shared" si="36"/>
        <v>0</v>
      </c>
      <c r="BP75" s="98">
        <f t="shared" si="32"/>
        <v>0</v>
      </c>
      <c r="BQ75" s="98">
        <f t="shared" si="32"/>
        <v>0</v>
      </c>
      <c r="BR75" s="98">
        <f t="shared" si="32"/>
        <v>0</v>
      </c>
      <c r="BS75" s="98">
        <f t="shared" si="32"/>
        <v>0</v>
      </c>
      <c r="BT75" s="98">
        <f t="shared" si="32"/>
        <v>0</v>
      </c>
      <c r="BU75" s="98">
        <f t="shared" si="32"/>
        <v>0</v>
      </c>
      <c r="BV75" s="98">
        <f t="shared" si="32"/>
        <v>0</v>
      </c>
      <c r="BW75" s="98">
        <f t="shared" si="32"/>
        <v>0</v>
      </c>
      <c r="BX75" s="98">
        <f t="shared" si="32"/>
        <v>0</v>
      </c>
      <c r="BY75" s="98">
        <f t="shared" si="32"/>
        <v>0</v>
      </c>
      <c r="BZ75" s="98">
        <f t="shared" si="32"/>
        <v>0</v>
      </c>
      <c r="CA75" s="98">
        <f t="shared" si="32"/>
        <v>0</v>
      </c>
      <c r="CB75" s="98">
        <f t="shared" si="32"/>
        <v>0</v>
      </c>
      <c r="CC75" s="98">
        <f t="shared" si="32"/>
        <v>0</v>
      </c>
      <c r="CD75" s="98">
        <f t="shared" si="32"/>
        <v>0</v>
      </c>
      <c r="CE75" s="98">
        <f t="shared" si="32"/>
        <v>0</v>
      </c>
      <c r="CF75" s="98">
        <f t="shared" si="33"/>
        <v>0</v>
      </c>
      <c r="CG75" s="98">
        <f t="shared" si="33"/>
        <v>0</v>
      </c>
      <c r="CH75" s="98">
        <f t="shared" si="33"/>
        <v>0</v>
      </c>
      <c r="CI75" s="98">
        <f t="shared" si="23"/>
        <v>0</v>
      </c>
      <c r="CJ75" s="98">
        <f t="shared" si="23"/>
        <v>0</v>
      </c>
      <c r="CK75" s="99"/>
      <c r="CL75" s="100">
        <v>0.55138888888888882</v>
      </c>
      <c r="CM75" s="101">
        <v>0.62430555555555556</v>
      </c>
      <c r="CN75" s="102">
        <f t="shared" si="6"/>
        <v>7.2916666666666741E-2</v>
      </c>
      <c r="CO75" s="103">
        <f t="shared" si="29"/>
        <v>7.2916666666666741E-2</v>
      </c>
      <c r="CP75" s="104">
        <f t="shared" si="7"/>
        <v>6300</v>
      </c>
      <c r="CQ75" s="105"/>
      <c r="CR75" s="106">
        <f t="shared" si="8"/>
        <v>0</v>
      </c>
      <c r="CS75" s="121">
        <f t="shared" si="30"/>
        <v>120</v>
      </c>
      <c r="CT75" s="108">
        <f t="shared" si="31"/>
        <v>0.33149171270718236</v>
      </c>
      <c r="CU75" s="108">
        <f t="shared" si="34"/>
        <v>100</v>
      </c>
      <c r="CV75" s="122">
        <f t="shared" si="10"/>
        <v>1</v>
      </c>
      <c r="CW75" s="110"/>
      <c r="CX75" s="110"/>
      <c r="CY75" s="110"/>
      <c r="CZ75" s="110">
        <v>9</v>
      </c>
      <c r="DA75" s="110"/>
      <c r="DB75" s="110"/>
      <c r="DC75" s="110"/>
      <c r="DD75" s="111" t="str">
        <f t="shared" si="35"/>
        <v/>
      </c>
      <c r="DE75" s="6"/>
      <c r="DF75" s="6"/>
      <c r="DG75" s="6"/>
      <c r="DH75" s="6"/>
      <c r="DI75" s="6">
        <v>10</v>
      </c>
      <c r="DJ75" s="6"/>
      <c r="DK75" s="6"/>
    </row>
    <row r="76" spans="1:115" s="112" customFormat="1" ht="20.100000000000001" hidden="1" customHeight="1" x14ac:dyDescent="0.25">
      <c r="A76" s="81">
        <f t="shared" si="1"/>
        <v>0.33149171270718236</v>
      </c>
      <c r="B76" s="113">
        <f t="shared" si="2"/>
        <v>53</v>
      </c>
      <c r="C76" s="124" t="s">
        <v>98</v>
      </c>
      <c r="D76" s="125" t="s">
        <v>99</v>
      </c>
      <c r="E76" s="85"/>
      <c r="F76" s="88">
        <v>2</v>
      </c>
      <c r="G76" s="126" t="s">
        <v>66</v>
      </c>
      <c r="H76" s="127" t="s">
        <v>67</v>
      </c>
      <c r="I76" s="127"/>
      <c r="J76" s="88"/>
      <c r="K76" s="126" t="s">
        <v>64</v>
      </c>
      <c r="L76" s="88"/>
      <c r="M76" s="88">
        <v>1983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7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41"/>
      <c r="AZ76" s="98">
        <f t="shared" si="37"/>
        <v>0</v>
      </c>
      <c r="BA76" s="98">
        <f t="shared" si="37"/>
        <v>0</v>
      </c>
      <c r="BB76" s="98">
        <f t="shared" si="37"/>
        <v>0</v>
      </c>
      <c r="BC76" s="98">
        <f t="shared" si="36"/>
        <v>0</v>
      </c>
      <c r="BD76" s="98">
        <f t="shared" si="36"/>
        <v>0</v>
      </c>
      <c r="BE76" s="98">
        <f t="shared" si="36"/>
        <v>0</v>
      </c>
      <c r="BF76" s="98">
        <f t="shared" si="36"/>
        <v>0</v>
      </c>
      <c r="BG76" s="98">
        <f t="shared" si="36"/>
        <v>0</v>
      </c>
      <c r="BH76" s="98">
        <f t="shared" si="36"/>
        <v>0</v>
      </c>
      <c r="BI76" s="98">
        <f t="shared" si="36"/>
        <v>0</v>
      </c>
      <c r="BJ76" s="98">
        <f t="shared" si="36"/>
        <v>0</v>
      </c>
      <c r="BK76" s="98">
        <f t="shared" si="36"/>
        <v>0</v>
      </c>
      <c r="BL76" s="98">
        <f t="shared" si="36"/>
        <v>0</v>
      </c>
      <c r="BM76" s="98">
        <f t="shared" si="36"/>
        <v>0</v>
      </c>
      <c r="BN76" s="98">
        <f t="shared" si="36"/>
        <v>0</v>
      </c>
      <c r="BO76" s="98">
        <f t="shared" si="36"/>
        <v>0</v>
      </c>
      <c r="BP76" s="98">
        <f t="shared" si="32"/>
        <v>0</v>
      </c>
      <c r="BQ76" s="98">
        <f t="shared" si="32"/>
        <v>0</v>
      </c>
      <c r="BR76" s="98">
        <f t="shared" si="32"/>
        <v>0</v>
      </c>
      <c r="BS76" s="98">
        <f t="shared" si="32"/>
        <v>0</v>
      </c>
      <c r="BT76" s="98">
        <f t="shared" si="32"/>
        <v>0</v>
      </c>
      <c r="BU76" s="98">
        <f t="shared" si="32"/>
        <v>0</v>
      </c>
      <c r="BV76" s="98">
        <f t="shared" si="32"/>
        <v>0</v>
      </c>
      <c r="BW76" s="98">
        <f t="shared" si="32"/>
        <v>0</v>
      </c>
      <c r="BX76" s="98">
        <f t="shared" si="32"/>
        <v>0</v>
      </c>
      <c r="BY76" s="98">
        <f t="shared" si="32"/>
        <v>0</v>
      </c>
      <c r="BZ76" s="98">
        <f t="shared" si="32"/>
        <v>0</v>
      </c>
      <c r="CA76" s="98">
        <f t="shared" si="32"/>
        <v>0</v>
      </c>
      <c r="CB76" s="98">
        <f t="shared" si="32"/>
        <v>0</v>
      </c>
      <c r="CC76" s="98">
        <f t="shared" si="32"/>
        <v>0</v>
      </c>
      <c r="CD76" s="98">
        <f t="shared" si="32"/>
        <v>0</v>
      </c>
      <c r="CE76" s="98">
        <f t="shared" si="32"/>
        <v>0</v>
      </c>
      <c r="CF76" s="98">
        <f t="shared" si="33"/>
        <v>0</v>
      </c>
      <c r="CG76" s="98">
        <f t="shared" si="33"/>
        <v>0</v>
      </c>
      <c r="CH76" s="98">
        <f t="shared" si="33"/>
        <v>0</v>
      </c>
      <c r="CI76" s="98">
        <f t="shared" si="23"/>
        <v>0</v>
      </c>
      <c r="CJ76" s="98">
        <f t="shared" si="23"/>
        <v>0</v>
      </c>
      <c r="CK76" s="99"/>
      <c r="CL76" s="100">
        <v>0.5541666666666667</v>
      </c>
      <c r="CM76" s="101">
        <v>0.62152777777777779</v>
      </c>
      <c r="CN76" s="102">
        <f t="shared" si="6"/>
        <v>6.7361111111111094E-2</v>
      </c>
      <c r="CO76" s="103">
        <f t="shared" si="29"/>
        <v>6.7361111111111094E-2</v>
      </c>
      <c r="CP76" s="104">
        <f t="shared" si="7"/>
        <v>5820</v>
      </c>
      <c r="CQ76" s="105"/>
      <c r="CR76" s="106">
        <f t="shared" si="8"/>
        <v>0</v>
      </c>
      <c r="CS76" s="121">
        <f t="shared" si="30"/>
        <v>120</v>
      </c>
      <c r="CT76" s="108">
        <f t="shared" si="31"/>
        <v>0.33149171270718236</v>
      </c>
      <c r="CU76" s="108">
        <f t="shared" si="34"/>
        <v>100</v>
      </c>
      <c r="CV76" s="122">
        <f t="shared" si="10"/>
        <v>1</v>
      </c>
      <c r="CW76" s="110"/>
      <c r="CX76" s="110"/>
      <c r="CY76" s="110"/>
      <c r="CZ76" s="110">
        <v>10</v>
      </c>
      <c r="DA76" s="110"/>
      <c r="DB76" s="110"/>
      <c r="DC76" s="110"/>
      <c r="DD76" s="111" t="str">
        <f t="shared" si="35"/>
        <v/>
      </c>
      <c r="DE76" s="6"/>
      <c r="DF76" s="6"/>
      <c r="DG76" s="6"/>
      <c r="DH76" s="6"/>
      <c r="DI76" s="6">
        <v>11</v>
      </c>
      <c r="DJ76" s="6"/>
      <c r="DK76" s="6"/>
    </row>
    <row r="77" spans="1:115" s="112" customFormat="1" ht="20.100000000000001" hidden="1" customHeight="1" x14ac:dyDescent="0.25">
      <c r="A77" s="81">
        <f t="shared" si="1"/>
        <v>0.33149171270718236</v>
      </c>
      <c r="B77" s="113">
        <f t="shared" si="2"/>
        <v>54</v>
      </c>
      <c r="C77" s="83" t="s">
        <v>100</v>
      </c>
      <c r="D77" s="84" t="s">
        <v>89</v>
      </c>
      <c r="E77" s="85"/>
      <c r="F77" s="87" t="s">
        <v>71</v>
      </c>
      <c r="G77" s="87" t="s">
        <v>62</v>
      </c>
      <c r="H77" s="87" t="s">
        <v>67</v>
      </c>
      <c r="I77" s="127"/>
      <c r="J77" s="88"/>
      <c r="K77" s="126" t="s">
        <v>64</v>
      </c>
      <c r="L77" s="88"/>
      <c r="M77" s="88">
        <v>1972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7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41"/>
      <c r="AZ77" s="98">
        <f t="shared" si="37"/>
        <v>0</v>
      </c>
      <c r="BA77" s="98">
        <f t="shared" si="37"/>
        <v>0</v>
      </c>
      <c r="BB77" s="98">
        <f t="shared" si="37"/>
        <v>0</v>
      </c>
      <c r="BC77" s="98">
        <f t="shared" si="36"/>
        <v>0</v>
      </c>
      <c r="BD77" s="98">
        <f t="shared" si="36"/>
        <v>0</v>
      </c>
      <c r="BE77" s="98">
        <f t="shared" si="36"/>
        <v>0</v>
      </c>
      <c r="BF77" s="98">
        <f t="shared" si="36"/>
        <v>0</v>
      </c>
      <c r="BG77" s="98">
        <f t="shared" si="36"/>
        <v>0</v>
      </c>
      <c r="BH77" s="98">
        <f t="shared" si="36"/>
        <v>0</v>
      </c>
      <c r="BI77" s="98">
        <f t="shared" si="36"/>
        <v>0</v>
      </c>
      <c r="BJ77" s="98">
        <f t="shared" si="36"/>
        <v>0</v>
      </c>
      <c r="BK77" s="98">
        <f t="shared" si="36"/>
        <v>0</v>
      </c>
      <c r="BL77" s="98">
        <f t="shared" si="36"/>
        <v>0</v>
      </c>
      <c r="BM77" s="98">
        <f t="shared" si="36"/>
        <v>0</v>
      </c>
      <c r="BN77" s="98">
        <f t="shared" si="36"/>
        <v>0</v>
      </c>
      <c r="BO77" s="98">
        <f t="shared" si="36"/>
        <v>0</v>
      </c>
      <c r="BP77" s="98">
        <f t="shared" si="32"/>
        <v>0</v>
      </c>
      <c r="BQ77" s="98">
        <f t="shared" si="32"/>
        <v>0</v>
      </c>
      <c r="BR77" s="98">
        <f t="shared" si="32"/>
        <v>0</v>
      </c>
      <c r="BS77" s="98">
        <f t="shared" si="32"/>
        <v>0</v>
      </c>
      <c r="BT77" s="98">
        <f t="shared" si="32"/>
        <v>0</v>
      </c>
      <c r="BU77" s="98">
        <f t="shared" si="32"/>
        <v>0</v>
      </c>
      <c r="BV77" s="98">
        <f t="shared" si="32"/>
        <v>0</v>
      </c>
      <c r="BW77" s="98">
        <f t="shared" si="32"/>
        <v>0</v>
      </c>
      <c r="BX77" s="98">
        <f t="shared" si="32"/>
        <v>0</v>
      </c>
      <c r="BY77" s="98">
        <f t="shared" si="32"/>
        <v>0</v>
      </c>
      <c r="BZ77" s="98">
        <f t="shared" si="32"/>
        <v>0</v>
      </c>
      <c r="CA77" s="98">
        <f t="shared" si="32"/>
        <v>0</v>
      </c>
      <c r="CB77" s="98">
        <f t="shared" si="32"/>
        <v>0</v>
      </c>
      <c r="CC77" s="98">
        <f t="shared" si="32"/>
        <v>0</v>
      </c>
      <c r="CD77" s="98">
        <f t="shared" si="32"/>
        <v>0</v>
      </c>
      <c r="CE77" s="98">
        <f t="shared" si="32"/>
        <v>0</v>
      </c>
      <c r="CF77" s="98">
        <f t="shared" si="33"/>
        <v>0</v>
      </c>
      <c r="CG77" s="98">
        <f t="shared" si="33"/>
        <v>0</v>
      </c>
      <c r="CH77" s="98">
        <f t="shared" si="33"/>
        <v>0</v>
      </c>
      <c r="CI77" s="98">
        <f t="shared" si="23"/>
        <v>0</v>
      </c>
      <c r="CJ77" s="98">
        <f t="shared" si="23"/>
        <v>0</v>
      </c>
      <c r="CK77" s="99"/>
      <c r="CL77" s="100">
        <v>0.55694444444444446</v>
      </c>
      <c r="CM77" s="101">
        <v>0.64861111111111114</v>
      </c>
      <c r="CN77" s="102">
        <f t="shared" si="6"/>
        <v>9.1666666666666674E-2</v>
      </c>
      <c r="CO77" s="103">
        <f t="shared" si="29"/>
        <v>0</v>
      </c>
      <c r="CP77" s="104">
        <f t="shared" si="7"/>
        <v>0</v>
      </c>
      <c r="CQ77" s="105"/>
      <c r="CR77" s="106">
        <f t="shared" si="8"/>
        <v>0</v>
      </c>
      <c r="CS77" s="121">
        <f t="shared" si="30"/>
        <v>120</v>
      </c>
      <c r="CT77" s="108">
        <f t="shared" si="31"/>
        <v>0.33149171270718236</v>
      </c>
      <c r="CU77" s="108">
        <f t="shared" si="34"/>
        <v>100</v>
      </c>
      <c r="CV77" s="122">
        <f t="shared" si="10"/>
        <v>1</v>
      </c>
      <c r="CW77" s="110"/>
      <c r="CX77" s="110"/>
      <c r="CY77" s="110"/>
      <c r="CZ77" s="110">
        <v>12</v>
      </c>
      <c r="DA77" s="110"/>
      <c r="DB77" s="110"/>
      <c r="DC77" s="110"/>
      <c r="DD77" s="111" t="str">
        <f t="shared" si="35"/>
        <v/>
      </c>
      <c r="DE77" s="6"/>
      <c r="DF77" s="6"/>
      <c r="DG77" s="6"/>
      <c r="DH77" s="6"/>
      <c r="DI77" s="6">
        <v>12</v>
      </c>
      <c r="DJ77" s="6"/>
      <c r="DK77" s="6"/>
    </row>
    <row r="78" spans="1:115" s="112" customFormat="1" ht="20.100000000000001" hidden="1" customHeight="1" x14ac:dyDescent="0.25">
      <c r="A78" s="81">
        <f t="shared" si="1"/>
        <v>0.33149171270718236</v>
      </c>
      <c r="B78" s="113">
        <f t="shared" si="2"/>
        <v>55</v>
      </c>
      <c r="C78" s="83" t="s">
        <v>101</v>
      </c>
      <c r="D78" s="134" t="s">
        <v>74</v>
      </c>
      <c r="E78" s="85"/>
      <c r="F78" s="127">
        <v>2</v>
      </c>
      <c r="G78" s="127" t="s">
        <v>68</v>
      </c>
      <c r="H78" s="127" t="s">
        <v>67</v>
      </c>
      <c r="I78" s="127"/>
      <c r="J78" s="88"/>
      <c r="K78" s="126" t="s">
        <v>64</v>
      </c>
      <c r="L78" s="88"/>
      <c r="M78" s="88">
        <v>1981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41"/>
      <c r="AZ78" s="98">
        <f t="shared" si="37"/>
        <v>0</v>
      </c>
      <c r="BA78" s="98">
        <f t="shared" si="37"/>
        <v>0</v>
      </c>
      <c r="BB78" s="98">
        <f t="shared" si="37"/>
        <v>0</v>
      </c>
      <c r="BC78" s="98">
        <f t="shared" si="36"/>
        <v>0</v>
      </c>
      <c r="BD78" s="98">
        <f t="shared" si="36"/>
        <v>0</v>
      </c>
      <c r="BE78" s="98">
        <f t="shared" si="36"/>
        <v>0</v>
      </c>
      <c r="BF78" s="98">
        <f t="shared" si="36"/>
        <v>0</v>
      </c>
      <c r="BG78" s="98">
        <f t="shared" si="36"/>
        <v>0</v>
      </c>
      <c r="BH78" s="98">
        <f t="shared" si="36"/>
        <v>0</v>
      </c>
      <c r="BI78" s="98">
        <f t="shared" si="36"/>
        <v>0</v>
      </c>
      <c r="BJ78" s="98">
        <f t="shared" si="36"/>
        <v>0</v>
      </c>
      <c r="BK78" s="98">
        <f t="shared" si="36"/>
        <v>0</v>
      </c>
      <c r="BL78" s="98">
        <f t="shared" si="36"/>
        <v>0</v>
      </c>
      <c r="BM78" s="98">
        <f t="shared" si="36"/>
        <v>0</v>
      </c>
      <c r="BN78" s="98">
        <f t="shared" si="36"/>
        <v>0</v>
      </c>
      <c r="BO78" s="98">
        <f t="shared" si="36"/>
        <v>0</v>
      </c>
      <c r="BP78" s="98">
        <f t="shared" si="32"/>
        <v>0</v>
      </c>
      <c r="BQ78" s="98">
        <f t="shared" si="32"/>
        <v>0</v>
      </c>
      <c r="BR78" s="98">
        <f t="shared" si="32"/>
        <v>0</v>
      </c>
      <c r="BS78" s="98">
        <f t="shared" si="32"/>
        <v>0</v>
      </c>
      <c r="BT78" s="98">
        <f t="shared" si="32"/>
        <v>0</v>
      </c>
      <c r="BU78" s="98">
        <f t="shared" si="32"/>
        <v>0</v>
      </c>
      <c r="BV78" s="98">
        <f t="shared" si="32"/>
        <v>0</v>
      </c>
      <c r="BW78" s="98">
        <f t="shared" si="32"/>
        <v>0</v>
      </c>
      <c r="BX78" s="98">
        <f t="shared" si="32"/>
        <v>0</v>
      </c>
      <c r="BY78" s="98">
        <f t="shared" si="32"/>
        <v>0</v>
      </c>
      <c r="BZ78" s="98">
        <f t="shared" si="32"/>
        <v>0</v>
      </c>
      <c r="CA78" s="98">
        <f t="shared" si="32"/>
        <v>0</v>
      </c>
      <c r="CB78" s="98">
        <f t="shared" si="32"/>
        <v>0</v>
      </c>
      <c r="CC78" s="98">
        <f t="shared" si="32"/>
        <v>0</v>
      </c>
      <c r="CD78" s="98">
        <f t="shared" si="32"/>
        <v>0</v>
      </c>
      <c r="CE78" s="98">
        <f t="shared" si="32"/>
        <v>0</v>
      </c>
      <c r="CF78" s="98">
        <f t="shared" si="33"/>
        <v>0</v>
      </c>
      <c r="CG78" s="98">
        <f t="shared" si="33"/>
        <v>0</v>
      </c>
      <c r="CH78" s="98">
        <f t="shared" si="33"/>
        <v>0</v>
      </c>
      <c r="CI78" s="98">
        <f t="shared" si="23"/>
        <v>0</v>
      </c>
      <c r="CJ78" s="98">
        <f t="shared" si="23"/>
        <v>0</v>
      </c>
      <c r="CK78" s="99"/>
      <c r="CL78" s="100">
        <v>0.5493055555555556</v>
      </c>
      <c r="CM78" s="101">
        <v>0.63402777777777775</v>
      </c>
      <c r="CN78" s="102">
        <f t="shared" si="6"/>
        <v>8.4722222222222143E-2</v>
      </c>
      <c r="CO78" s="103">
        <f t="shared" si="29"/>
        <v>8.4722222222222143E-2</v>
      </c>
      <c r="CP78" s="104">
        <f t="shared" si="7"/>
        <v>7320</v>
      </c>
      <c r="CQ78" s="105"/>
      <c r="CR78" s="106">
        <f t="shared" si="8"/>
        <v>0</v>
      </c>
      <c r="CS78" s="121">
        <f t="shared" si="30"/>
        <v>120</v>
      </c>
      <c r="CT78" s="108">
        <f t="shared" si="31"/>
        <v>0.33149171270718236</v>
      </c>
      <c r="CU78" s="108">
        <f t="shared" si="34"/>
        <v>100</v>
      </c>
      <c r="CV78" s="122">
        <f t="shared" si="10"/>
        <v>1</v>
      </c>
      <c r="CW78" s="110"/>
      <c r="CX78" s="110"/>
      <c r="CY78" s="110"/>
      <c r="CZ78" s="110">
        <v>8</v>
      </c>
      <c r="DA78" s="110"/>
      <c r="DB78" s="110"/>
      <c r="DC78" s="110"/>
      <c r="DD78" s="111" t="str">
        <f t="shared" si="35"/>
        <v/>
      </c>
      <c r="DE78" s="6"/>
      <c r="DF78" s="6"/>
      <c r="DG78" s="6"/>
      <c r="DH78" s="6"/>
      <c r="DI78" s="6">
        <v>13</v>
      </c>
      <c r="DJ78" s="6"/>
      <c r="DK78" s="6"/>
    </row>
    <row r="79" spans="1:115" s="112" customFormat="1" ht="20.100000000000001" hidden="1" customHeight="1" x14ac:dyDescent="0.25">
      <c r="A79" s="81">
        <f t="shared" si="1"/>
        <v>0.33149171270718236</v>
      </c>
      <c r="B79" s="113">
        <f t="shared" si="2"/>
        <v>56</v>
      </c>
      <c r="C79" s="124" t="s">
        <v>102</v>
      </c>
      <c r="D79" s="125" t="s">
        <v>74</v>
      </c>
      <c r="E79" s="85"/>
      <c r="F79" s="88">
        <v>2</v>
      </c>
      <c r="G79" s="87" t="s">
        <v>68</v>
      </c>
      <c r="H79" s="127" t="s">
        <v>63</v>
      </c>
      <c r="I79" s="87"/>
      <c r="J79" s="128"/>
      <c r="K79" s="87" t="s">
        <v>64</v>
      </c>
      <c r="L79" s="87"/>
      <c r="M79" s="128">
        <v>32448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7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41"/>
      <c r="AZ79" s="98">
        <f t="shared" si="37"/>
        <v>0</v>
      </c>
      <c r="BA79" s="98">
        <f t="shared" si="37"/>
        <v>0</v>
      </c>
      <c r="BB79" s="98">
        <f t="shared" si="37"/>
        <v>0</v>
      </c>
      <c r="BC79" s="98">
        <f t="shared" si="36"/>
        <v>0</v>
      </c>
      <c r="BD79" s="98">
        <f t="shared" si="36"/>
        <v>0</v>
      </c>
      <c r="BE79" s="98">
        <f t="shared" si="36"/>
        <v>0</v>
      </c>
      <c r="BF79" s="98">
        <f t="shared" si="36"/>
        <v>0</v>
      </c>
      <c r="BG79" s="98">
        <f t="shared" si="36"/>
        <v>0</v>
      </c>
      <c r="BH79" s="98">
        <f t="shared" si="36"/>
        <v>0</v>
      </c>
      <c r="BI79" s="98">
        <f t="shared" si="36"/>
        <v>0</v>
      </c>
      <c r="BJ79" s="98">
        <f t="shared" si="36"/>
        <v>0</v>
      </c>
      <c r="BK79" s="98">
        <f t="shared" si="36"/>
        <v>0</v>
      </c>
      <c r="BL79" s="98">
        <f t="shared" si="36"/>
        <v>0</v>
      </c>
      <c r="BM79" s="98">
        <f t="shared" si="36"/>
        <v>0</v>
      </c>
      <c r="BN79" s="98">
        <f t="shared" si="36"/>
        <v>0</v>
      </c>
      <c r="BO79" s="98">
        <f t="shared" si="36"/>
        <v>0</v>
      </c>
      <c r="BP79" s="98">
        <f t="shared" si="32"/>
        <v>0</v>
      </c>
      <c r="BQ79" s="98">
        <f t="shared" si="32"/>
        <v>0</v>
      </c>
      <c r="BR79" s="98">
        <f t="shared" si="32"/>
        <v>0</v>
      </c>
      <c r="BS79" s="98">
        <f t="shared" si="32"/>
        <v>0</v>
      </c>
      <c r="BT79" s="98">
        <f t="shared" si="32"/>
        <v>0</v>
      </c>
      <c r="BU79" s="98">
        <f t="shared" si="32"/>
        <v>0</v>
      </c>
      <c r="BV79" s="98">
        <f t="shared" si="32"/>
        <v>0</v>
      </c>
      <c r="BW79" s="98">
        <f t="shared" si="32"/>
        <v>0</v>
      </c>
      <c r="BX79" s="98">
        <f t="shared" si="32"/>
        <v>0</v>
      </c>
      <c r="BY79" s="98">
        <f t="shared" si="32"/>
        <v>0</v>
      </c>
      <c r="BZ79" s="98">
        <f t="shared" si="32"/>
        <v>0</v>
      </c>
      <c r="CA79" s="98">
        <f t="shared" si="32"/>
        <v>0</v>
      </c>
      <c r="CB79" s="98">
        <f t="shared" si="32"/>
        <v>0</v>
      </c>
      <c r="CC79" s="98">
        <f t="shared" si="32"/>
        <v>0</v>
      </c>
      <c r="CD79" s="98">
        <f t="shared" si="32"/>
        <v>0</v>
      </c>
      <c r="CE79" s="98">
        <f t="shared" si="32"/>
        <v>0</v>
      </c>
      <c r="CF79" s="98">
        <f t="shared" si="33"/>
        <v>0</v>
      </c>
      <c r="CG79" s="98">
        <f t="shared" si="33"/>
        <v>0</v>
      </c>
      <c r="CH79" s="98">
        <f t="shared" si="33"/>
        <v>0</v>
      </c>
      <c r="CI79" s="98">
        <f t="shared" si="23"/>
        <v>0</v>
      </c>
      <c r="CJ79" s="98">
        <f t="shared" si="23"/>
        <v>0</v>
      </c>
      <c r="CK79" s="99"/>
      <c r="CL79" s="100">
        <v>0.4458333333333333</v>
      </c>
      <c r="CM79" s="101">
        <v>0.52222222222222225</v>
      </c>
      <c r="CN79" s="102">
        <f t="shared" si="6"/>
        <v>7.6388888888888951E-2</v>
      </c>
      <c r="CO79" s="103">
        <f t="shared" si="29"/>
        <v>7.6388888888888951E-2</v>
      </c>
      <c r="CP79" s="104">
        <f t="shared" si="7"/>
        <v>6600</v>
      </c>
      <c r="CQ79" s="105"/>
      <c r="CR79" s="106">
        <f t="shared" si="8"/>
        <v>0</v>
      </c>
      <c r="CS79" s="121">
        <f t="shared" si="30"/>
        <v>120</v>
      </c>
      <c r="CT79" s="108">
        <f t="shared" si="31"/>
        <v>0.33149171270718236</v>
      </c>
      <c r="CU79" s="108">
        <f t="shared" si="34"/>
        <v>100</v>
      </c>
      <c r="CV79" s="122">
        <f>IF(ISNUMBER(CR79),IF(ISNUMBER(#REF!),IF(CT79=#REF!,#REF!,B79),1),"")</f>
        <v>1</v>
      </c>
      <c r="CW79" s="110"/>
      <c r="CX79" s="110"/>
      <c r="CY79" s="110"/>
      <c r="CZ79" s="110"/>
      <c r="DA79" s="110">
        <v>6</v>
      </c>
      <c r="DB79" s="110"/>
      <c r="DC79" s="110"/>
      <c r="DD79" s="111" t="str">
        <f t="shared" si="35"/>
        <v/>
      </c>
      <c r="DE79" s="6"/>
      <c r="DF79" s="6"/>
      <c r="DG79" s="6"/>
      <c r="DH79" s="6"/>
      <c r="DI79" s="6"/>
      <c r="DJ79" s="6">
        <v>2</v>
      </c>
      <c r="DK79" s="6"/>
    </row>
    <row r="80" spans="1:115" s="112" customFormat="1" ht="20.100000000000001" hidden="1" customHeight="1" x14ac:dyDescent="0.25">
      <c r="A80" s="81">
        <f>CT80</f>
        <v>0.33149171270718236</v>
      </c>
      <c r="B80" s="113">
        <f t="shared" si="2"/>
        <v>57</v>
      </c>
      <c r="C80" s="83" t="s">
        <v>103</v>
      </c>
      <c r="D80" s="84" t="s">
        <v>80</v>
      </c>
      <c r="E80" s="85"/>
      <c r="F80" s="87" t="s">
        <v>71</v>
      </c>
      <c r="G80" s="87" t="s">
        <v>68</v>
      </c>
      <c r="H80" s="87" t="s">
        <v>67</v>
      </c>
      <c r="I80" s="127"/>
      <c r="J80" s="128" t="s">
        <v>69</v>
      </c>
      <c r="K80" s="87" t="s">
        <v>64</v>
      </c>
      <c r="L80" s="87" t="s">
        <v>65</v>
      </c>
      <c r="M80" s="143">
        <v>33679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7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41"/>
      <c r="AZ80" s="98">
        <f t="shared" si="37"/>
        <v>0</v>
      </c>
      <c r="BA80" s="98">
        <f t="shared" si="37"/>
        <v>0</v>
      </c>
      <c r="BB80" s="98">
        <f t="shared" si="37"/>
        <v>0</v>
      </c>
      <c r="BC80" s="98">
        <f t="shared" si="36"/>
        <v>0</v>
      </c>
      <c r="BD80" s="98">
        <f t="shared" si="36"/>
        <v>0</v>
      </c>
      <c r="BE80" s="98">
        <f t="shared" si="36"/>
        <v>0</v>
      </c>
      <c r="BF80" s="98">
        <f t="shared" si="36"/>
        <v>0</v>
      </c>
      <c r="BG80" s="98">
        <f t="shared" si="36"/>
        <v>0</v>
      </c>
      <c r="BH80" s="98">
        <f t="shared" si="36"/>
        <v>0</v>
      </c>
      <c r="BI80" s="98">
        <f t="shared" si="36"/>
        <v>0</v>
      </c>
      <c r="BJ80" s="98">
        <f t="shared" si="36"/>
        <v>0</v>
      </c>
      <c r="BK80" s="98">
        <f t="shared" si="36"/>
        <v>0</v>
      </c>
      <c r="BL80" s="98">
        <f t="shared" si="36"/>
        <v>0</v>
      </c>
      <c r="BM80" s="98">
        <f t="shared" si="36"/>
        <v>0</v>
      </c>
      <c r="BN80" s="98">
        <f t="shared" si="36"/>
        <v>0</v>
      </c>
      <c r="BO80" s="98">
        <f t="shared" si="36"/>
        <v>0</v>
      </c>
      <c r="BP80" s="98">
        <f t="shared" si="32"/>
        <v>0</v>
      </c>
      <c r="BQ80" s="98">
        <f t="shared" si="32"/>
        <v>0</v>
      </c>
      <c r="BR80" s="98">
        <f t="shared" ref="BR80:CG90" si="38">IF(AF80=AF$22,1,0)</f>
        <v>0</v>
      </c>
      <c r="BS80" s="98">
        <f t="shared" si="38"/>
        <v>0</v>
      </c>
      <c r="BT80" s="98">
        <f t="shared" si="38"/>
        <v>0</v>
      </c>
      <c r="BU80" s="98">
        <f t="shared" si="38"/>
        <v>0</v>
      </c>
      <c r="BV80" s="98">
        <f t="shared" si="38"/>
        <v>0</v>
      </c>
      <c r="BW80" s="98">
        <f t="shared" si="38"/>
        <v>0</v>
      </c>
      <c r="BX80" s="98">
        <f t="shared" si="38"/>
        <v>0</v>
      </c>
      <c r="BY80" s="98">
        <f t="shared" si="38"/>
        <v>0</v>
      </c>
      <c r="BZ80" s="98">
        <f t="shared" si="38"/>
        <v>0</v>
      </c>
      <c r="CA80" s="98">
        <f t="shared" si="38"/>
        <v>0</v>
      </c>
      <c r="CB80" s="98">
        <f t="shared" si="38"/>
        <v>0</v>
      </c>
      <c r="CC80" s="98">
        <f t="shared" si="38"/>
        <v>0</v>
      </c>
      <c r="CD80" s="98">
        <f t="shared" si="38"/>
        <v>0</v>
      </c>
      <c r="CE80" s="98">
        <f t="shared" si="38"/>
        <v>0</v>
      </c>
      <c r="CF80" s="98">
        <f t="shared" si="33"/>
        <v>0</v>
      </c>
      <c r="CG80" s="98">
        <f t="shared" si="33"/>
        <v>0</v>
      </c>
      <c r="CH80" s="98">
        <f t="shared" si="33"/>
        <v>0</v>
      </c>
      <c r="CI80" s="98">
        <f t="shared" si="23"/>
        <v>0</v>
      </c>
      <c r="CJ80" s="98">
        <f t="shared" si="23"/>
        <v>0</v>
      </c>
      <c r="CK80" s="99"/>
      <c r="CL80" s="100">
        <v>0.42499999999999999</v>
      </c>
      <c r="CM80" s="101">
        <v>0.49722222222222223</v>
      </c>
      <c r="CN80" s="102">
        <f t="shared" si="6"/>
        <v>7.2222222222222243E-2</v>
      </c>
      <c r="CO80" s="103">
        <f t="shared" si="29"/>
        <v>7.2222222222222243E-2</v>
      </c>
      <c r="CP80" s="104">
        <f t="shared" si="7"/>
        <v>6240</v>
      </c>
      <c r="CQ80" s="105"/>
      <c r="CR80" s="106">
        <f t="shared" si="8"/>
        <v>0</v>
      </c>
      <c r="CS80" s="121">
        <f t="shared" si="30"/>
        <v>120</v>
      </c>
      <c r="CT80" s="108">
        <f t="shared" si="31"/>
        <v>0.33149171270718236</v>
      </c>
      <c r="CU80" s="108">
        <f t="shared" si="34"/>
        <v>100</v>
      </c>
      <c r="CV80" s="122">
        <f t="shared" ref="CV80:CV89" si="39">IF(ISNUMBER(CR80),IF(ISNUMBER(CT79),IF(CT80=CT79,CV79,B80),1),"")</f>
        <v>1</v>
      </c>
      <c r="CW80" s="110"/>
      <c r="CX80" s="110"/>
      <c r="CY80" s="110"/>
      <c r="CZ80" s="110">
        <v>5</v>
      </c>
      <c r="DA80" s="110"/>
      <c r="DB80" s="110"/>
      <c r="DC80" s="110">
        <v>2</v>
      </c>
      <c r="DD80" s="111" t="str">
        <f t="shared" si="35"/>
        <v>Призер</v>
      </c>
      <c r="DE80" s="6"/>
      <c r="DF80" s="6"/>
      <c r="DG80" s="6"/>
      <c r="DH80" s="6"/>
      <c r="DI80" s="6"/>
      <c r="DJ80" s="129">
        <v>3</v>
      </c>
      <c r="DK80" s="6"/>
    </row>
    <row r="81" spans="1:253" s="112" customFormat="1" ht="20.100000000000001" hidden="1" customHeight="1" x14ac:dyDescent="0.25">
      <c r="A81" s="81">
        <f>CT81</f>
        <v>0.33149171270718236</v>
      </c>
      <c r="B81" s="113">
        <f t="shared" si="2"/>
        <v>58</v>
      </c>
      <c r="C81" s="124" t="s">
        <v>104</v>
      </c>
      <c r="D81" s="84" t="s">
        <v>105</v>
      </c>
      <c r="E81" s="130"/>
      <c r="F81" s="88" t="s">
        <v>61</v>
      </c>
      <c r="G81" s="126" t="s">
        <v>66</v>
      </c>
      <c r="H81" s="127" t="s">
        <v>63</v>
      </c>
      <c r="I81" s="127"/>
      <c r="J81" s="88"/>
      <c r="K81" s="87"/>
      <c r="L81" s="88"/>
      <c r="M81" s="88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41"/>
      <c r="AZ81" s="98">
        <f t="shared" si="37"/>
        <v>0</v>
      </c>
      <c r="BA81" s="98">
        <f t="shared" si="37"/>
        <v>0</v>
      </c>
      <c r="BB81" s="98">
        <f t="shared" si="37"/>
        <v>0</v>
      </c>
      <c r="BC81" s="98">
        <f t="shared" si="36"/>
        <v>0</v>
      </c>
      <c r="BD81" s="98">
        <f t="shared" si="36"/>
        <v>0</v>
      </c>
      <c r="BE81" s="98">
        <f t="shared" si="36"/>
        <v>0</v>
      </c>
      <c r="BF81" s="98">
        <f t="shared" si="36"/>
        <v>0</v>
      </c>
      <c r="BG81" s="98">
        <f t="shared" si="36"/>
        <v>0</v>
      </c>
      <c r="BH81" s="98">
        <f t="shared" si="36"/>
        <v>0</v>
      </c>
      <c r="BI81" s="98">
        <f t="shared" si="36"/>
        <v>0</v>
      </c>
      <c r="BJ81" s="98">
        <f t="shared" si="36"/>
        <v>0</v>
      </c>
      <c r="BK81" s="98">
        <f t="shared" si="36"/>
        <v>0</v>
      </c>
      <c r="BL81" s="98">
        <f t="shared" si="36"/>
        <v>0</v>
      </c>
      <c r="BM81" s="98"/>
      <c r="BN81" s="98">
        <f t="shared" si="36"/>
        <v>0</v>
      </c>
      <c r="BO81" s="98">
        <f t="shared" si="36"/>
        <v>0</v>
      </c>
      <c r="BP81" s="98">
        <f t="shared" si="36"/>
        <v>0</v>
      </c>
      <c r="BQ81" s="98">
        <f t="shared" si="36"/>
        <v>0</v>
      </c>
      <c r="BR81" s="98">
        <f t="shared" si="38"/>
        <v>0</v>
      </c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>
        <f t="shared" si="23"/>
        <v>0</v>
      </c>
      <c r="CJ81" s="98">
        <f t="shared" si="23"/>
        <v>0</v>
      </c>
      <c r="CK81" s="99"/>
      <c r="CL81" s="100">
        <v>0.42083333333333334</v>
      </c>
      <c r="CM81" s="101">
        <v>0.46458333333333335</v>
      </c>
      <c r="CN81" s="102">
        <f t="shared" si="6"/>
        <v>4.3750000000000011E-2</v>
      </c>
      <c r="CO81" s="103">
        <f t="shared" si="29"/>
        <v>4.3750000000000011E-2</v>
      </c>
      <c r="CP81" s="104">
        <f t="shared" si="7"/>
        <v>3780</v>
      </c>
      <c r="CQ81" s="105"/>
      <c r="CR81" s="106">
        <f t="shared" si="8"/>
        <v>0</v>
      </c>
      <c r="CS81" s="121">
        <f t="shared" si="30"/>
        <v>120</v>
      </c>
      <c r="CT81" s="108">
        <f t="shared" si="31"/>
        <v>0.33149171270718236</v>
      </c>
      <c r="CU81" s="108"/>
      <c r="CV81" s="122">
        <f>IF(ISNUMBER(CR81),IF(ISNUMBER(#REF!),IF(CT81=#REF!,#REF!,B81),1),"")</f>
        <v>1</v>
      </c>
      <c r="CW81" s="110"/>
      <c r="CX81" s="110"/>
      <c r="CY81" s="110"/>
      <c r="CZ81" s="110"/>
      <c r="DA81" s="110"/>
      <c r="DB81" s="110"/>
      <c r="DC81" s="110"/>
      <c r="DD81" s="111"/>
      <c r="DE81" s="6"/>
      <c r="DF81" s="5"/>
      <c r="DG81" s="6"/>
      <c r="DH81" s="6"/>
      <c r="DI81" s="6"/>
      <c r="DJ81" s="6">
        <v>6</v>
      </c>
      <c r="DK81" s="6"/>
    </row>
    <row r="82" spans="1:253" s="112" customFormat="1" ht="20.100000000000001" hidden="1" customHeight="1" x14ac:dyDescent="0.25">
      <c r="A82" s="81"/>
      <c r="B82" s="113">
        <f t="shared" si="2"/>
        <v>59</v>
      </c>
      <c r="C82" s="124" t="s">
        <v>106</v>
      </c>
      <c r="D82" s="84" t="s">
        <v>107</v>
      </c>
      <c r="E82" s="130"/>
      <c r="F82" s="88">
        <v>2</v>
      </c>
      <c r="G82" s="126" t="s">
        <v>68</v>
      </c>
      <c r="H82" s="127" t="s">
        <v>67</v>
      </c>
      <c r="I82" s="127"/>
      <c r="J82" s="88"/>
      <c r="K82" s="87"/>
      <c r="L82" s="88"/>
      <c r="M82" s="88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41"/>
      <c r="AZ82" s="98">
        <f t="shared" si="37"/>
        <v>0</v>
      </c>
      <c r="BA82" s="98">
        <f t="shared" si="37"/>
        <v>0</v>
      </c>
      <c r="BB82" s="98">
        <f t="shared" si="37"/>
        <v>0</v>
      </c>
      <c r="BC82" s="98">
        <f t="shared" si="36"/>
        <v>0</v>
      </c>
      <c r="BD82" s="98">
        <f t="shared" si="36"/>
        <v>0</v>
      </c>
      <c r="BE82" s="98">
        <f t="shared" si="36"/>
        <v>0</v>
      </c>
      <c r="BF82" s="98">
        <f t="shared" si="36"/>
        <v>0</v>
      </c>
      <c r="BG82" s="98">
        <f t="shared" si="36"/>
        <v>0</v>
      </c>
      <c r="BH82" s="98">
        <f t="shared" si="36"/>
        <v>0</v>
      </c>
      <c r="BI82" s="98">
        <f t="shared" si="36"/>
        <v>0</v>
      </c>
      <c r="BJ82" s="98">
        <f t="shared" si="36"/>
        <v>0</v>
      </c>
      <c r="BK82" s="98">
        <f t="shared" si="36"/>
        <v>0</v>
      </c>
      <c r="BL82" s="98">
        <f t="shared" si="36"/>
        <v>0</v>
      </c>
      <c r="BM82" s="98"/>
      <c r="BN82" s="98">
        <f t="shared" si="36"/>
        <v>0</v>
      </c>
      <c r="BO82" s="98">
        <f t="shared" si="36"/>
        <v>0</v>
      </c>
      <c r="BP82" s="98">
        <f t="shared" si="36"/>
        <v>0</v>
      </c>
      <c r="BQ82" s="98">
        <f t="shared" si="36"/>
        <v>0</v>
      </c>
      <c r="BR82" s="98">
        <f t="shared" si="38"/>
        <v>0</v>
      </c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>
        <f t="shared" si="23"/>
        <v>0</v>
      </c>
      <c r="CJ82" s="98">
        <f t="shared" si="23"/>
        <v>0</v>
      </c>
      <c r="CK82" s="99"/>
      <c r="CL82" s="100">
        <v>0.4368055555555555</v>
      </c>
      <c r="CM82" s="101">
        <v>0.46111111111111108</v>
      </c>
      <c r="CN82" s="102">
        <f t="shared" si="6"/>
        <v>2.430555555555558E-2</v>
      </c>
      <c r="CO82" s="103">
        <f t="shared" si="29"/>
        <v>2.430555555555558E-2</v>
      </c>
      <c r="CP82" s="104">
        <f t="shared" si="7"/>
        <v>2100</v>
      </c>
      <c r="CQ82" s="105"/>
      <c r="CR82" s="106">
        <f t="shared" si="8"/>
        <v>0</v>
      </c>
      <c r="CS82" s="121">
        <f t="shared" si="30"/>
        <v>120</v>
      </c>
      <c r="CT82" s="108">
        <f t="shared" si="31"/>
        <v>0.33149171270718236</v>
      </c>
      <c r="CU82" s="108"/>
      <c r="CV82" s="122">
        <f>IF(ISNUMBER(CR82),IF(ISNUMBER(#REF!),IF(CT82=#REF!,#REF!,B82),1),"")</f>
        <v>1</v>
      </c>
      <c r="CW82" s="110"/>
      <c r="CX82" s="110"/>
      <c r="CY82" s="110"/>
      <c r="CZ82" s="110"/>
      <c r="DA82" s="110"/>
      <c r="DB82" s="110"/>
      <c r="DC82" s="110"/>
      <c r="DD82" s="111"/>
      <c r="DE82" s="6"/>
      <c r="DF82" s="5"/>
      <c r="DG82" s="6"/>
      <c r="DH82" s="6"/>
      <c r="DI82" s="6"/>
      <c r="DJ82" s="6">
        <v>12</v>
      </c>
      <c r="DK82" s="6"/>
    </row>
    <row r="83" spans="1:253" s="112" customFormat="1" ht="20.100000000000001" hidden="1" customHeight="1" x14ac:dyDescent="0.25">
      <c r="A83" s="81"/>
      <c r="B83" s="113">
        <f t="shared" si="2"/>
        <v>60</v>
      </c>
      <c r="C83" s="83" t="s">
        <v>108</v>
      </c>
      <c r="D83" s="84" t="s">
        <v>82</v>
      </c>
      <c r="E83" s="85"/>
      <c r="F83" s="88" t="s">
        <v>71</v>
      </c>
      <c r="G83" s="87" t="s">
        <v>68</v>
      </c>
      <c r="H83" s="87" t="s">
        <v>67</v>
      </c>
      <c r="I83" s="127"/>
      <c r="J83" s="88" t="s">
        <v>69</v>
      </c>
      <c r="K83" s="126" t="s">
        <v>64</v>
      </c>
      <c r="L83" s="88"/>
      <c r="M83" s="88">
        <v>1992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41"/>
      <c r="AZ83" s="98">
        <f t="shared" si="37"/>
        <v>0</v>
      </c>
      <c r="BA83" s="98">
        <f t="shared" si="37"/>
        <v>0</v>
      </c>
      <c r="BB83" s="98">
        <f t="shared" si="37"/>
        <v>0</v>
      </c>
      <c r="BC83" s="98">
        <f t="shared" si="36"/>
        <v>0</v>
      </c>
      <c r="BD83" s="98">
        <f t="shared" si="36"/>
        <v>0</v>
      </c>
      <c r="BE83" s="98">
        <f t="shared" si="36"/>
        <v>0</v>
      </c>
      <c r="BF83" s="98">
        <f t="shared" si="36"/>
        <v>0</v>
      </c>
      <c r="BG83" s="98">
        <f t="shared" si="36"/>
        <v>0</v>
      </c>
      <c r="BH83" s="98">
        <f t="shared" si="36"/>
        <v>0</v>
      </c>
      <c r="BI83" s="98">
        <f t="shared" si="36"/>
        <v>0</v>
      </c>
      <c r="BJ83" s="98">
        <f t="shared" si="36"/>
        <v>0</v>
      </c>
      <c r="BK83" s="98">
        <f t="shared" si="36"/>
        <v>0</v>
      </c>
      <c r="BL83" s="98">
        <f t="shared" si="36"/>
        <v>0</v>
      </c>
      <c r="BM83" s="98">
        <f t="shared" si="36"/>
        <v>0</v>
      </c>
      <c r="BN83" s="98">
        <f t="shared" si="36"/>
        <v>0</v>
      </c>
      <c r="BO83" s="98">
        <f t="shared" si="36"/>
        <v>0</v>
      </c>
      <c r="BP83" s="98">
        <f t="shared" si="36"/>
        <v>0</v>
      </c>
      <c r="BQ83" s="98">
        <f t="shared" si="36"/>
        <v>0</v>
      </c>
      <c r="BR83" s="98">
        <f t="shared" si="38"/>
        <v>0</v>
      </c>
      <c r="BS83" s="98">
        <f t="shared" si="38"/>
        <v>0</v>
      </c>
      <c r="BT83" s="98">
        <f t="shared" si="38"/>
        <v>0</v>
      </c>
      <c r="BU83" s="98">
        <f t="shared" si="38"/>
        <v>0</v>
      </c>
      <c r="BV83" s="98">
        <f t="shared" si="38"/>
        <v>0</v>
      </c>
      <c r="BW83" s="98">
        <f t="shared" si="38"/>
        <v>0</v>
      </c>
      <c r="BX83" s="98">
        <f t="shared" si="38"/>
        <v>0</v>
      </c>
      <c r="BY83" s="98">
        <f t="shared" si="38"/>
        <v>0</v>
      </c>
      <c r="BZ83" s="98">
        <f t="shared" si="38"/>
        <v>0</v>
      </c>
      <c r="CA83" s="98">
        <f t="shared" si="38"/>
        <v>0</v>
      </c>
      <c r="CB83" s="98">
        <f t="shared" si="38"/>
        <v>0</v>
      </c>
      <c r="CC83" s="98">
        <f t="shared" si="38"/>
        <v>0</v>
      </c>
      <c r="CD83" s="98">
        <f t="shared" si="38"/>
        <v>0</v>
      </c>
      <c r="CE83" s="98">
        <f t="shared" si="38"/>
        <v>0</v>
      </c>
      <c r="CF83" s="98">
        <f t="shared" si="38"/>
        <v>0</v>
      </c>
      <c r="CG83" s="98">
        <f t="shared" si="38"/>
        <v>0</v>
      </c>
      <c r="CH83" s="98">
        <f t="shared" ref="CH83:CJ90" si="40">IF(AV83=AV$22,1,0)</f>
        <v>0</v>
      </c>
      <c r="CI83" s="98">
        <f t="shared" si="23"/>
        <v>0</v>
      </c>
      <c r="CJ83" s="98">
        <f t="shared" si="23"/>
        <v>0</v>
      </c>
      <c r="CK83" s="99"/>
      <c r="CL83" s="100">
        <v>0.55486111111111114</v>
      </c>
      <c r="CM83" s="101">
        <v>0.61944444444444446</v>
      </c>
      <c r="CN83" s="102">
        <f t="shared" si="6"/>
        <v>6.4583333333333326E-2</v>
      </c>
      <c r="CO83" s="103">
        <f t="shared" si="29"/>
        <v>6.4583333333333326E-2</v>
      </c>
      <c r="CP83" s="104">
        <f t="shared" si="7"/>
        <v>5580</v>
      </c>
      <c r="CQ83" s="105"/>
      <c r="CR83" s="106">
        <f t="shared" si="8"/>
        <v>0</v>
      </c>
      <c r="CS83" s="121">
        <f t="shared" si="30"/>
        <v>120</v>
      </c>
      <c r="CT83" s="108">
        <f t="shared" si="31"/>
        <v>0.33149171270718236</v>
      </c>
      <c r="CU83" s="108">
        <f t="shared" ref="CU83:CU90" si="41">CT83*100/MAX(CT:CT)</f>
        <v>100</v>
      </c>
      <c r="CV83" s="122">
        <f t="shared" si="39"/>
        <v>1</v>
      </c>
      <c r="CW83" s="110"/>
      <c r="CX83" s="110"/>
      <c r="CY83" s="110"/>
      <c r="CZ83" s="110"/>
      <c r="DA83" s="110">
        <v>16</v>
      </c>
      <c r="DB83" s="110"/>
      <c r="DC83" s="110">
        <v>12</v>
      </c>
      <c r="DD83" s="111" t="str">
        <f t="shared" ref="DD83:DD90" si="42">IF(OR(AND(CW83&gt;0,CW83&lt;4),AND(CX83&gt;0,CX83&lt;4),AND(CY83&gt;0,CY83&lt;4),AND(CZ83&gt;0,CZ83&lt;4),AND(DA83&gt;0,DA83&lt;4),AND(DB83&gt;0,DB83&lt;4),AND(DC83&gt;0,DC83&lt;4)),"Призер","")</f>
        <v/>
      </c>
      <c r="DE83" s="6"/>
      <c r="DF83" s="6"/>
      <c r="DG83" s="6"/>
      <c r="DH83" s="6"/>
      <c r="DI83" s="6"/>
      <c r="DJ83" s="6">
        <v>13</v>
      </c>
      <c r="DK83" s="6"/>
    </row>
    <row r="84" spans="1:253" s="112" customFormat="1" ht="20.100000000000001" hidden="1" customHeight="1" x14ac:dyDescent="0.25">
      <c r="A84" s="81"/>
      <c r="B84" s="113">
        <f t="shared" si="2"/>
        <v>61</v>
      </c>
      <c r="C84" s="83" t="s">
        <v>109</v>
      </c>
      <c r="D84" s="84" t="s">
        <v>74</v>
      </c>
      <c r="E84" s="85"/>
      <c r="F84" s="87">
        <v>2</v>
      </c>
      <c r="G84" s="87" t="s">
        <v>68</v>
      </c>
      <c r="H84" s="87" t="s">
        <v>70</v>
      </c>
      <c r="I84" s="127"/>
      <c r="J84" s="88" t="s">
        <v>69</v>
      </c>
      <c r="K84" s="126" t="s">
        <v>64</v>
      </c>
      <c r="L84" s="88"/>
      <c r="M84" s="88">
        <v>1992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41"/>
      <c r="AZ84" s="98">
        <f t="shared" si="37"/>
        <v>0</v>
      </c>
      <c r="BA84" s="98">
        <f t="shared" si="37"/>
        <v>0</v>
      </c>
      <c r="BB84" s="98">
        <f t="shared" si="37"/>
        <v>0</v>
      </c>
      <c r="BC84" s="98">
        <f t="shared" si="36"/>
        <v>0</v>
      </c>
      <c r="BD84" s="98">
        <f t="shared" si="36"/>
        <v>0</v>
      </c>
      <c r="BE84" s="98">
        <f t="shared" si="36"/>
        <v>0</v>
      </c>
      <c r="BF84" s="98">
        <f t="shared" si="36"/>
        <v>0</v>
      </c>
      <c r="BG84" s="98">
        <f t="shared" si="36"/>
        <v>0</v>
      </c>
      <c r="BH84" s="98">
        <f t="shared" si="36"/>
        <v>0</v>
      </c>
      <c r="BI84" s="98">
        <f t="shared" si="36"/>
        <v>0</v>
      </c>
      <c r="BJ84" s="98">
        <f t="shared" si="36"/>
        <v>0</v>
      </c>
      <c r="BK84" s="98">
        <f t="shared" si="36"/>
        <v>0</v>
      </c>
      <c r="BL84" s="98">
        <f t="shared" si="36"/>
        <v>0</v>
      </c>
      <c r="BM84" s="98">
        <f t="shared" si="36"/>
        <v>0</v>
      </c>
      <c r="BN84" s="98">
        <f t="shared" si="36"/>
        <v>0</v>
      </c>
      <c r="BO84" s="98">
        <f t="shared" si="36"/>
        <v>0</v>
      </c>
      <c r="BP84" s="98">
        <f t="shared" si="36"/>
        <v>0</v>
      </c>
      <c r="BQ84" s="98">
        <f t="shared" si="36"/>
        <v>0</v>
      </c>
      <c r="BR84" s="98">
        <f t="shared" si="38"/>
        <v>0</v>
      </c>
      <c r="BS84" s="98">
        <f t="shared" si="38"/>
        <v>0</v>
      </c>
      <c r="BT84" s="98">
        <f t="shared" si="38"/>
        <v>0</v>
      </c>
      <c r="BU84" s="98">
        <f t="shared" si="38"/>
        <v>0</v>
      </c>
      <c r="BV84" s="98">
        <f t="shared" si="38"/>
        <v>0</v>
      </c>
      <c r="BW84" s="98">
        <f t="shared" si="38"/>
        <v>0</v>
      </c>
      <c r="BX84" s="98">
        <f t="shared" si="38"/>
        <v>0</v>
      </c>
      <c r="BY84" s="98">
        <f t="shared" si="38"/>
        <v>0</v>
      </c>
      <c r="BZ84" s="98">
        <f t="shared" si="38"/>
        <v>0</v>
      </c>
      <c r="CA84" s="98">
        <f t="shared" si="38"/>
        <v>0</v>
      </c>
      <c r="CB84" s="98">
        <f t="shared" si="38"/>
        <v>0</v>
      </c>
      <c r="CC84" s="98">
        <f t="shared" si="38"/>
        <v>0</v>
      </c>
      <c r="CD84" s="98">
        <f t="shared" si="38"/>
        <v>0</v>
      </c>
      <c r="CE84" s="98">
        <f t="shared" si="38"/>
        <v>0</v>
      </c>
      <c r="CF84" s="98">
        <f t="shared" si="38"/>
        <v>0</v>
      </c>
      <c r="CG84" s="98">
        <f t="shared" si="38"/>
        <v>0</v>
      </c>
      <c r="CH84" s="98">
        <f t="shared" si="40"/>
        <v>0</v>
      </c>
      <c r="CI84" s="98">
        <f t="shared" si="23"/>
        <v>0</v>
      </c>
      <c r="CJ84" s="98">
        <f t="shared" si="23"/>
        <v>0</v>
      </c>
      <c r="CK84" s="99"/>
      <c r="CL84" s="100">
        <v>0.54583333333333328</v>
      </c>
      <c r="CM84" s="101">
        <v>0.6020833333333333</v>
      </c>
      <c r="CN84" s="102">
        <f t="shared" si="6"/>
        <v>5.6250000000000022E-2</v>
      </c>
      <c r="CO84" s="103">
        <f t="shared" si="29"/>
        <v>5.6250000000000022E-2</v>
      </c>
      <c r="CP84" s="104">
        <f t="shared" si="7"/>
        <v>4860</v>
      </c>
      <c r="CQ84" s="105"/>
      <c r="CR84" s="106">
        <f t="shared" si="8"/>
        <v>0</v>
      </c>
      <c r="CS84" s="121">
        <f t="shared" si="30"/>
        <v>120</v>
      </c>
      <c r="CT84" s="108">
        <f t="shared" si="31"/>
        <v>0.33149171270718236</v>
      </c>
      <c r="CU84" s="108">
        <f t="shared" si="41"/>
        <v>100</v>
      </c>
      <c r="CV84" s="122">
        <f t="shared" si="39"/>
        <v>1</v>
      </c>
      <c r="CW84" s="110"/>
      <c r="CX84" s="110"/>
      <c r="CY84" s="110"/>
      <c r="CZ84" s="110"/>
      <c r="DA84" s="110">
        <v>12</v>
      </c>
      <c r="DB84" s="110"/>
      <c r="DC84" s="110">
        <v>8</v>
      </c>
      <c r="DD84" s="111" t="str">
        <f t="shared" si="42"/>
        <v/>
      </c>
      <c r="DE84" s="6"/>
      <c r="DF84" s="6"/>
      <c r="DG84" s="6"/>
      <c r="DH84" s="6"/>
      <c r="DI84" s="6"/>
      <c r="DJ84" s="6">
        <v>14</v>
      </c>
      <c r="DK84" s="6"/>
    </row>
    <row r="85" spans="1:253" s="112" customFormat="1" ht="20.100000000000001" hidden="1" customHeight="1" x14ac:dyDescent="0.25">
      <c r="A85" s="81"/>
      <c r="B85" s="113">
        <f t="shared" si="2"/>
        <v>62</v>
      </c>
      <c r="C85" s="83" t="s">
        <v>110</v>
      </c>
      <c r="D85" s="84" t="s">
        <v>80</v>
      </c>
      <c r="E85" s="85"/>
      <c r="F85" s="87" t="s">
        <v>61</v>
      </c>
      <c r="G85" s="87" t="s">
        <v>62</v>
      </c>
      <c r="H85" s="87" t="s">
        <v>63</v>
      </c>
      <c r="I85" s="127"/>
      <c r="J85" s="88"/>
      <c r="K85" s="126" t="s">
        <v>64</v>
      </c>
      <c r="L85" s="88"/>
      <c r="M85" s="88">
        <v>1965</v>
      </c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41"/>
      <c r="AZ85" s="98">
        <f t="shared" si="37"/>
        <v>0</v>
      </c>
      <c r="BA85" s="98">
        <f t="shared" si="37"/>
        <v>0</v>
      </c>
      <c r="BB85" s="98">
        <f t="shared" si="37"/>
        <v>0</v>
      </c>
      <c r="BC85" s="98">
        <f t="shared" si="36"/>
        <v>0</v>
      </c>
      <c r="BD85" s="98">
        <f t="shared" si="36"/>
        <v>0</v>
      </c>
      <c r="BE85" s="98">
        <f t="shared" si="36"/>
        <v>0</v>
      </c>
      <c r="BF85" s="98">
        <f t="shared" si="36"/>
        <v>0</v>
      </c>
      <c r="BG85" s="98">
        <f t="shared" si="36"/>
        <v>0</v>
      </c>
      <c r="BH85" s="98">
        <f t="shared" si="36"/>
        <v>0</v>
      </c>
      <c r="BI85" s="98">
        <f t="shared" si="36"/>
        <v>0</v>
      </c>
      <c r="BJ85" s="98">
        <f t="shared" si="36"/>
        <v>0</v>
      </c>
      <c r="BK85" s="98">
        <f t="shared" si="36"/>
        <v>0</v>
      </c>
      <c r="BL85" s="98">
        <f t="shared" si="36"/>
        <v>0</v>
      </c>
      <c r="BM85" s="98">
        <f t="shared" si="36"/>
        <v>0</v>
      </c>
      <c r="BN85" s="98">
        <f t="shared" si="36"/>
        <v>0</v>
      </c>
      <c r="BO85" s="98">
        <f t="shared" si="36"/>
        <v>0</v>
      </c>
      <c r="BP85" s="98">
        <f t="shared" si="36"/>
        <v>0</v>
      </c>
      <c r="BQ85" s="98">
        <f t="shared" si="36"/>
        <v>0</v>
      </c>
      <c r="BR85" s="98">
        <f t="shared" si="38"/>
        <v>0</v>
      </c>
      <c r="BS85" s="98">
        <f t="shared" si="38"/>
        <v>0</v>
      </c>
      <c r="BT85" s="98">
        <f t="shared" si="38"/>
        <v>0</v>
      </c>
      <c r="BU85" s="98">
        <f t="shared" si="38"/>
        <v>0</v>
      </c>
      <c r="BV85" s="98">
        <f t="shared" si="38"/>
        <v>0</v>
      </c>
      <c r="BW85" s="98">
        <f t="shared" si="38"/>
        <v>0</v>
      </c>
      <c r="BX85" s="98">
        <f t="shared" si="38"/>
        <v>0</v>
      </c>
      <c r="BY85" s="98">
        <f t="shared" si="38"/>
        <v>0</v>
      </c>
      <c r="BZ85" s="98">
        <f t="shared" si="38"/>
        <v>0</v>
      </c>
      <c r="CA85" s="98">
        <f t="shared" si="38"/>
        <v>0</v>
      </c>
      <c r="CB85" s="98">
        <f t="shared" si="38"/>
        <v>0</v>
      </c>
      <c r="CC85" s="98">
        <f t="shared" si="38"/>
        <v>0</v>
      </c>
      <c r="CD85" s="98">
        <f t="shared" si="38"/>
        <v>0</v>
      </c>
      <c r="CE85" s="98">
        <f t="shared" si="38"/>
        <v>0</v>
      </c>
      <c r="CF85" s="98">
        <f t="shared" si="38"/>
        <v>0</v>
      </c>
      <c r="CG85" s="98">
        <f t="shared" si="38"/>
        <v>0</v>
      </c>
      <c r="CH85" s="98">
        <f t="shared" si="40"/>
        <v>0</v>
      </c>
      <c r="CI85" s="98">
        <f t="shared" si="40"/>
        <v>0</v>
      </c>
      <c r="CJ85" s="98">
        <f t="shared" si="40"/>
        <v>0</v>
      </c>
      <c r="CK85" s="99"/>
      <c r="CL85" s="100">
        <v>0.54722222222222217</v>
      </c>
      <c r="CM85" s="101">
        <v>0.62361111111111112</v>
      </c>
      <c r="CN85" s="102">
        <f t="shared" si="6"/>
        <v>7.6388888888888951E-2</v>
      </c>
      <c r="CO85" s="103">
        <f t="shared" si="29"/>
        <v>0</v>
      </c>
      <c r="CP85" s="104">
        <f t="shared" si="7"/>
        <v>0</v>
      </c>
      <c r="CQ85" s="105">
        <f t="shared" ref="CQ85:CQ90" si="43">INT((CP85+299)/300)</f>
        <v>0</v>
      </c>
      <c r="CR85" s="106">
        <f t="shared" si="8"/>
        <v>0</v>
      </c>
      <c r="CS85" s="121">
        <f t="shared" si="30"/>
        <v>120</v>
      </c>
      <c r="CT85" s="108">
        <f t="shared" si="31"/>
        <v>0.33149171270718236</v>
      </c>
      <c r="CU85" s="108">
        <f t="shared" si="41"/>
        <v>100</v>
      </c>
      <c r="CV85" s="122">
        <f t="shared" si="39"/>
        <v>1</v>
      </c>
      <c r="CW85" s="110"/>
      <c r="CX85" s="110"/>
      <c r="CY85" s="110"/>
      <c r="CZ85" s="110"/>
      <c r="DA85" s="110">
        <v>13</v>
      </c>
      <c r="DB85" s="110"/>
      <c r="DC85" s="110"/>
      <c r="DD85" s="111" t="str">
        <f t="shared" si="42"/>
        <v/>
      </c>
      <c r="DE85" s="6"/>
      <c r="DF85" s="6"/>
      <c r="DG85" s="6"/>
      <c r="DH85" s="6"/>
      <c r="DI85" s="6"/>
      <c r="DJ85" s="6">
        <v>15</v>
      </c>
      <c r="DK85" s="6"/>
    </row>
    <row r="86" spans="1:253" s="112" customFormat="1" ht="20.100000000000001" hidden="1" customHeight="1" x14ac:dyDescent="0.25">
      <c r="A86" s="81"/>
      <c r="B86" s="113">
        <f t="shared" si="2"/>
        <v>63</v>
      </c>
      <c r="C86" s="83" t="s">
        <v>111</v>
      </c>
      <c r="D86" s="84" t="s">
        <v>112</v>
      </c>
      <c r="E86" s="85"/>
      <c r="F86" s="87" t="s">
        <v>61</v>
      </c>
      <c r="G86" s="87" t="s">
        <v>62</v>
      </c>
      <c r="H86" s="87" t="s">
        <v>63</v>
      </c>
      <c r="I86" s="87"/>
      <c r="J86" s="128" t="s">
        <v>69</v>
      </c>
      <c r="K86" s="87" t="s">
        <v>64</v>
      </c>
      <c r="L86" s="87"/>
      <c r="M86" s="115">
        <v>1995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7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41"/>
      <c r="AZ86" s="98">
        <f t="shared" si="37"/>
        <v>0</v>
      </c>
      <c r="BA86" s="98">
        <f t="shared" si="37"/>
        <v>0</v>
      </c>
      <c r="BB86" s="98">
        <f t="shared" si="37"/>
        <v>0</v>
      </c>
      <c r="BC86" s="98">
        <f t="shared" si="36"/>
        <v>0</v>
      </c>
      <c r="BD86" s="98">
        <f t="shared" si="36"/>
        <v>0</v>
      </c>
      <c r="BE86" s="98">
        <f t="shared" si="36"/>
        <v>0</v>
      </c>
      <c r="BF86" s="98">
        <f t="shared" si="36"/>
        <v>0</v>
      </c>
      <c r="BG86" s="98">
        <f t="shared" si="36"/>
        <v>0</v>
      </c>
      <c r="BH86" s="98">
        <f t="shared" si="36"/>
        <v>0</v>
      </c>
      <c r="BI86" s="98">
        <f t="shared" si="36"/>
        <v>0</v>
      </c>
      <c r="BJ86" s="98">
        <f t="shared" si="36"/>
        <v>0</v>
      </c>
      <c r="BK86" s="98">
        <f t="shared" si="36"/>
        <v>0</v>
      </c>
      <c r="BL86" s="98">
        <f t="shared" si="36"/>
        <v>0</v>
      </c>
      <c r="BM86" s="98">
        <f t="shared" si="36"/>
        <v>0</v>
      </c>
      <c r="BN86" s="98">
        <f t="shared" si="36"/>
        <v>0</v>
      </c>
      <c r="BO86" s="98">
        <f t="shared" si="36"/>
        <v>0</v>
      </c>
      <c r="BP86" s="98">
        <f t="shared" si="36"/>
        <v>0</v>
      </c>
      <c r="BQ86" s="98">
        <f t="shared" si="36"/>
        <v>0</v>
      </c>
      <c r="BR86" s="98">
        <f t="shared" si="38"/>
        <v>0</v>
      </c>
      <c r="BS86" s="98">
        <f t="shared" si="38"/>
        <v>0</v>
      </c>
      <c r="BT86" s="98">
        <f t="shared" si="38"/>
        <v>0</v>
      </c>
      <c r="BU86" s="98">
        <f t="shared" si="38"/>
        <v>0</v>
      </c>
      <c r="BV86" s="98">
        <f t="shared" si="38"/>
        <v>0</v>
      </c>
      <c r="BW86" s="98">
        <f t="shared" si="38"/>
        <v>0</v>
      </c>
      <c r="BX86" s="98">
        <f t="shared" si="38"/>
        <v>0</v>
      </c>
      <c r="BY86" s="98">
        <f t="shared" si="38"/>
        <v>0</v>
      </c>
      <c r="BZ86" s="98">
        <f t="shared" si="38"/>
        <v>0</v>
      </c>
      <c r="CA86" s="98">
        <f t="shared" si="38"/>
        <v>0</v>
      </c>
      <c r="CB86" s="98">
        <f t="shared" si="38"/>
        <v>0</v>
      </c>
      <c r="CC86" s="98">
        <f t="shared" si="38"/>
        <v>0</v>
      </c>
      <c r="CD86" s="98">
        <f t="shared" si="38"/>
        <v>0</v>
      </c>
      <c r="CE86" s="98">
        <f t="shared" si="38"/>
        <v>0</v>
      </c>
      <c r="CF86" s="98">
        <f t="shared" si="38"/>
        <v>0</v>
      </c>
      <c r="CG86" s="98">
        <f t="shared" si="38"/>
        <v>0</v>
      </c>
      <c r="CH86" s="98">
        <f t="shared" si="40"/>
        <v>0</v>
      </c>
      <c r="CI86" s="98">
        <f t="shared" si="40"/>
        <v>0</v>
      </c>
      <c r="CJ86" s="98">
        <f t="shared" si="40"/>
        <v>0</v>
      </c>
      <c r="CK86" s="99"/>
      <c r="CL86" s="100">
        <v>0.50555555555555554</v>
      </c>
      <c r="CM86" s="101">
        <v>0.57430555555555551</v>
      </c>
      <c r="CN86" s="102">
        <f t="shared" si="6"/>
        <v>6.8749999999999978E-2</v>
      </c>
      <c r="CO86" s="103">
        <f t="shared" si="29"/>
        <v>0</v>
      </c>
      <c r="CP86" s="104">
        <f t="shared" si="7"/>
        <v>0</v>
      </c>
      <c r="CQ86" s="105">
        <f t="shared" si="43"/>
        <v>0</v>
      </c>
      <c r="CR86" s="106">
        <f t="shared" si="8"/>
        <v>0</v>
      </c>
      <c r="CS86" s="121">
        <f t="shared" si="30"/>
        <v>120</v>
      </c>
      <c r="CT86" s="108">
        <f t="shared" si="31"/>
        <v>0.33149171270718236</v>
      </c>
      <c r="CU86" s="108">
        <f t="shared" si="41"/>
        <v>100</v>
      </c>
      <c r="CV86" s="122">
        <f t="shared" si="39"/>
        <v>1</v>
      </c>
      <c r="CW86" s="110"/>
      <c r="CX86" s="110"/>
      <c r="CY86" s="110"/>
      <c r="CZ86" s="110"/>
      <c r="DA86" s="110">
        <v>4</v>
      </c>
      <c r="DB86" s="110"/>
      <c r="DC86" s="110">
        <v>1</v>
      </c>
      <c r="DD86" s="111" t="str">
        <f t="shared" si="42"/>
        <v>Призер</v>
      </c>
      <c r="DE86" s="6"/>
      <c r="DF86" s="6"/>
      <c r="DG86" s="6"/>
      <c r="DH86" s="6"/>
      <c r="DI86" s="6"/>
      <c r="DJ86" s="6">
        <v>16</v>
      </c>
      <c r="DK86" s="6"/>
    </row>
    <row r="87" spans="1:253" s="112" customFormat="1" ht="20.100000000000001" hidden="1" customHeight="1" x14ac:dyDescent="0.25">
      <c r="A87" s="81"/>
      <c r="B87" s="113">
        <f t="shared" si="2"/>
        <v>64</v>
      </c>
      <c r="C87" s="83" t="s">
        <v>113</v>
      </c>
      <c r="D87" s="84" t="s">
        <v>74</v>
      </c>
      <c r="E87" s="85"/>
      <c r="F87" s="88">
        <v>2</v>
      </c>
      <c r="G87" s="87" t="s">
        <v>68</v>
      </c>
      <c r="H87" s="87" t="s">
        <v>63</v>
      </c>
      <c r="I87" s="127"/>
      <c r="J87" s="88" t="s">
        <v>69</v>
      </c>
      <c r="K87" s="126" t="s">
        <v>64</v>
      </c>
      <c r="L87" s="88"/>
      <c r="M87" s="88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41"/>
      <c r="AZ87" s="98">
        <f t="shared" si="37"/>
        <v>0</v>
      </c>
      <c r="BA87" s="98">
        <f t="shared" si="37"/>
        <v>0</v>
      </c>
      <c r="BB87" s="98">
        <f t="shared" si="37"/>
        <v>0</v>
      </c>
      <c r="BC87" s="98">
        <f t="shared" si="36"/>
        <v>0</v>
      </c>
      <c r="BD87" s="98">
        <f t="shared" si="36"/>
        <v>0</v>
      </c>
      <c r="BE87" s="98">
        <f t="shared" si="36"/>
        <v>0</v>
      </c>
      <c r="BF87" s="98">
        <f t="shared" si="36"/>
        <v>0</v>
      </c>
      <c r="BG87" s="98">
        <f t="shared" si="36"/>
        <v>0</v>
      </c>
      <c r="BH87" s="98">
        <f t="shared" si="36"/>
        <v>0</v>
      </c>
      <c r="BI87" s="98">
        <f t="shared" si="36"/>
        <v>0</v>
      </c>
      <c r="BJ87" s="98">
        <f t="shared" si="36"/>
        <v>0</v>
      </c>
      <c r="BK87" s="98">
        <f t="shared" si="36"/>
        <v>0</v>
      </c>
      <c r="BL87" s="98">
        <f t="shared" si="36"/>
        <v>0</v>
      </c>
      <c r="BM87" s="98">
        <f t="shared" si="36"/>
        <v>0</v>
      </c>
      <c r="BN87" s="98">
        <f t="shared" si="36"/>
        <v>0</v>
      </c>
      <c r="BO87" s="98">
        <f t="shared" si="36"/>
        <v>0</v>
      </c>
      <c r="BP87" s="98">
        <f t="shared" si="36"/>
        <v>0</v>
      </c>
      <c r="BQ87" s="98">
        <f t="shared" si="36"/>
        <v>0</v>
      </c>
      <c r="BR87" s="98">
        <f t="shared" si="38"/>
        <v>0</v>
      </c>
      <c r="BS87" s="98">
        <f t="shared" si="38"/>
        <v>0</v>
      </c>
      <c r="BT87" s="98">
        <f t="shared" si="38"/>
        <v>0</v>
      </c>
      <c r="BU87" s="98">
        <f t="shared" si="38"/>
        <v>0</v>
      </c>
      <c r="BV87" s="98">
        <f t="shared" si="38"/>
        <v>0</v>
      </c>
      <c r="BW87" s="98">
        <f t="shared" si="38"/>
        <v>0</v>
      </c>
      <c r="BX87" s="98">
        <f t="shared" si="38"/>
        <v>0</v>
      </c>
      <c r="BY87" s="98">
        <f t="shared" si="38"/>
        <v>0</v>
      </c>
      <c r="BZ87" s="98">
        <f t="shared" si="38"/>
        <v>0</v>
      </c>
      <c r="CA87" s="98">
        <f t="shared" si="38"/>
        <v>0</v>
      </c>
      <c r="CB87" s="98">
        <f t="shared" si="38"/>
        <v>0</v>
      </c>
      <c r="CC87" s="98">
        <f t="shared" si="38"/>
        <v>0</v>
      </c>
      <c r="CD87" s="98">
        <f t="shared" si="38"/>
        <v>0</v>
      </c>
      <c r="CE87" s="98">
        <f t="shared" si="38"/>
        <v>0</v>
      </c>
      <c r="CF87" s="98">
        <f t="shared" si="38"/>
        <v>0</v>
      </c>
      <c r="CG87" s="98">
        <f t="shared" si="38"/>
        <v>0</v>
      </c>
      <c r="CH87" s="98">
        <f t="shared" si="40"/>
        <v>0</v>
      </c>
      <c r="CI87" s="98">
        <f t="shared" si="40"/>
        <v>0</v>
      </c>
      <c r="CJ87" s="98">
        <f t="shared" si="40"/>
        <v>0</v>
      </c>
      <c r="CK87" s="99"/>
      <c r="CL87" s="100">
        <v>0.55208333333333337</v>
      </c>
      <c r="CM87" s="101">
        <v>0.62152777777777779</v>
      </c>
      <c r="CN87" s="102">
        <f t="shared" si="6"/>
        <v>6.944444444444442E-2</v>
      </c>
      <c r="CO87" s="103">
        <f t="shared" si="29"/>
        <v>6.944444444444442E-2</v>
      </c>
      <c r="CP87" s="104">
        <f t="shared" si="7"/>
        <v>6000</v>
      </c>
      <c r="CQ87" s="105">
        <f t="shared" si="43"/>
        <v>20</v>
      </c>
      <c r="CR87" s="106">
        <f t="shared" si="8"/>
        <v>-20</v>
      </c>
      <c r="CS87" s="121">
        <f t="shared" si="30"/>
        <v>120</v>
      </c>
      <c r="CT87" s="108">
        <f t="shared" si="31"/>
        <v>-19.668508287292816</v>
      </c>
      <c r="CU87" s="108">
        <f t="shared" si="41"/>
        <v>-5933.3333333333321</v>
      </c>
      <c r="CV87" s="122">
        <f t="shared" si="39"/>
        <v>64</v>
      </c>
      <c r="CW87" s="110"/>
      <c r="CX87" s="110"/>
      <c r="CY87" s="110"/>
      <c r="CZ87" s="110"/>
      <c r="DA87" s="110">
        <v>15</v>
      </c>
      <c r="DB87" s="110"/>
      <c r="DC87" s="110">
        <v>11</v>
      </c>
      <c r="DD87" s="111" t="str">
        <f t="shared" si="42"/>
        <v/>
      </c>
      <c r="DE87" s="6"/>
      <c r="DF87" s="6"/>
      <c r="DG87" s="6"/>
      <c r="DH87" s="6"/>
      <c r="DI87" s="6"/>
      <c r="DJ87" s="6">
        <v>17</v>
      </c>
      <c r="DK87" s="6"/>
    </row>
    <row r="88" spans="1:253" s="112" customFormat="1" ht="20.100000000000001" hidden="1" customHeight="1" x14ac:dyDescent="0.25">
      <c r="A88" s="81"/>
      <c r="B88" s="113">
        <f>IF(ISNUMBER(B87),B87+1,1)</f>
        <v>65</v>
      </c>
      <c r="C88" s="124" t="s">
        <v>114</v>
      </c>
      <c r="D88" s="84" t="s">
        <v>74</v>
      </c>
      <c r="E88" s="85"/>
      <c r="F88" s="88">
        <v>2</v>
      </c>
      <c r="G88" s="87" t="s">
        <v>68</v>
      </c>
      <c r="H88" s="87" t="s">
        <v>63</v>
      </c>
      <c r="I88" s="87"/>
      <c r="J88" s="128" t="s">
        <v>69</v>
      </c>
      <c r="K88" s="87" t="s">
        <v>64</v>
      </c>
      <c r="L88" s="87"/>
      <c r="M88" s="128">
        <v>36984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7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41"/>
      <c r="AZ88" s="98">
        <f t="shared" si="37"/>
        <v>0</v>
      </c>
      <c r="BA88" s="98">
        <f t="shared" si="37"/>
        <v>0</v>
      </c>
      <c r="BB88" s="98">
        <f t="shared" si="37"/>
        <v>0</v>
      </c>
      <c r="BC88" s="98">
        <f t="shared" si="36"/>
        <v>0</v>
      </c>
      <c r="BD88" s="98">
        <f t="shared" si="36"/>
        <v>0</v>
      </c>
      <c r="BE88" s="98">
        <f t="shared" si="36"/>
        <v>0</v>
      </c>
      <c r="BF88" s="98">
        <f t="shared" si="36"/>
        <v>0</v>
      </c>
      <c r="BG88" s="98">
        <f t="shared" si="36"/>
        <v>0</v>
      </c>
      <c r="BH88" s="98">
        <f t="shared" si="36"/>
        <v>0</v>
      </c>
      <c r="BI88" s="98">
        <f t="shared" si="36"/>
        <v>0</v>
      </c>
      <c r="BJ88" s="98">
        <f t="shared" si="36"/>
        <v>0</v>
      </c>
      <c r="BK88" s="98">
        <f t="shared" si="36"/>
        <v>0</v>
      </c>
      <c r="BL88" s="98">
        <f t="shared" si="36"/>
        <v>0</v>
      </c>
      <c r="BM88" s="98">
        <f t="shared" si="36"/>
        <v>0</v>
      </c>
      <c r="BN88" s="98">
        <f t="shared" si="36"/>
        <v>0</v>
      </c>
      <c r="BO88" s="98">
        <f t="shared" si="36"/>
        <v>0</v>
      </c>
      <c r="BP88" s="98">
        <f t="shared" si="36"/>
        <v>0</v>
      </c>
      <c r="BQ88" s="98">
        <f t="shared" si="36"/>
        <v>0</v>
      </c>
      <c r="BR88" s="98">
        <f t="shared" si="38"/>
        <v>0</v>
      </c>
      <c r="BS88" s="98">
        <f t="shared" si="38"/>
        <v>0</v>
      </c>
      <c r="BT88" s="98">
        <f t="shared" si="38"/>
        <v>0</v>
      </c>
      <c r="BU88" s="98">
        <f t="shared" si="38"/>
        <v>0</v>
      </c>
      <c r="BV88" s="98">
        <f t="shared" si="38"/>
        <v>0</v>
      </c>
      <c r="BW88" s="98">
        <f t="shared" si="38"/>
        <v>0</v>
      </c>
      <c r="BX88" s="98">
        <f t="shared" si="38"/>
        <v>0</v>
      </c>
      <c r="BY88" s="98">
        <f t="shared" si="38"/>
        <v>0</v>
      </c>
      <c r="BZ88" s="98">
        <f t="shared" si="38"/>
        <v>0</v>
      </c>
      <c r="CA88" s="98">
        <f t="shared" si="38"/>
        <v>0</v>
      </c>
      <c r="CB88" s="98">
        <f t="shared" si="38"/>
        <v>0</v>
      </c>
      <c r="CC88" s="98">
        <f t="shared" si="38"/>
        <v>0</v>
      </c>
      <c r="CD88" s="98">
        <f t="shared" si="38"/>
        <v>0</v>
      </c>
      <c r="CE88" s="98">
        <f t="shared" si="38"/>
        <v>0</v>
      </c>
      <c r="CF88" s="98">
        <f t="shared" si="38"/>
        <v>0</v>
      </c>
      <c r="CG88" s="98">
        <f t="shared" si="38"/>
        <v>0</v>
      </c>
      <c r="CH88" s="98">
        <f t="shared" si="40"/>
        <v>0</v>
      </c>
      <c r="CI88" s="98">
        <f t="shared" si="40"/>
        <v>0</v>
      </c>
      <c r="CJ88" s="98">
        <f t="shared" si="40"/>
        <v>0</v>
      </c>
      <c r="CK88" s="99"/>
      <c r="CL88" s="100">
        <v>0.49513888888888885</v>
      </c>
      <c r="CM88" s="101">
        <v>0.54513888888888895</v>
      </c>
      <c r="CN88" s="102">
        <f t="shared" ref="CN88:CN90" si="44">CM88-CL88-CN$17</f>
        <v>5.00000000000001E-2</v>
      </c>
      <c r="CO88" s="103">
        <f t="shared" si="29"/>
        <v>5.00000000000001E-2</v>
      </c>
      <c r="CP88" s="104">
        <f t="shared" ref="CP88:CP90" si="45">HOUR(CO88)*3600+MINUTE(CO88)*60+SECOND(CO88)</f>
        <v>4320</v>
      </c>
      <c r="CQ88" s="105">
        <f t="shared" si="43"/>
        <v>15</v>
      </c>
      <c r="CR88" s="106">
        <f t="shared" ref="CR88:CR90" si="46">SUM(AZ88:CH88)-CQ88</f>
        <v>-15</v>
      </c>
      <c r="CS88" s="121">
        <f t="shared" si="30"/>
        <v>120</v>
      </c>
      <c r="CT88" s="108">
        <f t="shared" si="31"/>
        <v>-14.668508287292818</v>
      </c>
      <c r="CU88" s="108">
        <f t="shared" si="41"/>
        <v>-4425</v>
      </c>
      <c r="CV88" s="122">
        <f t="shared" si="39"/>
        <v>65</v>
      </c>
      <c r="CW88" s="110"/>
      <c r="CX88" s="110"/>
      <c r="CY88" s="110"/>
      <c r="CZ88" s="110"/>
      <c r="DA88" s="110">
        <v>7</v>
      </c>
      <c r="DB88" s="110"/>
      <c r="DC88" s="110">
        <v>3</v>
      </c>
      <c r="DD88" s="111" t="str">
        <f t="shared" si="42"/>
        <v>Призер</v>
      </c>
      <c r="DE88" s="6"/>
      <c r="DF88" s="6"/>
      <c r="DG88" s="6"/>
      <c r="DH88" s="6"/>
      <c r="DI88" s="6"/>
      <c r="DJ88" s="6">
        <v>18</v>
      </c>
      <c r="DK88" s="6"/>
    </row>
    <row r="89" spans="1:253" s="112" customFormat="1" ht="20.100000000000001" hidden="1" customHeight="1" x14ac:dyDescent="0.25">
      <c r="A89" s="81"/>
      <c r="B89" s="113">
        <f>IF(ISNUMBER(B88),B88+1,1)</f>
        <v>66</v>
      </c>
      <c r="C89" s="83" t="s">
        <v>115</v>
      </c>
      <c r="D89" s="132" t="s">
        <v>116</v>
      </c>
      <c r="E89" s="85"/>
      <c r="F89" s="87">
        <v>1</v>
      </c>
      <c r="G89" s="87" t="s">
        <v>68</v>
      </c>
      <c r="H89" s="133" t="s">
        <v>63</v>
      </c>
      <c r="I89" s="127"/>
      <c r="J89" s="128" t="s">
        <v>69</v>
      </c>
      <c r="K89" s="127" t="s">
        <v>64</v>
      </c>
      <c r="L89" s="127"/>
      <c r="M89" s="128">
        <v>34730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7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41"/>
      <c r="AZ89" s="98">
        <f t="shared" si="37"/>
        <v>0</v>
      </c>
      <c r="BA89" s="98">
        <f t="shared" si="37"/>
        <v>0</v>
      </c>
      <c r="BB89" s="98">
        <f t="shared" si="37"/>
        <v>0</v>
      </c>
      <c r="BC89" s="98">
        <f t="shared" si="36"/>
        <v>0</v>
      </c>
      <c r="BD89" s="98">
        <f t="shared" si="36"/>
        <v>0</v>
      </c>
      <c r="BE89" s="98">
        <f t="shared" si="36"/>
        <v>0</v>
      </c>
      <c r="BF89" s="98">
        <f t="shared" si="36"/>
        <v>0</v>
      </c>
      <c r="BG89" s="98">
        <f t="shared" si="36"/>
        <v>0</v>
      </c>
      <c r="BH89" s="98">
        <f t="shared" si="36"/>
        <v>0</v>
      </c>
      <c r="BI89" s="98">
        <f t="shared" si="36"/>
        <v>0</v>
      </c>
      <c r="BJ89" s="98">
        <f t="shared" si="36"/>
        <v>0</v>
      </c>
      <c r="BK89" s="98">
        <f t="shared" si="36"/>
        <v>0</v>
      </c>
      <c r="BL89" s="98">
        <f t="shared" si="36"/>
        <v>0</v>
      </c>
      <c r="BM89" s="98">
        <f t="shared" si="36"/>
        <v>0</v>
      </c>
      <c r="BN89" s="98">
        <f t="shared" si="36"/>
        <v>0</v>
      </c>
      <c r="BO89" s="98">
        <f t="shared" si="36"/>
        <v>0</v>
      </c>
      <c r="BP89" s="98">
        <f t="shared" si="36"/>
        <v>0</v>
      </c>
      <c r="BQ89" s="98">
        <f t="shared" si="36"/>
        <v>0</v>
      </c>
      <c r="BR89" s="98">
        <f t="shared" si="38"/>
        <v>0</v>
      </c>
      <c r="BS89" s="98">
        <f t="shared" si="38"/>
        <v>0</v>
      </c>
      <c r="BT89" s="98">
        <f t="shared" si="38"/>
        <v>0</v>
      </c>
      <c r="BU89" s="98">
        <f t="shared" si="38"/>
        <v>0</v>
      </c>
      <c r="BV89" s="98">
        <f t="shared" si="38"/>
        <v>0</v>
      </c>
      <c r="BW89" s="98">
        <f t="shared" si="38"/>
        <v>0</v>
      </c>
      <c r="BX89" s="98">
        <f t="shared" si="38"/>
        <v>0</v>
      </c>
      <c r="BY89" s="98">
        <f t="shared" si="38"/>
        <v>0</v>
      </c>
      <c r="BZ89" s="98">
        <f t="shared" si="38"/>
        <v>0</v>
      </c>
      <c r="CA89" s="98">
        <f t="shared" si="38"/>
        <v>0</v>
      </c>
      <c r="CB89" s="98">
        <f t="shared" si="38"/>
        <v>0</v>
      </c>
      <c r="CC89" s="98">
        <f t="shared" si="38"/>
        <v>0</v>
      </c>
      <c r="CD89" s="98">
        <f t="shared" si="38"/>
        <v>0</v>
      </c>
      <c r="CE89" s="98">
        <f t="shared" si="38"/>
        <v>0</v>
      </c>
      <c r="CF89" s="98">
        <f t="shared" si="38"/>
        <v>0</v>
      </c>
      <c r="CG89" s="98">
        <f t="shared" si="38"/>
        <v>0</v>
      </c>
      <c r="CH89" s="98">
        <f t="shared" si="40"/>
        <v>0</v>
      </c>
      <c r="CI89" s="98">
        <f t="shared" si="40"/>
        <v>0</v>
      </c>
      <c r="CJ89" s="98">
        <f t="shared" si="40"/>
        <v>0</v>
      </c>
      <c r="CK89" s="99"/>
      <c r="CL89" s="100">
        <v>0.53541666666666665</v>
      </c>
      <c r="CM89" s="101">
        <v>0.60902777777777783</v>
      </c>
      <c r="CN89" s="102">
        <f t="shared" si="44"/>
        <v>7.3611111111111183E-2</v>
      </c>
      <c r="CO89" s="103">
        <f t="shared" si="29"/>
        <v>7.3611111111111183E-2</v>
      </c>
      <c r="CP89" s="104">
        <f t="shared" si="45"/>
        <v>6360</v>
      </c>
      <c r="CQ89" s="105">
        <f t="shared" si="43"/>
        <v>22</v>
      </c>
      <c r="CR89" s="106">
        <f t="shared" si="46"/>
        <v>-22</v>
      </c>
      <c r="CS89" s="121">
        <f t="shared" si="30"/>
        <v>120</v>
      </c>
      <c r="CT89" s="108">
        <f t="shared" si="31"/>
        <v>-21.668508287292816</v>
      </c>
      <c r="CU89" s="108">
        <f t="shared" si="41"/>
        <v>-6536.6666666666652</v>
      </c>
      <c r="CV89" s="122">
        <f t="shared" si="39"/>
        <v>66</v>
      </c>
      <c r="CW89" s="110"/>
      <c r="CX89" s="110"/>
      <c r="CY89" s="110"/>
      <c r="CZ89" s="110"/>
      <c r="DA89" s="110">
        <v>8</v>
      </c>
      <c r="DB89" s="110"/>
      <c r="DC89" s="110">
        <v>4</v>
      </c>
      <c r="DD89" s="111" t="str">
        <f t="shared" si="42"/>
        <v/>
      </c>
      <c r="DE89" s="6"/>
      <c r="DF89" s="6"/>
      <c r="DG89" s="6"/>
      <c r="DH89" s="6"/>
      <c r="DI89" s="6"/>
      <c r="DJ89" s="6">
        <v>19</v>
      </c>
      <c r="DK89" s="6"/>
    </row>
    <row r="90" spans="1:253" s="112" customFormat="1" ht="20.100000000000001" hidden="1" customHeight="1" x14ac:dyDescent="0.25">
      <c r="A90" s="81"/>
      <c r="B90" s="113">
        <f>IF(ISNUMBER(B89),B89+1,1)</f>
        <v>67</v>
      </c>
      <c r="C90" s="83" t="s">
        <v>117</v>
      </c>
      <c r="D90" s="84" t="s">
        <v>99</v>
      </c>
      <c r="E90" s="85"/>
      <c r="F90" s="88" t="s">
        <v>71</v>
      </c>
      <c r="G90" s="87" t="s">
        <v>62</v>
      </c>
      <c r="H90" s="88" t="s">
        <v>63</v>
      </c>
      <c r="I90" s="87"/>
      <c r="J90" s="128"/>
      <c r="K90" s="87" t="s">
        <v>86</v>
      </c>
      <c r="L90" s="87"/>
      <c r="M90" s="128">
        <v>22610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7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41"/>
      <c r="AZ90" s="98">
        <f t="shared" si="37"/>
        <v>0</v>
      </c>
      <c r="BA90" s="98">
        <f t="shared" si="37"/>
        <v>0</v>
      </c>
      <c r="BB90" s="98">
        <f t="shared" si="37"/>
        <v>0</v>
      </c>
      <c r="BC90" s="98">
        <f t="shared" si="37"/>
        <v>0</v>
      </c>
      <c r="BD90" s="98">
        <f t="shared" si="37"/>
        <v>0</v>
      </c>
      <c r="BE90" s="98">
        <f t="shared" si="37"/>
        <v>0</v>
      </c>
      <c r="BF90" s="98">
        <f t="shared" si="37"/>
        <v>0</v>
      </c>
      <c r="BG90" s="98">
        <f t="shared" si="37"/>
        <v>0</v>
      </c>
      <c r="BH90" s="98">
        <f t="shared" si="37"/>
        <v>0</v>
      </c>
      <c r="BI90" s="98">
        <f t="shared" si="37"/>
        <v>0</v>
      </c>
      <c r="BJ90" s="98">
        <f t="shared" si="37"/>
        <v>0</v>
      </c>
      <c r="BK90" s="98">
        <f t="shared" si="37"/>
        <v>0</v>
      </c>
      <c r="BL90" s="98">
        <f t="shared" si="37"/>
        <v>0</v>
      </c>
      <c r="BM90" s="98">
        <f t="shared" si="37"/>
        <v>0</v>
      </c>
      <c r="BN90" s="98">
        <f t="shared" si="37"/>
        <v>0</v>
      </c>
      <c r="BO90" s="98">
        <f t="shared" si="37"/>
        <v>0</v>
      </c>
      <c r="BP90" s="98">
        <f t="shared" ref="BP90:BQ90" si="47">IF(AD90=AD$22,1,0)</f>
        <v>0</v>
      </c>
      <c r="BQ90" s="98">
        <f t="shared" si="47"/>
        <v>0</v>
      </c>
      <c r="BR90" s="98">
        <f t="shared" si="38"/>
        <v>0</v>
      </c>
      <c r="BS90" s="98">
        <f t="shared" si="38"/>
        <v>0</v>
      </c>
      <c r="BT90" s="98">
        <f t="shared" si="38"/>
        <v>0</v>
      </c>
      <c r="BU90" s="98">
        <f t="shared" si="38"/>
        <v>0</v>
      </c>
      <c r="BV90" s="98">
        <f t="shared" si="38"/>
        <v>0</v>
      </c>
      <c r="BW90" s="98">
        <f t="shared" si="38"/>
        <v>0</v>
      </c>
      <c r="BX90" s="98">
        <f t="shared" si="38"/>
        <v>0</v>
      </c>
      <c r="BY90" s="98">
        <f t="shared" si="38"/>
        <v>0</v>
      </c>
      <c r="BZ90" s="98">
        <f t="shared" si="38"/>
        <v>0</v>
      </c>
      <c r="CA90" s="98">
        <f t="shared" si="38"/>
        <v>0</v>
      </c>
      <c r="CB90" s="98">
        <f t="shared" si="38"/>
        <v>0</v>
      </c>
      <c r="CC90" s="98">
        <f t="shared" si="38"/>
        <v>0</v>
      </c>
      <c r="CD90" s="98">
        <f t="shared" si="38"/>
        <v>0</v>
      </c>
      <c r="CE90" s="98">
        <f t="shared" si="38"/>
        <v>0</v>
      </c>
      <c r="CF90" s="98">
        <f t="shared" si="38"/>
        <v>0</v>
      </c>
      <c r="CG90" s="98">
        <f t="shared" si="38"/>
        <v>0</v>
      </c>
      <c r="CH90" s="98">
        <f t="shared" si="40"/>
        <v>0</v>
      </c>
      <c r="CI90" s="98">
        <f t="shared" si="40"/>
        <v>0</v>
      </c>
      <c r="CJ90" s="98">
        <f t="shared" si="40"/>
        <v>0</v>
      </c>
      <c r="CK90" s="99"/>
      <c r="CL90" s="100">
        <v>0.44722222222222219</v>
      </c>
      <c r="CM90" s="101">
        <v>0.52222222222222225</v>
      </c>
      <c r="CN90" s="102">
        <f t="shared" si="44"/>
        <v>7.5000000000000067E-2</v>
      </c>
      <c r="CO90" s="103">
        <f t="shared" si="29"/>
        <v>0</v>
      </c>
      <c r="CP90" s="104">
        <f t="shared" si="45"/>
        <v>0</v>
      </c>
      <c r="CQ90" s="105">
        <f t="shared" si="43"/>
        <v>0</v>
      </c>
      <c r="CR90" s="106">
        <f t="shared" si="46"/>
        <v>0</v>
      </c>
      <c r="CS90" s="121">
        <f t="shared" si="30"/>
        <v>120</v>
      </c>
      <c r="CT90" s="108">
        <f t="shared" si="31"/>
        <v>0.33149171270718236</v>
      </c>
      <c r="CU90" s="108">
        <f t="shared" si="41"/>
        <v>100</v>
      </c>
      <c r="CV90" s="122">
        <f>IF(ISNUMBER(CR90),IF(ISNUMBER(#REF!),IF(CT90=#REF!,#REF!,B90),1),"")</f>
        <v>1</v>
      </c>
      <c r="CW90" s="110">
        <v>2</v>
      </c>
      <c r="CX90" s="110"/>
      <c r="CY90" s="110"/>
      <c r="CZ90" s="110"/>
      <c r="DA90" s="110"/>
      <c r="DB90" s="110"/>
      <c r="DC90" s="110"/>
      <c r="DD90" s="111" t="str">
        <f t="shared" si="42"/>
        <v>Призер</v>
      </c>
      <c r="DE90" s="6"/>
      <c r="DF90" s="6"/>
      <c r="DG90" s="6"/>
      <c r="DH90" s="6"/>
      <c r="DI90" s="6"/>
      <c r="DJ90" s="6"/>
      <c r="DK90" s="6">
        <v>2</v>
      </c>
    </row>
    <row r="91" spans="1:253" ht="17.100000000000001" customHeight="1" x14ac:dyDescent="0.25">
      <c r="C91" s="145"/>
      <c r="D91" s="377"/>
      <c r="E91" s="378"/>
      <c r="F91" s="377"/>
      <c r="G91" s="377"/>
      <c r="H91" s="146"/>
      <c r="I91" s="146"/>
      <c r="J91" s="146"/>
      <c r="K91" s="146"/>
      <c r="L91" s="146"/>
      <c r="M91" s="146"/>
      <c r="N91" s="147">
        <f t="shared" ref="N91:AX91" si="48">IF(N22=" ","",COUNTIF(N24:N90,N22))</f>
        <v>0</v>
      </c>
      <c r="O91" s="147">
        <f t="shared" si="48"/>
        <v>0</v>
      </c>
      <c r="P91" s="147">
        <f t="shared" si="48"/>
        <v>0</v>
      </c>
      <c r="Q91" s="147">
        <f t="shared" si="48"/>
        <v>0</v>
      </c>
      <c r="R91" s="147">
        <f t="shared" si="48"/>
        <v>0</v>
      </c>
      <c r="S91" s="147">
        <f t="shared" si="48"/>
        <v>0</v>
      </c>
      <c r="T91" s="147">
        <f t="shared" si="48"/>
        <v>0</v>
      </c>
      <c r="U91" s="147">
        <f t="shared" si="48"/>
        <v>0</v>
      </c>
      <c r="V91" s="147">
        <f t="shared" si="48"/>
        <v>0</v>
      </c>
      <c r="W91" s="147">
        <f t="shared" si="48"/>
        <v>0</v>
      </c>
      <c r="X91" s="147">
        <f t="shared" si="48"/>
        <v>0</v>
      </c>
      <c r="Y91" s="147">
        <f t="shared" si="48"/>
        <v>0</v>
      </c>
      <c r="Z91" s="147">
        <f t="shared" si="48"/>
        <v>0</v>
      </c>
      <c r="AA91" s="147">
        <f t="shared" si="48"/>
        <v>0</v>
      </c>
      <c r="AB91" s="147">
        <f t="shared" si="48"/>
        <v>0</v>
      </c>
      <c r="AC91" s="147">
        <f t="shared" si="48"/>
        <v>0</v>
      </c>
      <c r="AD91" s="147">
        <f t="shared" si="48"/>
        <v>0</v>
      </c>
      <c r="AE91" s="147">
        <f t="shared" si="48"/>
        <v>0</v>
      </c>
      <c r="AF91" s="147">
        <f t="shared" si="48"/>
        <v>0</v>
      </c>
      <c r="AG91" s="147">
        <f t="shared" si="48"/>
        <v>0</v>
      </c>
      <c r="AH91" s="147">
        <f t="shared" si="48"/>
        <v>0</v>
      </c>
      <c r="AI91" s="147">
        <f t="shared" si="48"/>
        <v>0</v>
      </c>
      <c r="AJ91" s="147">
        <f t="shared" si="48"/>
        <v>0</v>
      </c>
      <c r="AK91" s="147">
        <f t="shared" si="48"/>
        <v>0</v>
      </c>
      <c r="AL91" s="147">
        <f t="shared" si="48"/>
        <v>0</v>
      </c>
      <c r="AM91" s="147">
        <f t="shared" si="48"/>
        <v>0</v>
      </c>
      <c r="AN91" s="147">
        <f t="shared" si="48"/>
        <v>0</v>
      </c>
      <c r="AO91" s="147">
        <f t="shared" si="48"/>
        <v>0</v>
      </c>
      <c r="AP91" s="147">
        <f t="shared" si="48"/>
        <v>0</v>
      </c>
      <c r="AQ91" s="147">
        <f t="shared" si="48"/>
        <v>0</v>
      </c>
      <c r="AR91" s="147">
        <f t="shared" si="48"/>
        <v>0</v>
      </c>
      <c r="AS91" s="147">
        <f t="shared" si="48"/>
        <v>0</v>
      </c>
      <c r="AT91" s="147">
        <f t="shared" si="48"/>
        <v>0</v>
      </c>
      <c r="AU91" s="147">
        <f t="shared" si="48"/>
        <v>0</v>
      </c>
      <c r="AV91" s="147">
        <f t="shared" si="48"/>
        <v>0</v>
      </c>
      <c r="AW91" s="147">
        <f t="shared" si="48"/>
        <v>0</v>
      </c>
      <c r="AX91" s="147">
        <f t="shared" si="48"/>
        <v>0</v>
      </c>
      <c r="AY91" s="43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9"/>
      <c r="CQ91" s="148"/>
      <c r="CR91" s="150"/>
      <c r="CS91" s="150"/>
      <c r="CT91" s="151"/>
      <c r="CU91" s="151"/>
      <c r="CV91" s="152"/>
      <c r="IN91" s="43"/>
      <c r="IO91" s="43"/>
      <c r="IP91" s="43"/>
      <c r="IQ91" s="43"/>
      <c r="IR91" s="43"/>
      <c r="IS91" s="43"/>
    </row>
    <row r="92" spans="1:253" ht="17.100000000000001" customHeight="1" x14ac:dyDescent="0.25">
      <c r="C92" s="145"/>
      <c r="D92" s="377"/>
      <c r="E92" s="378"/>
      <c r="F92" s="377"/>
      <c r="G92" s="377"/>
      <c r="H92" s="146"/>
      <c r="I92" s="146"/>
      <c r="J92" s="146"/>
      <c r="K92" s="146"/>
      <c r="L92" s="146"/>
      <c r="M92" s="146"/>
      <c r="N92" s="153">
        <f t="shared" ref="N92:AX92" si="49">IF(N22=" ","",N91/COUNTA(AZ24:AZ90)*100)</f>
        <v>0</v>
      </c>
      <c r="O92" s="153">
        <f t="shared" si="49"/>
        <v>0</v>
      </c>
      <c r="P92" s="153">
        <f t="shared" si="49"/>
        <v>0</v>
      </c>
      <c r="Q92" s="153">
        <f t="shared" si="49"/>
        <v>0</v>
      </c>
      <c r="R92" s="153">
        <f t="shared" si="49"/>
        <v>0</v>
      </c>
      <c r="S92" s="153">
        <f t="shared" si="49"/>
        <v>0</v>
      </c>
      <c r="T92" s="153">
        <f t="shared" si="49"/>
        <v>0</v>
      </c>
      <c r="U92" s="153">
        <f t="shared" si="49"/>
        <v>0</v>
      </c>
      <c r="V92" s="153">
        <f t="shared" si="49"/>
        <v>0</v>
      </c>
      <c r="W92" s="153">
        <f t="shared" si="49"/>
        <v>0</v>
      </c>
      <c r="X92" s="153">
        <f t="shared" si="49"/>
        <v>0</v>
      </c>
      <c r="Y92" s="153">
        <f t="shared" si="49"/>
        <v>0</v>
      </c>
      <c r="Z92" s="153">
        <f t="shared" si="49"/>
        <v>0</v>
      </c>
      <c r="AA92" s="153">
        <f t="shared" si="49"/>
        <v>0</v>
      </c>
      <c r="AB92" s="153">
        <f t="shared" si="49"/>
        <v>0</v>
      </c>
      <c r="AC92" s="153">
        <f t="shared" si="49"/>
        <v>0</v>
      </c>
      <c r="AD92" s="153">
        <f t="shared" si="49"/>
        <v>0</v>
      </c>
      <c r="AE92" s="153">
        <f t="shared" si="49"/>
        <v>0</v>
      </c>
      <c r="AF92" s="153">
        <f t="shared" si="49"/>
        <v>0</v>
      </c>
      <c r="AG92" s="153">
        <f t="shared" si="49"/>
        <v>0</v>
      </c>
      <c r="AH92" s="153">
        <f t="shared" si="49"/>
        <v>0</v>
      </c>
      <c r="AI92" s="153">
        <f t="shared" si="49"/>
        <v>0</v>
      </c>
      <c r="AJ92" s="153">
        <f t="shared" si="49"/>
        <v>0</v>
      </c>
      <c r="AK92" s="153">
        <f t="shared" si="49"/>
        <v>0</v>
      </c>
      <c r="AL92" s="153">
        <f t="shared" si="49"/>
        <v>0</v>
      </c>
      <c r="AM92" s="153">
        <f t="shared" si="49"/>
        <v>0</v>
      </c>
      <c r="AN92" s="153">
        <f t="shared" si="49"/>
        <v>0</v>
      </c>
      <c r="AO92" s="153">
        <f t="shared" si="49"/>
        <v>0</v>
      </c>
      <c r="AP92" s="153">
        <f t="shared" si="49"/>
        <v>0</v>
      </c>
      <c r="AQ92" s="153">
        <f t="shared" si="49"/>
        <v>0</v>
      </c>
      <c r="AR92" s="153">
        <f t="shared" si="49"/>
        <v>0</v>
      </c>
      <c r="AS92" s="153">
        <f t="shared" si="49"/>
        <v>0</v>
      </c>
      <c r="AT92" s="153">
        <f t="shared" si="49"/>
        <v>0</v>
      </c>
      <c r="AU92" s="153">
        <f t="shared" si="49"/>
        <v>0</v>
      </c>
      <c r="AV92" s="153">
        <f t="shared" si="49"/>
        <v>0</v>
      </c>
      <c r="AW92" s="153">
        <f t="shared" si="49"/>
        <v>0</v>
      </c>
      <c r="AX92" s="153">
        <f t="shared" si="49"/>
        <v>0</v>
      </c>
      <c r="AY92" s="43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4"/>
      <c r="CQ92" s="152"/>
      <c r="CR92" s="155"/>
      <c r="CS92" s="155"/>
      <c r="CT92" s="156"/>
      <c r="CU92" s="156"/>
      <c r="CV92" s="152"/>
      <c r="IN92" s="43"/>
      <c r="IO92" s="43"/>
      <c r="IP92" s="43"/>
      <c r="IQ92" s="43"/>
      <c r="IR92" s="43"/>
      <c r="IS92" s="43"/>
    </row>
    <row r="93" spans="1:253" ht="17.100000000000001" customHeight="1" x14ac:dyDescent="0.25">
      <c r="D93" s="158"/>
      <c r="IN93" s="43"/>
      <c r="IO93" s="43"/>
      <c r="IP93" s="43"/>
      <c r="IQ93" s="43"/>
      <c r="IR93" s="43"/>
      <c r="IS93" s="43"/>
    </row>
    <row r="94" spans="1:253" ht="17.100000000000001" customHeight="1" x14ac:dyDescent="0.25"/>
    <row r="95" spans="1:253" hidden="1" x14ac:dyDescent="0.25">
      <c r="C95" s="163" t="s">
        <v>118</v>
      </c>
      <c r="E95" s="160"/>
      <c r="M95" s="160">
        <f>SUM(P24:P62)</f>
        <v>0</v>
      </c>
    </row>
    <row r="96" spans="1:253" hidden="1" x14ac:dyDescent="0.25">
      <c r="E96" s="160"/>
    </row>
    <row r="97" spans="2:247" hidden="1" x14ac:dyDescent="0.25">
      <c r="C97" s="163" t="s">
        <v>119</v>
      </c>
      <c r="E97" s="160"/>
      <c r="F97" s="160">
        <v>115</v>
      </c>
      <c r="M97" s="160">
        <v>86</v>
      </c>
      <c r="CO97" s="160" t="e">
        <f>ROUNDUP((#REF!*#REF!)/100,0)</f>
        <v>#REF!</v>
      </c>
      <c r="CQ97" s="160" t="e">
        <f>ROUNDDOWN(F97*#REF!/100,0)</f>
        <v>#REF!</v>
      </c>
      <c r="CR97" s="163" t="s">
        <v>120</v>
      </c>
    </row>
    <row r="98" spans="2:247" hidden="1" x14ac:dyDescent="0.25">
      <c r="E98" s="160"/>
    </row>
    <row r="99" spans="2:247" hidden="1" x14ac:dyDescent="0.25">
      <c r="C99" s="163" t="s">
        <v>121</v>
      </c>
      <c r="E99" s="160"/>
      <c r="F99" s="160">
        <v>170</v>
      </c>
      <c r="M99" s="160">
        <v>64</v>
      </c>
      <c r="CO99" s="160" t="e">
        <f>ROUNDUP((#REF!*#REF!)/100,0)</f>
        <v>#REF!</v>
      </c>
      <c r="CQ99" s="160" t="e">
        <f>ROUNDDOWN(F99*#REF!/100,0)</f>
        <v>#REF!</v>
      </c>
      <c r="CR99" s="163" t="s">
        <v>120</v>
      </c>
    </row>
    <row r="100" spans="2:247" s="13" customFormat="1" ht="17.100000000000001" customHeight="1" x14ac:dyDescent="0.25">
      <c r="B100" s="25"/>
      <c r="C100" s="33" t="s">
        <v>122</v>
      </c>
      <c r="D100" s="33"/>
      <c r="E100" s="164"/>
      <c r="F100" s="26"/>
      <c r="G100" s="26"/>
      <c r="H100" s="26"/>
      <c r="I100" s="26"/>
      <c r="J100" s="26"/>
      <c r="K100" s="26"/>
      <c r="L100" s="26"/>
      <c r="M100" s="26"/>
      <c r="N100" s="392" t="s">
        <v>123</v>
      </c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392"/>
      <c r="AL100" s="392"/>
      <c r="AM100" s="392"/>
      <c r="AN100" s="392"/>
      <c r="AO100" s="392"/>
      <c r="AP100" s="392"/>
      <c r="AQ100" s="392"/>
      <c r="AR100" s="392"/>
      <c r="AS100" s="392"/>
      <c r="AT100" s="392"/>
      <c r="AU100" s="392"/>
      <c r="AV100" s="392"/>
      <c r="AW100" s="392"/>
      <c r="AX100" s="392"/>
      <c r="AY100" s="392"/>
      <c r="AZ100" s="392"/>
      <c r="BA100" s="392"/>
      <c r="BB100" s="392"/>
      <c r="BC100" s="392"/>
      <c r="BD100" s="392"/>
      <c r="BE100" s="392"/>
      <c r="BF100" s="392"/>
      <c r="BG100" s="392"/>
      <c r="BH100" s="392"/>
      <c r="BI100" s="392"/>
      <c r="BJ100" s="392"/>
      <c r="BK100" s="392"/>
      <c r="BL100" s="392"/>
      <c r="BM100" s="392"/>
      <c r="BN100" s="392"/>
      <c r="BO100" s="392"/>
      <c r="BP100" s="392"/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392"/>
      <c r="CB100" s="392"/>
      <c r="CC100" s="392"/>
      <c r="CD100" s="392"/>
      <c r="CE100" s="392"/>
      <c r="CF100" s="392"/>
      <c r="CG100" s="392"/>
      <c r="CH100" s="392"/>
      <c r="CI100" s="392"/>
      <c r="CJ100" s="392"/>
      <c r="CK100" s="392"/>
      <c r="CL100" s="392"/>
      <c r="CM100" s="392"/>
      <c r="CN100" s="349" t="s">
        <v>124</v>
      </c>
      <c r="CO100" s="349"/>
      <c r="CP100" s="349"/>
      <c r="CQ100" s="349"/>
      <c r="CR100" s="349"/>
      <c r="CS100" s="349"/>
      <c r="CT100" s="349"/>
      <c r="CU100" s="349"/>
      <c r="CV100" s="349"/>
      <c r="CW100" s="30"/>
      <c r="CX100" s="30"/>
      <c r="CY100" s="30"/>
      <c r="CZ100" s="30"/>
      <c r="DA100" s="30"/>
      <c r="DB100" s="30"/>
      <c r="DC100" s="30"/>
      <c r="DD100" s="30"/>
      <c r="DE100" s="166"/>
      <c r="DF100" s="5"/>
      <c r="DG100" s="6"/>
      <c r="DH100" s="5"/>
      <c r="DI100" s="5"/>
      <c r="DJ100" s="5"/>
      <c r="DK100" s="5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</row>
    <row r="101" spans="2:247" s="13" customFormat="1" ht="17.100000000000001" customHeight="1" x14ac:dyDescent="0.25">
      <c r="B101" s="25"/>
      <c r="C101" s="33"/>
      <c r="D101" s="33"/>
      <c r="E101" s="164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7"/>
      <c r="CO101" s="167"/>
      <c r="CP101" s="167"/>
      <c r="CQ101" s="167"/>
      <c r="CR101" s="167"/>
      <c r="CT101" s="168"/>
      <c r="CU101" s="168"/>
      <c r="CW101" s="10"/>
      <c r="CX101" s="10"/>
      <c r="CY101" s="10"/>
      <c r="CZ101" s="10"/>
      <c r="DA101" s="10"/>
      <c r="DB101" s="10"/>
      <c r="DC101" s="10"/>
      <c r="DD101" s="11"/>
      <c r="DE101" s="12"/>
      <c r="DF101" s="5"/>
      <c r="DG101" s="6"/>
      <c r="DH101" s="5"/>
      <c r="DI101" s="5"/>
      <c r="DJ101" s="5"/>
      <c r="DK101" s="5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</row>
    <row r="102" spans="2:247" ht="17.100000000000001" customHeight="1" x14ac:dyDescent="0.25">
      <c r="C102" s="33" t="s">
        <v>125</v>
      </c>
      <c r="D102" s="33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392"/>
      <c r="AS102" s="392"/>
      <c r="AT102" s="392"/>
      <c r="AU102" s="392"/>
      <c r="AV102" s="392"/>
      <c r="AW102" s="392"/>
      <c r="AX102" s="392"/>
      <c r="AY102" s="392"/>
      <c r="AZ102" s="392"/>
      <c r="BA102" s="392"/>
      <c r="BB102" s="392"/>
      <c r="BC102" s="392"/>
      <c r="BD102" s="392"/>
      <c r="BE102" s="392"/>
      <c r="BF102" s="392"/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2"/>
      <c r="BU102" s="392"/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2"/>
      <c r="CI102" s="392"/>
      <c r="CJ102" s="392"/>
      <c r="CK102" s="392"/>
      <c r="CL102" s="392"/>
      <c r="CM102" s="392"/>
      <c r="CN102" s="349" t="s">
        <v>126</v>
      </c>
      <c r="CO102" s="349"/>
      <c r="CP102" s="349"/>
      <c r="CQ102" s="349"/>
      <c r="CR102" s="349"/>
      <c r="CS102" s="349"/>
      <c r="CT102" s="349"/>
      <c r="CU102" s="349"/>
      <c r="CV102" s="349"/>
    </row>
    <row r="103" spans="2:247" ht="11.25" customHeight="1" x14ac:dyDescent="0.25"/>
    <row r="104" spans="2:247" ht="11.25" customHeight="1" x14ac:dyDescent="0.25"/>
    <row r="105" spans="2:247" ht="11.25" customHeight="1" x14ac:dyDescent="0.25"/>
    <row r="106" spans="2:247" ht="11.25" customHeight="1" x14ac:dyDescent="0.25"/>
    <row r="107" spans="2:247" ht="11.25" customHeight="1" x14ac:dyDescent="0.25"/>
    <row r="108" spans="2:247" ht="11.25" customHeight="1" x14ac:dyDescent="0.25"/>
    <row r="109" spans="2:247" ht="11.25" customHeight="1" x14ac:dyDescent="0.25"/>
    <row r="110" spans="2:247" ht="11.25" customHeight="1" x14ac:dyDescent="0.25"/>
    <row r="111" spans="2:247" ht="11.25" customHeight="1" x14ac:dyDescent="0.25"/>
    <row r="112" spans="2:247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</sheetData>
  <autoFilter ref="A22:IM90"/>
  <mergeCells count="61">
    <mergeCell ref="N102:CM102"/>
    <mergeCell ref="CN102:CV102"/>
    <mergeCell ref="AW17:CS17"/>
    <mergeCell ref="DA21:DA22"/>
    <mergeCell ref="DB21:DB22"/>
    <mergeCell ref="CW20:DC20"/>
    <mergeCell ref="CS21:CS22"/>
    <mergeCell ref="CT21:CT22"/>
    <mergeCell ref="CU21:CU22"/>
    <mergeCell ref="CM20:CM22"/>
    <mergeCell ref="N100:CM100"/>
    <mergeCell ref="CN100:CV100"/>
    <mergeCell ref="CW21:CW22"/>
    <mergeCell ref="CX21:CX22"/>
    <mergeCell ref="CY21:CY22"/>
    <mergeCell ref="CN20:CN22"/>
    <mergeCell ref="AZ21:CH21"/>
    <mergeCell ref="DD20:DD22"/>
    <mergeCell ref="DC21:DC22"/>
    <mergeCell ref="D91:G91"/>
    <mergeCell ref="D92:G92"/>
    <mergeCell ref="CZ21:CZ22"/>
    <mergeCell ref="CO20:CO22"/>
    <mergeCell ref="CP20:CP22"/>
    <mergeCell ref="CQ20:CQ22"/>
    <mergeCell ref="CR20:CU20"/>
    <mergeCell ref="CV20:CV22"/>
    <mergeCell ref="CR21:CR22"/>
    <mergeCell ref="C18:D18"/>
    <mergeCell ref="E18:M18"/>
    <mergeCell ref="AW18:CP18"/>
    <mergeCell ref="CR18:CS18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AW20:AY20"/>
    <mergeCell ref="CL20:CL22"/>
    <mergeCell ref="N21:AY21"/>
    <mergeCell ref="A15:CV15"/>
    <mergeCell ref="C17:D17"/>
    <mergeCell ref="E17:R17"/>
    <mergeCell ref="U17:AA17"/>
    <mergeCell ref="AC17:AG17"/>
    <mergeCell ref="A14:CV14"/>
    <mergeCell ref="B1:CV1"/>
    <mergeCell ref="B2:CV2"/>
    <mergeCell ref="B3:CV3"/>
    <mergeCell ref="B4:CV4"/>
    <mergeCell ref="B5:CV5"/>
    <mergeCell ref="B6:CV6"/>
    <mergeCell ref="A7:CV7"/>
    <mergeCell ref="A8:CV8"/>
    <mergeCell ref="B10:CV10"/>
    <mergeCell ref="A12:CV12"/>
    <mergeCell ref="A13:CV13"/>
  </mergeCells>
  <conditionalFormatting sqref="N24:AX88 N90:AX90">
    <cfRule type="cellIs" dxfId="40" priority="9" stopIfTrue="1" operator="equal">
      <formula>IF(AZ24=1,"!",N24)</formula>
    </cfRule>
  </conditionalFormatting>
  <conditionalFormatting sqref="AN82:AS88 AO69:AV69 AQ24:AV68 AL71:AV77 AQ70:AV70 AQ78:AS81 AT78:AV88 AN90:AV90">
    <cfRule type="cellIs" dxfId="39" priority="7" stopIfTrue="1" operator="equal">
      <formula>IF(CC24=1,"!",AL24)</formula>
    </cfRule>
  </conditionalFormatting>
  <conditionalFormatting sqref="AP69:AS69 AT68:AV71 AO82:AR88 AT24:AU67 AR24:AS68 AT72:AU88 AR70:AR81 AS70:AS88 AO90:AU90">
    <cfRule type="cellIs" dxfId="38" priority="6" stopIfTrue="1" operator="equal">
      <formula>IF(CH24=1,"!",AO24)</formula>
    </cfRule>
  </conditionalFormatting>
  <conditionalFormatting sqref="AN82:AS88 AO69:AV69 AQ24:AV68 AL71:AV77 AQ70:AV70 AQ78:AS81 AT78:AV88 AN90:AV90">
    <cfRule type="cellIs" dxfId="37" priority="8" stopIfTrue="1" operator="equal">
      <formula>IF(#REF!=1,"!",AL24)</formula>
    </cfRule>
  </conditionalFormatting>
  <conditionalFormatting sqref="AM71:AP77">
    <cfRule type="cellIs" dxfId="36" priority="5" stopIfTrue="1" operator="equal">
      <formula>IF(CF71=1,"!",AM71)</formula>
    </cfRule>
  </conditionalFormatting>
  <conditionalFormatting sqref="N89:AX89">
    <cfRule type="cellIs" dxfId="35" priority="4" stopIfTrue="1" operator="equal">
      <formula>IF(AZ89=1,"!",N89)</formula>
    </cfRule>
  </conditionalFormatting>
  <conditionalFormatting sqref="AN89:AV89">
    <cfRule type="cellIs" dxfId="34" priority="2" stopIfTrue="1" operator="equal">
      <formula>IF(CE89=1,"!",AN89)</formula>
    </cfRule>
  </conditionalFormatting>
  <conditionalFormatting sqref="AO89:AU89">
    <cfRule type="cellIs" dxfId="33" priority="1" stopIfTrue="1" operator="equal">
      <formula>IF(CH89=1,"!",AO89)</formula>
    </cfRule>
  </conditionalFormatting>
  <conditionalFormatting sqref="AN89:AV89">
    <cfRule type="cellIs" dxfId="32" priority="3" stopIfTrue="1" operator="equal">
      <formula>IF(#REF!=1,"!",AN89)</formula>
    </cfRule>
  </conditionalFormatting>
  <pageMargins left="0.43307086614173229" right="0.39370078740157483" top="0.39370078740157483" bottom="0.39370078740157483" header="0" footer="0"/>
  <pageSetup paperSize="9" scale="54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4"/>
  <sheetViews>
    <sheetView topLeftCell="B22" zoomScale="70" zoomScaleNormal="70" workbookViewId="0">
      <selection activeCell="DM39" sqref="DM39"/>
    </sheetView>
  </sheetViews>
  <sheetFormatPr defaultRowHeight="15" x14ac:dyDescent="0.25"/>
  <cols>
    <col min="1" max="1" width="6.140625" style="1" hidden="1" customWidth="1"/>
    <col min="2" max="2" width="5.140625" style="144" customWidth="1"/>
    <col min="3" max="3" width="29.42578125" style="157" customWidth="1"/>
    <col min="4" max="4" width="28.28515625" style="160" customWidth="1"/>
    <col min="5" max="5" width="10" style="159" hidden="1" customWidth="1"/>
    <col min="6" max="6" width="7.5703125" style="160" hidden="1" customWidth="1"/>
    <col min="7" max="7" width="10.140625" style="160" customWidth="1"/>
    <col min="8" max="8" width="5.7109375" style="160" hidden="1" customWidth="1"/>
    <col min="9" max="12" width="6.5703125" style="160" hidden="1" customWidth="1"/>
    <col min="13" max="13" width="19.7109375" style="160" hidden="1" customWidth="1"/>
    <col min="14" max="25" width="3.28515625" style="160" customWidth="1"/>
    <col min="26" max="34" width="3.28515625" style="160" hidden="1" customWidth="1"/>
    <col min="35" max="35" width="3" style="160" hidden="1" customWidth="1"/>
    <col min="36" max="48" width="3.28515625" style="160" hidden="1" customWidth="1"/>
    <col min="49" max="49" width="3.28515625" style="160" customWidth="1"/>
    <col min="50" max="50" width="3.28515625" style="160" hidden="1" customWidth="1"/>
    <col min="51" max="51" width="4.42578125" style="159" customWidth="1"/>
    <col min="52" max="89" width="9" style="160" hidden="1" customWidth="1"/>
    <col min="90" max="91" width="9.85546875" style="160" hidden="1" customWidth="1"/>
    <col min="92" max="92" width="7.85546875" style="160" hidden="1" customWidth="1"/>
    <col min="93" max="93" width="6.7109375" style="160" hidden="1" customWidth="1"/>
    <col min="94" max="94" width="7.7109375" style="159" hidden="1" customWidth="1"/>
    <col min="95" max="95" width="5.7109375" style="160" hidden="1" customWidth="1"/>
    <col min="96" max="96" width="6.7109375" style="161" customWidth="1"/>
    <col min="97" max="97" width="8.7109375" style="161" customWidth="1"/>
    <col min="98" max="98" width="7.7109375" style="162" hidden="1" customWidth="1"/>
    <col min="99" max="99" width="9.28515625" style="162" hidden="1" customWidth="1"/>
    <col min="100" max="100" width="7.28515625" style="160" hidden="1" customWidth="1"/>
    <col min="101" max="107" width="5.7109375" style="7" hidden="1" customWidth="1"/>
    <col min="108" max="108" width="9.140625" style="8" hidden="1" customWidth="1"/>
    <col min="109" max="109" width="5" style="9" customWidth="1"/>
    <col min="110" max="110" width="3.7109375" style="5" customWidth="1"/>
    <col min="111" max="111" width="3.7109375" style="42" customWidth="1"/>
    <col min="112" max="115" width="3.7109375" style="5" customWidth="1"/>
    <col min="116" max="16384" width="9.140625" style="8"/>
  </cols>
  <sheetData>
    <row r="1" spans="1:247" s="3" customFormat="1" ht="16.5" customHeight="1" x14ac:dyDescent="0.25">
      <c r="A1" s="1"/>
      <c r="B1" s="338"/>
      <c r="C1" s="338"/>
      <c r="D1" s="338"/>
      <c r="E1" s="339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38"/>
      <c r="AX1" s="338"/>
      <c r="AY1" s="338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2"/>
      <c r="CX1" s="2"/>
      <c r="CY1" s="2"/>
      <c r="CZ1" s="2"/>
      <c r="DA1" s="2"/>
      <c r="DB1" s="2"/>
      <c r="DC1" s="2"/>
      <c r="DE1" s="4"/>
      <c r="DF1" s="5"/>
      <c r="DG1" s="42"/>
      <c r="DH1" s="5"/>
      <c r="DI1" s="5"/>
      <c r="DJ1" s="5"/>
      <c r="DK1" s="5"/>
    </row>
    <row r="2" spans="1:247" s="3" customFormat="1" ht="15.75" x14ac:dyDescent="0.25">
      <c r="A2" s="1"/>
      <c r="B2" s="338"/>
      <c r="C2" s="338"/>
      <c r="D2" s="338"/>
      <c r="E2" s="339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38"/>
      <c r="AX2" s="338"/>
      <c r="AY2" s="338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2"/>
      <c r="CX2" s="2"/>
      <c r="CY2" s="2"/>
      <c r="CZ2" s="2"/>
      <c r="DA2" s="2"/>
      <c r="DB2" s="2"/>
      <c r="DC2" s="2"/>
      <c r="DE2" s="4"/>
      <c r="DF2" s="5"/>
      <c r="DG2" s="42"/>
      <c r="DH2" s="5"/>
      <c r="DI2" s="5"/>
      <c r="DJ2" s="5"/>
      <c r="DK2" s="5"/>
    </row>
    <row r="3" spans="1:247" s="3" customFormat="1" ht="15.75" x14ac:dyDescent="0.25">
      <c r="A3" s="1"/>
      <c r="B3" s="338"/>
      <c r="C3" s="338"/>
      <c r="D3" s="338"/>
      <c r="E3" s="339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38"/>
      <c r="AX3" s="338"/>
      <c r="AY3" s="338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2"/>
      <c r="CX3" s="2"/>
      <c r="CY3" s="2"/>
      <c r="CZ3" s="2"/>
      <c r="DA3" s="2"/>
      <c r="DB3" s="2"/>
      <c r="DC3" s="2"/>
      <c r="DE3" s="4"/>
      <c r="DF3" s="5"/>
      <c r="DG3" s="42"/>
      <c r="DH3" s="5"/>
      <c r="DI3" s="5"/>
      <c r="DJ3" s="5"/>
      <c r="DK3" s="5"/>
    </row>
    <row r="4" spans="1:247" s="3" customFormat="1" ht="15.75" hidden="1" x14ac:dyDescent="0.25">
      <c r="A4" s="1"/>
      <c r="B4" s="338" t="s">
        <v>1</v>
      </c>
      <c r="C4" s="338"/>
      <c r="D4" s="338"/>
      <c r="E4" s="339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38"/>
      <c r="AX4" s="338"/>
      <c r="AY4" s="338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2"/>
      <c r="CX4" s="2"/>
      <c r="CY4" s="2"/>
      <c r="CZ4" s="2"/>
      <c r="DA4" s="2"/>
      <c r="DB4" s="2"/>
      <c r="DC4" s="2"/>
      <c r="DE4" s="4"/>
      <c r="DF4" s="5"/>
      <c r="DG4" s="42"/>
      <c r="DH4" s="5"/>
      <c r="DI4" s="5"/>
      <c r="DJ4" s="5"/>
      <c r="DK4" s="5"/>
    </row>
    <row r="5" spans="1:247" hidden="1" x14ac:dyDescent="0.25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</row>
    <row r="6" spans="1:247" hidden="1" x14ac:dyDescent="0.25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</row>
    <row r="7" spans="1:247" s="13" customFormat="1" ht="19.5" customHeight="1" x14ac:dyDescent="0.35">
      <c r="A7" s="336" t="s">
        <v>2</v>
      </c>
      <c r="B7" s="341"/>
      <c r="C7" s="341"/>
      <c r="D7" s="341"/>
      <c r="E7" s="342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41"/>
      <c r="AX7" s="341"/>
      <c r="AY7" s="341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10"/>
      <c r="CX7" s="10"/>
      <c r="CY7" s="10"/>
      <c r="CZ7" s="10"/>
      <c r="DA7" s="10"/>
      <c r="DB7" s="10"/>
      <c r="DC7" s="10"/>
      <c r="DD7" s="11"/>
      <c r="DE7" s="12"/>
      <c r="DF7" s="5"/>
      <c r="DG7" s="42"/>
      <c r="DH7" s="5"/>
      <c r="DI7" s="5"/>
      <c r="DJ7" s="5"/>
      <c r="DK7" s="5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s="13" customFormat="1" ht="15.75" x14ac:dyDescent="0.25">
      <c r="A8" s="336"/>
      <c r="B8" s="336"/>
      <c r="C8" s="336"/>
      <c r="D8" s="336"/>
      <c r="E8" s="337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10"/>
      <c r="CX8" s="10"/>
      <c r="CY8" s="10"/>
      <c r="CZ8" s="10"/>
      <c r="DA8" s="10"/>
      <c r="DB8" s="10"/>
      <c r="DC8" s="10"/>
      <c r="DD8" s="11"/>
      <c r="DE8" s="12"/>
      <c r="DF8" s="14"/>
      <c r="DG8" s="42"/>
      <c r="DH8" s="5"/>
      <c r="DI8" s="5"/>
      <c r="DJ8" s="5"/>
      <c r="DK8" s="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3" customFormat="1" ht="15.75" x14ac:dyDescent="0.25">
      <c r="A9" s="190"/>
      <c r="B9" s="190"/>
      <c r="C9" s="190"/>
      <c r="D9" s="190"/>
      <c r="E9" s="191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0"/>
      <c r="CX9" s="10"/>
      <c r="CY9" s="10"/>
      <c r="CZ9" s="10"/>
      <c r="DA9" s="10"/>
      <c r="DB9" s="10"/>
      <c r="DC9" s="10"/>
      <c r="DD9" s="11"/>
      <c r="DE9" s="12"/>
      <c r="DF9" s="5"/>
      <c r="DG9" s="42"/>
      <c r="DH9" s="5"/>
      <c r="DI9" s="5"/>
      <c r="DJ9" s="5"/>
      <c r="DK9" s="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13" customFormat="1" ht="47.25" customHeight="1" x14ac:dyDescent="0.25">
      <c r="A10" s="190"/>
      <c r="B10" s="343" t="s">
        <v>188</v>
      </c>
      <c r="C10" s="344"/>
      <c r="D10" s="344"/>
      <c r="E10" s="345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10"/>
      <c r="CX10" s="10"/>
      <c r="CY10" s="10"/>
      <c r="CZ10" s="10"/>
      <c r="DA10" s="10"/>
      <c r="DB10" s="10"/>
      <c r="DC10" s="10"/>
      <c r="DD10" s="11"/>
      <c r="DE10" s="12"/>
      <c r="DF10" s="5"/>
      <c r="DG10" s="42"/>
      <c r="DH10" s="5"/>
      <c r="DI10" s="5"/>
      <c r="DJ10" s="5"/>
      <c r="DK10" s="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13" customFormat="1" ht="7.5" customHeight="1" x14ac:dyDescent="0.25">
      <c r="A11" s="190"/>
      <c r="B11" s="190"/>
      <c r="C11" s="190"/>
      <c r="D11" s="190"/>
      <c r="E11" s="191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1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1"/>
      <c r="CQ11" s="190"/>
      <c r="CR11" s="190"/>
      <c r="CS11" s="190"/>
      <c r="CT11" s="17"/>
      <c r="CU11" s="17"/>
      <c r="CV11" s="190"/>
      <c r="CW11" s="10"/>
      <c r="CX11" s="10"/>
      <c r="CY11" s="10"/>
      <c r="CZ11" s="10"/>
      <c r="DA11" s="10"/>
      <c r="DB11" s="10"/>
      <c r="DC11" s="10"/>
      <c r="DD11" s="11"/>
      <c r="DE11" s="12"/>
      <c r="DF11" s="5"/>
      <c r="DG11" s="42"/>
      <c r="DH11" s="5"/>
      <c r="DI11" s="5"/>
      <c r="DJ11" s="5"/>
      <c r="DK11" s="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21" customFormat="1" ht="22.5" customHeight="1" x14ac:dyDescent="0.35">
      <c r="A12" s="346" t="s">
        <v>3</v>
      </c>
      <c r="B12" s="346"/>
      <c r="C12" s="346"/>
      <c r="D12" s="346"/>
      <c r="E12" s="347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18"/>
      <c r="CX12" s="18"/>
      <c r="CY12" s="18"/>
      <c r="CZ12" s="18"/>
      <c r="DA12" s="18"/>
      <c r="DB12" s="18"/>
      <c r="DC12" s="18"/>
      <c r="DD12" s="19"/>
      <c r="DE12" s="20"/>
      <c r="DF12" s="42"/>
      <c r="DG12" s="42"/>
      <c r="DH12" s="42"/>
      <c r="DI12" s="42"/>
      <c r="DJ12" s="42"/>
      <c r="DK12" s="42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s="21" customFormat="1" ht="18" x14ac:dyDescent="0.25">
      <c r="A13" s="336" t="s">
        <v>4</v>
      </c>
      <c r="B13" s="336"/>
      <c r="C13" s="336"/>
      <c r="D13" s="336"/>
      <c r="E13" s="337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18"/>
      <c r="CX13" s="18"/>
      <c r="CY13" s="18"/>
      <c r="CZ13" s="18"/>
      <c r="DA13" s="18"/>
      <c r="DB13" s="18"/>
      <c r="DC13" s="18"/>
      <c r="DD13" s="19"/>
      <c r="DE13" s="20"/>
      <c r="DF13" s="42"/>
      <c r="DG13" s="42"/>
      <c r="DH13" s="42"/>
      <c r="DI13" s="42"/>
      <c r="DJ13" s="42"/>
      <c r="DK13" s="42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21" customFormat="1" ht="18" hidden="1" x14ac:dyDescent="0.25">
      <c r="A14" s="336" t="s">
        <v>5</v>
      </c>
      <c r="B14" s="336"/>
      <c r="C14" s="336"/>
      <c r="D14" s="336"/>
      <c r="E14" s="337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18"/>
      <c r="CX14" s="18"/>
      <c r="CY14" s="18"/>
      <c r="CZ14" s="18"/>
      <c r="DA14" s="18"/>
      <c r="DB14" s="18"/>
      <c r="DC14" s="18"/>
      <c r="DD14" s="19"/>
      <c r="DE14" s="20"/>
      <c r="DF14" s="42"/>
      <c r="DG14" s="42"/>
      <c r="DH14" s="42"/>
      <c r="DI14" s="42"/>
      <c r="DJ14" s="42"/>
      <c r="DK14" s="42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21" customFormat="1" ht="18" hidden="1" x14ac:dyDescent="0.25">
      <c r="A15" s="336" t="s">
        <v>6</v>
      </c>
      <c r="B15" s="336"/>
      <c r="C15" s="336"/>
      <c r="D15" s="336"/>
      <c r="E15" s="337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18"/>
      <c r="CX15" s="18"/>
      <c r="CY15" s="18"/>
      <c r="CZ15" s="18"/>
      <c r="DA15" s="18"/>
      <c r="DB15" s="18"/>
      <c r="DC15" s="18"/>
      <c r="DD15" s="19"/>
      <c r="DE15" s="20"/>
      <c r="DF15" s="5"/>
      <c r="DG15" s="42"/>
      <c r="DH15" s="5"/>
      <c r="DI15" s="5"/>
      <c r="DJ15" s="5"/>
      <c r="DK15" s="5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pans="1:247" s="21" customFormat="1" ht="4.5" customHeight="1" x14ac:dyDescent="0.25"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2"/>
      <c r="CR16" s="22"/>
      <c r="CS16" s="22"/>
      <c r="CT16" s="24"/>
      <c r="CU16" s="24"/>
      <c r="CV16" s="22"/>
      <c r="CW16" s="18"/>
      <c r="CX16" s="18"/>
      <c r="CY16" s="18"/>
      <c r="CZ16" s="18"/>
      <c r="DA16" s="18"/>
      <c r="DB16" s="18"/>
      <c r="DC16" s="18"/>
      <c r="DD16" s="19"/>
      <c r="DE16" s="20"/>
      <c r="DF16" s="5"/>
      <c r="DG16" s="42"/>
      <c r="DH16" s="5"/>
      <c r="DI16" s="5"/>
      <c r="DJ16" s="5"/>
      <c r="DK16" s="5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</row>
    <row r="17" spans="1:253" s="13" customFormat="1" ht="15.75" customHeight="1" x14ac:dyDescent="0.25">
      <c r="B17" s="25"/>
      <c r="C17" s="348" t="s">
        <v>7</v>
      </c>
      <c r="D17" s="348"/>
      <c r="E17" s="349" t="s">
        <v>164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200"/>
      <c r="T17" s="194"/>
      <c r="U17" s="350" t="s">
        <v>9</v>
      </c>
      <c r="V17" s="350"/>
      <c r="W17" s="350"/>
      <c r="X17" s="350"/>
      <c r="Y17" s="350"/>
      <c r="Z17" s="350"/>
      <c r="AA17" s="350"/>
      <c r="AB17" s="29"/>
      <c r="AC17" s="351">
        <v>42907</v>
      </c>
      <c r="AD17" s="351"/>
      <c r="AE17" s="351"/>
      <c r="AF17" s="351"/>
      <c r="AG17" s="351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93">
        <v>42966</v>
      </c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1"/>
      <c r="CU17" s="31"/>
      <c r="CV17" s="30"/>
      <c r="CW17" s="10"/>
      <c r="CX17" s="10"/>
      <c r="CY17" s="10"/>
      <c r="CZ17" s="10"/>
      <c r="DA17" s="10"/>
      <c r="DB17" s="10"/>
      <c r="DC17" s="10"/>
      <c r="DD17" s="11"/>
      <c r="DE17" s="12"/>
      <c r="DF17" s="5"/>
      <c r="DG17" s="42"/>
      <c r="DH17" s="5"/>
      <c r="DI17" s="5"/>
      <c r="DJ17" s="5"/>
      <c r="DK17" s="5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53" s="13" customFormat="1" ht="15.75" hidden="1" customHeight="1" x14ac:dyDescent="0.25">
      <c r="B18" s="25"/>
      <c r="C18" s="348" t="s">
        <v>10</v>
      </c>
      <c r="D18" s="348"/>
      <c r="E18" s="349" t="s">
        <v>11</v>
      </c>
      <c r="F18" s="349"/>
      <c r="G18" s="349"/>
      <c r="H18" s="349"/>
      <c r="I18" s="349"/>
      <c r="J18" s="349"/>
      <c r="K18" s="349"/>
      <c r="L18" s="349"/>
      <c r="M18" s="349"/>
      <c r="N18" s="30"/>
      <c r="O18" s="30"/>
      <c r="P18" s="30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194"/>
      <c r="AB18" s="194"/>
      <c r="AC18" s="194"/>
      <c r="AD18" s="19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52" t="s">
        <v>12</v>
      </c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0"/>
      <c r="CR18" s="353">
        <v>0.125</v>
      </c>
      <c r="CS18" s="353"/>
      <c r="CT18" s="31"/>
      <c r="CU18" s="31"/>
      <c r="CV18" s="30"/>
      <c r="CW18" s="10"/>
      <c r="CX18" s="10"/>
      <c r="CY18" s="10"/>
      <c r="CZ18" s="10"/>
      <c r="DA18" s="10"/>
      <c r="DB18" s="10"/>
      <c r="DC18" s="10"/>
      <c r="DD18" s="11"/>
      <c r="DE18" s="12"/>
      <c r="DF18" s="5"/>
      <c r="DG18" s="42"/>
      <c r="DH18" s="5"/>
      <c r="DI18" s="5"/>
      <c r="DJ18" s="5"/>
      <c r="DK18" s="5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53" s="13" customFormat="1" ht="15.75" customHeight="1" x14ac:dyDescent="0.25">
      <c r="B19" s="25"/>
      <c r="C19" s="192"/>
      <c r="D19" s="193"/>
      <c r="E19" s="34"/>
      <c r="F19" s="195"/>
      <c r="G19" s="193"/>
      <c r="H19" s="193"/>
      <c r="I19" s="193"/>
      <c r="J19" s="193"/>
      <c r="K19" s="193"/>
      <c r="L19" s="193"/>
      <c r="M19" s="195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30"/>
      <c r="CT19" s="31"/>
      <c r="CU19" s="31"/>
      <c r="CV19" s="30"/>
      <c r="CW19" s="10"/>
      <c r="CX19" s="10"/>
      <c r="CY19" s="10"/>
      <c r="CZ19" s="10"/>
      <c r="DA19" s="10"/>
      <c r="DB19" s="10"/>
      <c r="DC19" s="10"/>
      <c r="DD19" s="11"/>
      <c r="DE19" s="12"/>
      <c r="DF19" s="5"/>
      <c r="DG19" s="42"/>
      <c r="DH19" s="5"/>
      <c r="DI19" s="5"/>
      <c r="DJ19" s="5"/>
      <c r="DK19" s="5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53" s="44" customFormat="1" ht="27" customHeight="1" x14ac:dyDescent="0.2">
      <c r="A20" s="354" t="s">
        <v>13</v>
      </c>
      <c r="B20" s="357" t="s">
        <v>14</v>
      </c>
      <c r="C20" s="359" t="s">
        <v>15</v>
      </c>
      <c r="D20" s="361" t="s">
        <v>165</v>
      </c>
      <c r="E20" s="363" t="s">
        <v>17</v>
      </c>
      <c r="F20" s="365" t="s">
        <v>18</v>
      </c>
      <c r="G20" s="367" t="s">
        <v>19</v>
      </c>
      <c r="H20" s="367" t="s">
        <v>20</v>
      </c>
      <c r="I20" s="367" t="s">
        <v>21</v>
      </c>
      <c r="J20" s="36"/>
      <c r="K20" s="36"/>
      <c r="L20" s="36"/>
      <c r="M20" s="36"/>
      <c r="N20" s="37">
        <v>1</v>
      </c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  <c r="AJ20" s="37">
        <v>23</v>
      </c>
      <c r="AK20" s="37">
        <v>24</v>
      </c>
      <c r="AL20" s="37">
        <v>25</v>
      </c>
      <c r="AM20" s="37">
        <v>26</v>
      </c>
      <c r="AN20" s="37">
        <v>27</v>
      </c>
      <c r="AO20" s="37">
        <v>28</v>
      </c>
      <c r="AP20" s="37">
        <v>29</v>
      </c>
      <c r="AQ20" s="37">
        <v>30</v>
      </c>
      <c r="AR20" s="197">
        <v>31</v>
      </c>
      <c r="AS20" s="197">
        <v>32</v>
      </c>
      <c r="AT20" s="197">
        <v>33</v>
      </c>
      <c r="AU20" s="197">
        <v>34</v>
      </c>
      <c r="AV20" s="197">
        <v>35</v>
      </c>
      <c r="AW20" s="369" t="s">
        <v>22</v>
      </c>
      <c r="AX20" s="369"/>
      <c r="AY20" s="370"/>
      <c r="AZ20" s="39">
        <f t="shared" ref="AZ20:CH20" si="0">N20</f>
        <v>1</v>
      </c>
      <c r="BA20" s="39">
        <f t="shared" si="0"/>
        <v>2</v>
      </c>
      <c r="BB20" s="39">
        <f t="shared" si="0"/>
        <v>3</v>
      </c>
      <c r="BC20" s="39">
        <f t="shared" si="0"/>
        <v>4</v>
      </c>
      <c r="BD20" s="39">
        <f t="shared" si="0"/>
        <v>5</v>
      </c>
      <c r="BE20" s="39">
        <f t="shared" si="0"/>
        <v>6</v>
      </c>
      <c r="BF20" s="39">
        <f t="shared" si="0"/>
        <v>7</v>
      </c>
      <c r="BG20" s="39">
        <f t="shared" si="0"/>
        <v>8</v>
      </c>
      <c r="BH20" s="39">
        <f t="shared" si="0"/>
        <v>9</v>
      </c>
      <c r="BI20" s="39">
        <f t="shared" si="0"/>
        <v>10</v>
      </c>
      <c r="BJ20" s="39">
        <f t="shared" si="0"/>
        <v>11</v>
      </c>
      <c r="BK20" s="39">
        <f t="shared" si="0"/>
        <v>12</v>
      </c>
      <c r="BL20" s="39">
        <f t="shared" si="0"/>
        <v>13</v>
      </c>
      <c r="BM20" s="39">
        <f t="shared" si="0"/>
        <v>14</v>
      </c>
      <c r="BN20" s="39">
        <f t="shared" si="0"/>
        <v>15</v>
      </c>
      <c r="BO20" s="39">
        <f t="shared" si="0"/>
        <v>16</v>
      </c>
      <c r="BP20" s="39">
        <f t="shared" si="0"/>
        <v>17</v>
      </c>
      <c r="BQ20" s="39">
        <f t="shared" si="0"/>
        <v>18</v>
      </c>
      <c r="BR20" s="39">
        <f t="shared" si="0"/>
        <v>19</v>
      </c>
      <c r="BS20" s="39">
        <f t="shared" si="0"/>
        <v>20</v>
      </c>
      <c r="BT20" s="39">
        <f t="shared" si="0"/>
        <v>21</v>
      </c>
      <c r="BU20" s="39">
        <f t="shared" si="0"/>
        <v>22</v>
      </c>
      <c r="BV20" s="39">
        <f t="shared" si="0"/>
        <v>23</v>
      </c>
      <c r="BW20" s="39">
        <f t="shared" si="0"/>
        <v>24</v>
      </c>
      <c r="BX20" s="39">
        <f t="shared" si="0"/>
        <v>25</v>
      </c>
      <c r="BY20" s="39">
        <f t="shared" si="0"/>
        <v>26</v>
      </c>
      <c r="BZ20" s="39">
        <f t="shared" si="0"/>
        <v>27</v>
      </c>
      <c r="CA20" s="39">
        <f t="shared" si="0"/>
        <v>28</v>
      </c>
      <c r="CB20" s="39">
        <f t="shared" si="0"/>
        <v>29</v>
      </c>
      <c r="CC20" s="39">
        <f t="shared" si="0"/>
        <v>30</v>
      </c>
      <c r="CD20" s="39">
        <f t="shared" si="0"/>
        <v>31</v>
      </c>
      <c r="CE20" s="39">
        <f t="shared" si="0"/>
        <v>32</v>
      </c>
      <c r="CF20" s="39">
        <f t="shared" si="0"/>
        <v>33</v>
      </c>
      <c r="CG20" s="39">
        <f t="shared" si="0"/>
        <v>34</v>
      </c>
      <c r="CH20" s="39">
        <f t="shared" si="0"/>
        <v>35</v>
      </c>
      <c r="CI20" s="39" t="s">
        <v>23</v>
      </c>
      <c r="CJ20" s="39" t="s">
        <v>24</v>
      </c>
      <c r="CK20" s="40" t="s">
        <v>25</v>
      </c>
      <c r="CL20" s="365" t="s">
        <v>26</v>
      </c>
      <c r="CM20" s="365" t="s">
        <v>27</v>
      </c>
      <c r="CN20" s="399" t="s">
        <v>28</v>
      </c>
      <c r="CO20" s="379" t="s">
        <v>29</v>
      </c>
      <c r="CP20" s="381" t="s">
        <v>30</v>
      </c>
      <c r="CQ20" s="383" t="s">
        <v>31</v>
      </c>
      <c r="CR20" s="385" t="s">
        <v>32</v>
      </c>
      <c r="CS20" s="386"/>
      <c r="CT20" s="386"/>
      <c r="CU20" s="387"/>
      <c r="CV20" s="388" t="s">
        <v>33</v>
      </c>
      <c r="CW20" s="394" t="s">
        <v>34</v>
      </c>
      <c r="CX20" s="395"/>
      <c r="CY20" s="395"/>
      <c r="CZ20" s="395"/>
      <c r="DA20" s="395"/>
      <c r="DB20" s="395"/>
      <c r="DC20" s="396"/>
      <c r="DD20" s="373" t="s">
        <v>35</v>
      </c>
      <c r="DE20" s="41"/>
      <c r="DF20" s="5"/>
      <c r="DG20" s="171"/>
      <c r="DH20" s="171"/>
      <c r="DI20" s="171"/>
      <c r="DJ20" s="171"/>
      <c r="DK20" s="5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</row>
    <row r="21" spans="1:253" s="44" customFormat="1" ht="26.25" customHeight="1" x14ac:dyDescent="0.2">
      <c r="A21" s="355"/>
      <c r="B21" s="358"/>
      <c r="C21" s="360"/>
      <c r="D21" s="361"/>
      <c r="E21" s="363"/>
      <c r="F21" s="365"/>
      <c r="G21" s="367"/>
      <c r="H21" s="367"/>
      <c r="I21" s="367"/>
      <c r="J21" s="36"/>
      <c r="K21" s="36"/>
      <c r="L21" s="36"/>
      <c r="M21" s="36"/>
      <c r="N21" s="371" t="s">
        <v>36</v>
      </c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2" t="s">
        <v>37</v>
      </c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46"/>
      <c r="CJ21" s="46"/>
      <c r="CK21" s="47"/>
      <c r="CL21" s="365"/>
      <c r="CM21" s="365"/>
      <c r="CN21" s="399"/>
      <c r="CO21" s="379"/>
      <c r="CP21" s="381"/>
      <c r="CQ21" s="383"/>
      <c r="CR21" s="390" t="s">
        <v>38</v>
      </c>
      <c r="CS21" s="390" t="s">
        <v>39</v>
      </c>
      <c r="CT21" s="397" t="s">
        <v>40</v>
      </c>
      <c r="CU21" s="397" t="s">
        <v>41</v>
      </c>
      <c r="CV21" s="389"/>
      <c r="CW21" s="376" t="s">
        <v>42</v>
      </c>
      <c r="CX21" s="376" t="s">
        <v>43</v>
      </c>
      <c r="CY21" s="376" t="s">
        <v>44</v>
      </c>
      <c r="CZ21" s="376" t="s">
        <v>45</v>
      </c>
      <c r="DA21" s="376" t="s">
        <v>46</v>
      </c>
      <c r="DB21" s="376" t="s">
        <v>47</v>
      </c>
      <c r="DC21" s="376" t="s">
        <v>48</v>
      </c>
      <c r="DD21" s="374"/>
      <c r="DE21" s="48"/>
      <c r="DF21" s="5"/>
      <c r="DG21" s="171"/>
      <c r="DH21" s="171"/>
      <c r="DI21" s="171"/>
      <c r="DJ21" s="171"/>
      <c r="DK21" s="5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</row>
    <row r="22" spans="1:253" s="44" customFormat="1" ht="69.75" customHeight="1" x14ac:dyDescent="0.2">
      <c r="A22" s="356"/>
      <c r="B22" s="358"/>
      <c r="C22" s="360"/>
      <c r="D22" s="362"/>
      <c r="E22" s="364"/>
      <c r="F22" s="366"/>
      <c r="G22" s="368"/>
      <c r="H22" s="368"/>
      <c r="I22" s="368"/>
      <c r="J22" s="49" t="s">
        <v>49</v>
      </c>
      <c r="K22" s="50" t="s">
        <v>50</v>
      </c>
      <c r="L22" s="51" t="s">
        <v>51</v>
      </c>
      <c r="M22" s="49" t="s">
        <v>52</v>
      </c>
      <c r="N22" s="196" t="s">
        <v>57</v>
      </c>
      <c r="O22" s="196" t="s">
        <v>55</v>
      </c>
      <c r="P22" s="196" t="s">
        <v>54</v>
      </c>
      <c r="Q22" s="196" t="s">
        <v>57</v>
      </c>
      <c r="R22" s="196" t="s">
        <v>57</v>
      </c>
      <c r="S22" s="196" t="s">
        <v>54</v>
      </c>
      <c r="T22" s="196" t="s">
        <v>56</v>
      </c>
      <c r="U22" s="196" t="s">
        <v>55</v>
      </c>
      <c r="V22" s="196" t="s">
        <v>56</v>
      </c>
      <c r="W22" s="196" t="s">
        <v>54</v>
      </c>
      <c r="X22" s="196" t="s">
        <v>57</v>
      </c>
      <c r="Y22" s="196" t="s">
        <v>57</v>
      </c>
      <c r="Z22" s="196" t="s">
        <v>56</v>
      </c>
      <c r="AA22" s="196" t="s">
        <v>58</v>
      </c>
      <c r="AB22" s="196" t="s">
        <v>55</v>
      </c>
      <c r="AC22" s="196" t="s">
        <v>56</v>
      </c>
      <c r="AD22" s="196" t="s">
        <v>54</v>
      </c>
      <c r="AE22" s="196" t="s">
        <v>56</v>
      </c>
      <c r="AF22" s="196" t="s">
        <v>56</v>
      </c>
      <c r="AG22" s="196" t="s">
        <v>58</v>
      </c>
      <c r="AH22" s="196" t="s">
        <v>58</v>
      </c>
      <c r="AI22" s="196" t="s">
        <v>59</v>
      </c>
      <c r="AJ22" s="196" t="s">
        <v>59</v>
      </c>
      <c r="AK22" s="196" t="s">
        <v>59</v>
      </c>
      <c r="AL22" s="196" t="s">
        <v>59</v>
      </c>
      <c r="AM22" s="196" t="s">
        <v>59</v>
      </c>
      <c r="AN22" s="196" t="s">
        <v>59</v>
      </c>
      <c r="AO22" s="196" t="s">
        <v>59</v>
      </c>
      <c r="AP22" s="196" t="s">
        <v>59</v>
      </c>
      <c r="AQ22" s="196" t="s">
        <v>59</v>
      </c>
      <c r="AR22" s="196" t="s">
        <v>59</v>
      </c>
      <c r="AS22" s="196" t="s">
        <v>59</v>
      </c>
      <c r="AT22" s="196" t="s">
        <v>59</v>
      </c>
      <c r="AU22" s="196" t="s">
        <v>59</v>
      </c>
      <c r="AV22" s="196" t="s">
        <v>59</v>
      </c>
      <c r="AW22" s="196" t="s">
        <v>55</v>
      </c>
      <c r="AX22" s="196" t="s">
        <v>60</v>
      </c>
      <c r="AY22" s="176" t="s">
        <v>39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5"/>
      <c r="CK22" s="56"/>
      <c r="CL22" s="366"/>
      <c r="CM22" s="366"/>
      <c r="CN22" s="400"/>
      <c r="CO22" s="380"/>
      <c r="CP22" s="382"/>
      <c r="CQ22" s="384"/>
      <c r="CR22" s="391"/>
      <c r="CS22" s="391"/>
      <c r="CT22" s="398"/>
      <c r="CU22" s="398"/>
      <c r="CV22" s="389"/>
      <c r="CW22" s="376"/>
      <c r="CX22" s="376"/>
      <c r="CY22" s="376"/>
      <c r="CZ22" s="376"/>
      <c r="DA22" s="376"/>
      <c r="DB22" s="376"/>
      <c r="DC22" s="376"/>
      <c r="DD22" s="375"/>
      <c r="DE22" s="48"/>
      <c r="DF22" s="42"/>
      <c r="DG22" s="42"/>
      <c r="DH22" s="42"/>
      <c r="DI22" s="42"/>
      <c r="DJ22" s="42"/>
      <c r="DK22" s="42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</row>
    <row r="23" spans="1:253" s="44" customFormat="1" ht="6.75" customHeight="1" x14ac:dyDescent="0.2">
      <c r="A23" s="57"/>
      <c r="B23" s="58"/>
      <c r="C23" s="59"/>
      <c r="D23" s="60"/>
      <c r="E23" s="61"/>
      <c r="F23" s="62"/>
      <c r="G23" s="63"/>
      <c r="H23" s="63"/>
      <c r="I23" s="63"/>
      <c r="J23" s="64"/>
      <c r="K23" s="65"/>
      <c r="L23" s="66"/>
      <c r="M23" s="6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7"/>
      <c r="AX23" s="67"/>
      <c r="AY23" s="182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70"/>
      <c r="CK23" s="71"/>
      <c r="CL23" s="62"/>
      <c r="CM23" s="62"/>
      <c r="CN23" s="72"/>
      <c r="CO23" s="73"/>
      <c r="CP23" s="74"/>
      <c r="CQ23" s="75"/>
      <c r="CR23" s="76"/>
      <c r="CS23" s="76"/>
      <c r="CT23" s="77"/>
      <c r="CU23" s="77"/>
      <c r="CV23" s="78"/>
      <c r="CW23" s="78"/>
      <c r="CX23" s="199"/>
      <c r="CY23" s="199"/>
      <c r="CZ23" s="199"/>
      <c r="DA23" s="199"/>
      <c r="DB23" s="199"/>
      <c r="DC23" s="199"/>
      <c r="DD23" s="198"/>
      <c r="DE23" s="48" t="s">
        <v>127</v>
      </c>
      <c r="DF23" s="42"/>
      <c r="DG23" s="42"/>
      <c r="DH23" s="42"/>
      <c r="DI23" s="42"/>
      <c r="DJ23" s="42"/>
      <c r="DK23" s="42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</row>
    <row r="24" spans="1:253" s="112" customFormat="1" ht="20.100000000000001" customHeight="1" x14ac:dyDescent="0.25">
      <c r="A24" s="81">
        <f t="shared" ref="A24:A92" si="1">CT24</f>
        <v>9.9668508287292816</v>
      </c>
      <c r="B24" s="82">
        <f t="shared" ref="B24:B71" si="2">IF(ISNUMBER(B23),B23+1,1)</f>
        <v>1</v>
      </c>
      <c r="C24" s="173" t="s">
        <v>183</v>
      </c>
      <c r="D24" s="125" t="s">
        <v>178</v>
      </c>
      <c r="E24" s="130"/>
      <c r="F24" s="88"/>
      <c r="G24" s="126" t="s">
        <v>187</v>
      </c>
      <c r="H24" s="127"/>
      <c r="I24" s="127"/>
      <c r="J24" s="88"/>
      <c r="K24" s="87"/>
      <c r="L24" s="88"/>
      <c r="M24" s="88"/>
      <c r="N24" s="116" t="s">
        <v>57</v>
      </c>
      <c r="O24" s="116" t="s">
        <v>55</v>
      </c>
      <c r="P24" s="116" t="s">
        <v>54</v>
      </c>
      <c r="Q24" s="116" t="s">
        <v>57</v>
      </c>
      <c r="R24" s="116" t="s">
        <v>57</v>
      </c>
      <c r="S24" s="116" t="s">
        <v>54</v>
      </c>
      <c r="T24" s="116" t="s">
        <v>56</v>
      </c>
      <c r="U24" s="116" t="s">
        <v>55</v>
      </c>
      <c r="V24" s="116" t="s">
        <v>56</v>
      </c>
      <c r="W24" s="116" t="s">
        <v>54</v>
      </c>
      <c r="X24" s="116" t="s">
        <v>54</v>
      </c>
      <c r="Y24" s="116" t="s">
        <v>57</v>
      </c>
      <c r="Z24" s="116"/>
      <c r="AA24" s="116"/>
      <c r="AB24" s="117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8"/>
      <c r="AW24" s="119" t="s">
        <v>55</v>
      </c>
      <c r="AX24" s="116"/>
      <c r="AY24" s="120">
        <v>10</v>
      </c>
      <c r="AZ24" s="97">
        <f t="shared" ref="AZ24:AZ71" si="3">IF(N24=N$22,1,0)</f>
        <v>1</v>
      </c>
      <c r="BA24" s="98">
        <f t="shared" ref="BA24:BA71" si="4">IF(O24=O$22,1,0)</f>
        <v>1</v>
      </c>
      <c r="BB24" s="98">
        <f t="shared" ref="BB24:BB71" si="5">IF(P24=P$22,1,0)</f>
        <v>1</v>
      </c>
      <c r="BC24" s="98">
        <f t="shared" ref="BC24:BC71" si="6">IF(Q24=Q$22,1,0)</f>
        <v>1</v>
      </c>
      <c r="BD24" s="98">
        <f t="shared" ref="BD24:BD71" si="7">IF(R24=R$22,1,0)</f>
        <v>1</v>
      </c>
      <c r="BE24" s="98">
        <f t="shared" ref="BE24:BE71" si="8">IF(S24=S$22,1,0)</f>
        <v>1</v>
      </c>
      <c r="BF24" s="98">
        <f t="shared" ref="BF24:BF71" si="9">IF(T24=T$22,1,0)</f>
        <v>1</v>
      </c>
      <c r="BG24" s="98">
        <f t="shared" ref="BG24:BG71" si="10">IF(U24=U$22,1,0)</f>
        <v>1</v>
      </c>
      <c r="BH24" s="98">
        <f t="shared" ref="BH24:BH71" si="11">IF(V24=V$22,1,0)</f>
        <v>1</v>
      </c>
      <c r="BI24" s="98">
        <f t="shared" ref="BI24:BI71" si="12">IF(W24=W$22,1,0)</f>
        <v>1</v>
      </c>
      <c r="BJ24" s="98">
        <f t="shared" ref="BJ24:BJ71" si="13">IF(X24=X$22,1,0)</f>
        <v>0</v>
      </c>
      <c r="BK24" s="98">
        <f t="shared" ref="BK24:BK71" si="14">IF(Y24=Y$22,1,0)</f>
        <v>1</v>
      </c>
      <c r="BL24" s="98">
        <f t="shared" ref="BL24:BL71" si="15">IF(Z24=Z$22,1,0)</f>
        <v>0</v>
      </c>
      <c r="BM24" s="98">
        <f t="shared" ref="BM24:BM71" si="16">IF(AA24=AA$22,1,0)</f>
        <v>0</v>
      </c>
      <c r="BN24" s="98">
        <f t="shared" ref="BN24:BN71" si="17">IF(AB24=AB$22,1,0)</f>
        <v>0</v>
      </c>
      <c r="BO24" s="98">
        <f t="shared" ref="BO24:BO71" si="18">IF(AC24=AC$22,1,0)</f>
        <v>0</v>
      </c>
      <c r="BP24" s="98">
        <f t="shared" ref="BP24:BP71" si="19">IF(AD24=AD$22,1,0)</f>
        <v>0</v>
      </c>
      <c r="BQ24" s="98">
        <f t="shared" ref="BQ24:BQ71" si="20">IF(AE24=AE$22,1,0)</f>
        <v>0</v>
      </c>
      <c r="BR24" s="98">
        <f t="shared" ref="BR24:BR71" si="21">IF(AF24=AF$22,1,0)</f>
        <v>0</v>
      </c>
      <c r="BS24" s="98">
        <f t="shared" ref="BS24:BS71" si="22">IF(AG24=AG$22,1,0)</f>
        <v>0</v>
      </c>
      <c r="BT24" s="98">
        <f t="shared" ref="BT24:BT71" si="23">IF(AH24=AH$22,1,0)</f>
        <v>0</v>
      </c>
      <c r="BU24" s="98">
        <f t="shared" ref="BU24:BU71" si="24">IF(AI24=AI$22,1,0)</f>
        <v>0</v>
      </c>
      <c r="BV24" s="98">
        <f t="shared" ref="BV24:BV71" si="25">IF(AJ24=AJ$22,1,0)</f>
        <v>0</v>
      </c>
      <c r="BW24" s="98">
        <f t="shared" ref="BW24:BW71" si="26">IF(AK24=AK$22,1,0)</f>
        <v>0</v>
      </c>
      <c r="BX24" s="98">
        <f t="shared" ref="BX24:BX71" si="27">IF(AL24=AL$22,1,0)</f>
        <v>0</v>
      </c>
      <c r="BY24" s="98">
        <f t="shared" ref="BY24:BY71" si="28">IF(AM24=AM$22,1,0)</f>
        <v>0</v>
      </c>
      <c r="BZ24" s="98">
        <f t="shared" ref="BZ24:BZ71" si="29">IF(AN24=AN$22,1,0)</f>
        <v>0</v>
      </c>
      <c r="CA24" s="98">
        <f t="shared" ref="CA24:CA71" si="30">IF(AO24=AO$22,1,0)</f>
        <v>0</v>
      </c>
      <c r="CB24" s="98">
        <f t="shared" ref="CB24:CB71" si="31">IF(AP24=AP$22,1,0)</f>
        <v>0</v>
      </c>
      <c r="CC24" s="98">
        <f t="shared" ref="CC24:CC71" si="32">IF(AQ24=AQ$22,1,0)</f>
        <v>0</v>
      </c>
      <c r="CD24" s="98">
        <f t="shared" ref="CD24:CD71" si="33">IF(AR24=AR$22,1,0)</f>
        <v>0</v>
      </c>
      <c r="CE24" s="98">
        <f t="shared" ref="CE24:CE71" si="34">IF(AS24=AS$22,1,0)</f>
        <v>0</v>
      </c>
      <c r="CF24" s="98">
        <f t="shared" ref="CF24:CF71" si="35">IF(AT24=AT$22,1,0)</f>
        <v>0</v>
      </c>
      <c r="CG24" s="98">
        <f t="shared" ref="CG24:CG71" si="36">IF(AU24=AU$22,1,0)</f>
        <v>0</v>
      </c>
      <c r="CH24" s="98">
        <f t="shared" ref="CH24:CH71" si="37">IF(AV24=AV$22,1,0)</f>
        <v>0</v>
      </c>
      <c r="CI24" s="98">
        <f t="shared" ref="CI24:CI71" si="38">IF(AW24=AW$22,1,0)</f>
        <v>1</v>
      </c>
      <c r="CJ24" s="98">
        <f t="shared" ref="CJ24:CJ71" si="39">IF(AX24=AX$22,1,0)</f>
        <v>0</v>
      </c>
      <c r="CK24" s="99"/>
      <c r="CL24" s="100"/>
      <c r="CM24" s="101"/>
      <c r="CN24" s="102"/>
      <c r="CO24" s="103"/>
      <c r="CP24" s="104"/>
      <c r="CQ24" s="105"/>
      <c r="CR24" s="106">
        <f t="shared" ref="CR24:CR71" si="40">SUM(AZ24:CH24)-CQ24</f>
        <v>11</v>
      </c>
      <c r="CS24" s="107">
        <v>10</v>
      </c>
      <c r="CT24" s="108">
        <f>IF(C26="",0,IF(ISNUMBER(CR31),CR31+(1-(CS31+1)/181),0))</f>
        <v>9.9668508287292816</v>
      </c>
      <c r="CU24" s="108">
        <f t="shared" ref="CU24:CU30" si="41">CT24*100/MAX(CT:CT)</f>
        <v>83.479870430356328</v>
      </c>
      <c r="CV24" s="109">
        <f>IF(ISNUMBER(CR31),IF(ISNUMBER(CT23),IF(CT24=CT23,CV23,B24),1),"")</f>
        <v>1</v>
      </c>
      <c r="CW24" s="110"/>
      <c r="CX24" s="110">
        <v>2</v>
      </c>
      <c r="CY24" s="110"/>
      <c r="CZ24" s="110"/>
      <c r="DA24" s="110"/>
      <c r="DB24" s="110"/>
      <c r="DC24" s="110"/>
      <c r="DD24" s="111" t="str">
        <f t="shared" ref="DD24:DD30" si="42">IF(OR(AND(CW24&gt;0,CW24&lt;4),AND(CX24&gt;0,CX24&lt;4),AND(CY24&gt;0,CY24&lt;4),AND(CZ24&gt;0,CZ24&lt;4),AND(DA24&gt;0,DA24&lt;4),AND(DB24&gt;0,DB24&lt;4),AND(DC24&gt;0,DC24&lt;4)),"Призер","")</f>
        <v>Призер</v>
      </c>
      <c r="DE24" s="42"/>
      <c r="DF24" s="42"/>
      <c r="DG24" s="42"/>
      <c r="DH24" s="42"/>
      <c r="DI24" s="42"/>
      <c r="DJ24" s="42"/>
      <c r="DK24" s="42"/>
    </row>
    <row r="25" spans="1:253" s="123" customFormat="1" ht="20.100000000000001" customHeight="1" x14ac:dyDescent="0.25">
      <c r="A25" s="81">
        <f t="shared" si="1"/>
        <v>11.939226519337016</v>
      </c>
      <c r="B25" s="113">
        <f t="shared" si="2"/>
        <v>2</v>
      </c>
      <c r="C25" s="202" t="s">
        <v>177</v>
      </c>
      <c r="D25" s="134" t="s">
        <v>178</v>
      </c>
      <c r="E25" s="130"/>
      <c r="F25" s="88"/>
      <c r="G25" s="126" t="s">
        <v>184</v>
      </c>
      <c r="H25" s="127"/>
      <c r="I25" s="127"/>
      <c r="J25" s="88"/>
      <c r="K25" s="87"/>
      <c r="L25" s="88"/>
      <c r="M25" s="88"/>
      <c r="N25" s="116" t="s">
        <v>173</v>
      </c>
      <c r="O25" s="116" t="s">
        <v>174</v>
      </c>
      <c r="P25" s="116" t="s">
        <v>127</v>
      </c>
      <c r="Q25" s="116" t="s">
        <v>173</v>
      </c>
      <c r="R25" s="116" t="s">
        <v>173</v>
      </c>
      <c r="S25" s="116" t="s">
        <v>127</v>
      </c>
      <c r="T25" s="116" t="s">
        <v>172</v>
      </c>
      <c r="U25" s="116" t="s">
        <v>173</v>
      </c>
      <c r="V25" s="116" t="s">
        <v>172</v>
      </c>
      <c r="W25" s="116" t="s">
        <v>127</v>
      </c>
      <c r="X25" s="116" t="s">
        <v>173</v>
      </c>
      <c r="Y25" s="116" t="s">
        <v>173</v>
      </c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8"/>
      <c r="AW25" s="119" t="s">
        <v>174</v>
      </c>
      <c r="AX25" s="116"/>
      <c r="AY25" s="120">
        <v>19</v>
      </c>
      <c r="AZ25" s="97">
        <f t="shared" si="3"/>
        <v>1</v>
      </c>
      <c r="BA25" s="98">
        <f t="shared" si="4"/>
        <v>1</v>
      </c>
      <c r="BB25" s="98">
        <f t="shared" si="5"/>
        <v>1</v>
      </c>
      <c r="BC25" s="98">
        <f t="shared" si="6"/>
        <v>1</v>
      </c>
      <c r="BD25" s="98">
        <f t="shared" si="7"/>
        <v>1</v>
      </c>
      <c r="BE25" s="98">
        <f t="shared" si="8"/>
        <v>1</v>
      </c>
      <c r="BF25" s="98">
        <f t="shared" si="9"/>
        <v>1</v>
      </c>
      <c r="BG25" s="98">
        <f t="shared" si="10"/>
        <v>0</v>
      </c>
      <c r="BH25" s="98">
        <f t="shared" si="11"/>
        <v>1</v>
      </c>
      <c r="BI25" s="98">
        <f t="shared" si="12"/>
        <v>1</v>
      </c>
      <c r="BJ25" s="98">
        <f t="shared" si="13"/>
        <v>1</v>
      </c>
      <c r="BK25" s="98">
        <f t="shared" si="14"/>
        <v>1</v>
      </c>
      <c r="BL25" s="98">
        <f t="shared" si="15"/>
        <v>0</v>
      </c>
      <c r="BM25" s="98">
        <f t="shared" si="16"/>
        <v>0</v>
      </c>
      <c r="BN25" s="98">
        <f t="shared" si="17"/>
        <v>0</v>
      </c>
      <c r="BO25" s="98">
        <f t="shared" si="18"/>
        <v>0</v>
      </c>
      <c r="BP25" s="98">
        <f t="shared" si="19"/>
        <v>0</v>
      </c>
      <c r="BQ25" s="98">
        <f t="shared" si="20"/>
        <v>0</v>
      </c>
      <c r="BR25" s="98">
        <f t="shared" si="21"/>
        <v>0</v>
      </c>
      <c r="BS25" s="98">
        <f t="shared" si="22"/>
        <v>0</v>
      </c>
      <c r="BT25" s="98">
        <f t="shared" si="23"/>
        <v>0</v>
      </c>
      <c r="BU25" s="98">
        <f t="shared" si="24"/>
        <v>0</v>
      </c>
      <c r="BV25" s="98">
        <f t="shared" si="25"/>
        <v>0</v>
      </c>
      <c r="BW25" s="98">
        <f t="shared" si="26"/>
        <v>0</v>
      </c>
      <c r="BX25" s="98">
        <f t="shared" si="27"/>
        <v>0</v>
      </c>
      <c r="BY25" s="98">
        <f t="shared" si="28"/>
        <v>0</v>
      </c>
      <c r="BZ25" s="98">
        <f t="shared" si="29"/>
        <v>0</v>
      </c>
      <c r="CA25" s="98">
        <f t="shared" si="30"/>
        <v>0</v>
      </c>
      <c r="CB25" s="98">
        <f t="shared" si="31"/>
        <v>0</v>
      </c>
      <c r="CC25" s="98">
        <f t="shared" si="32"/>
        <v>0</v>
      </c>
      <c r="CD25" s="98">
        <f t="shared" si="33"/>
        <v>0</v>
      </c>
      <c r="CE25" s="98">
        <f t="shared" si="34"/>
        <v>0</v>
      </c>
      <c r="CF25" s="98">
        <f t="shared" si="35"/>
        <v>0</v>
      </c>
      <c r="CG25" s="98">
        <f t="shared" si="36"/>
        <v>0</v>
      </c>
      <c r="CH25" s="98">
        <f t="shared" si="37"/>
        <v>0</v>
      </c>
      <c r="CI25" s="98">
        <f t="shared" si="38"/>
        <v>1</v>
      </c>
      <c r="CJ25" s="98">
        <f t="shared" si="39"/>
        <v>0</v>
      </c>
      <c r="CK25" s="99"/>
      <c r="CL25" s="100"/>
      <c r="CM25" s="101"/>
      <c r="CN25" s="102"/>
      <c r="CO25" s="103"/>
      <c r="CP25" s="104"/>
      <c r="CQ25" s="105"/>
      <c r="CR25" s="106">
        <f t="shared" si="40"/>
        <v>11</v>
      </c>
      <c r="CS25" s="107">
        <v>19</v>
      </c>
      <c r="CT25" s="108">
        <f>IF(C31="",0,IF(ISNUMBER(CR24),CR24+(1-(CS24+1)/181),0))</f>
        <v>11.939226519337016</v>
      </c>
      <c r="CU25" s="108">
        <f t="shared" si="41"/>
        <v>100.00000000000001</v>
      </c>
      <c r="CV25" s="122">
        <f>IF(ISNUMBER(CR24),IF(ISNUMBER(CT24),IF(CT25=CT24,CV24,B25),1),"")</f>
        <v>2</v>
      </c>
      <c r="CW25" s="110"/>
      <c r="CX25" s="110">
        <v>1</v>
      </c>
      <c r="CY25" s="110"/>
      <c r="CZ25" s="110"/>
      <c r="DA25" s="110"/>
      <c r="DB25" s="110"/>
      <c r="DC25" s="110"/>
      <c r="DD25" s="111" t="str">
        <f t="shared" si="42"/>
        <v>Призер</v>
      </c>
      <c r="DE25" s="42"/>
      <c r="DF25" s="42"/>
      <c r="DG25" s="42"/>
      <c r="DH25" s="42"/>
      <c r="DI25" s="42"/>
      <c r="DJ25" s="42"/>
      <c r="DK25" s="4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2" customFormat="1" ht="20.100000000000001" customHeight="1" x14ac:dyDescent="0.25">
      <c r="A26" s="81">
        <f t="shared" si="1"/>
        <v>10.94475138121547</v>
      </c>
      <c r="B26" s="113">
        <f t="shared" si="2"/>
        <v>3</v>
      </c>
      <c r="C26" s="174" t="s">
        <v>212</v>
      </c>
      <c r="D26" s="125" t="s">
        <v>178</v>
      </c>
      <c r="E26" s="207"/>
      <c r="F26" s="206"/>
      <c r="G26" s="208" t="s">
        <v>187</v>
      </c>
      <c r="H26" s="205"/>
      <c r="I26" s="127"/>
      <c r="J26" s="88"/>
      <c r="K26" s="87"/>
      <c r="L26" s="88"/>
      <c r="M26" s="88"/>
      <c r="N26" s="116" t="s">
        <v>173</v>
      </c>
      <c r="O26" s="116" t="s">
        <v>174</v>
      </c>
      <c r="P26" s="116" t="s">
        <v>127</v>
      </c>
      <c r="Q26" s="116" t="s">
        <v>173</v>
      </c>
      <c r="R26" s="116" t="s">
        <v>173</v>
      </c>
      <c r="S26" s="116" t="s">
        <v>127</v>
      </c>
      <c r="T26" s="116" t="s">
        <v>173</v>
      </c>
      <c r="U26" s="116" t="s">
        <v>174</v>
      </c>
      <c r="V26" s="116" t="s">
        <v>172</v>
      </c>
      <c r="W26" s="116" t="s">
        <v>127</v>
      </c>
      <c r="X26" s="116" t="s">
        <v>173</v>
      </c>
      <c r="Y26" s="116" t="s">
        <v>173</v>
      </c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8"/>
      <c r="AW26" s="119" t="s">
        <v>172</v>
      </c>
      <c r="AX26" s="116"/>
      <c r="AY26" s="120">
        <v>15</v>
      </c>
      <c r="AZ26" s="97">
        <f t="shared" si="3"/>
        <v>1</v>
      </c>
      <c r="BA26" s="98">
        <f t="shared" si="4"/>
        <v>1</v>
      </c>
      <c r="BB26" s="98">
        <f t="shared" si="5"/>
        <v>1</v>
      </c>
      <c r="BC26" s="98">
        <f t="shared" si="6"/>
        <v>1</v>
      </c>
      <c r="BD26" s="98">
        <f t="shared" si="7"/>
        <v>1</v>
      </c>
      <c r="BE26" s="98">
        <f t="shared" si="8"/>
        <v>1</v>
      </c>
      <c r="BF26" s="98">
        <f t="shared" si="9"/>
        <v>0</v>
      </c>
      <c r="BG26" s="98">
        <f t="shared" si="10"/>
        <v>1</v>
      </c>
      <c r="BH26" s="98">
        <f t="shared" si="11"/>
        <v>1</v>
      </c>
      <c r="BI26" s="98">
        <f t="shared" si="12"/>
        <v>1</v>
      </c>
      <c r="BJ26" s="98">
        <f t="shared" si="13"/>
        <v>1</v>
      </c>
      <c r="BK26" s="98">
        <f t="shared" si="14"/>
        <v>1</v>
      </c>
      <c r="BL26" s="98">
        <f t="shared" si="15"/>
        <v>0</v>
      </c>
      <c r="BM26" s="98">
        <f t="shared" si="16"/>
        <v>0</v>
      </c>
      <c r="BN26" s="98">
        <f t="shared" si="17"/>
        <v>0</v>
      </c>
      <c r="BO26" s="98">
        <f t="shared" si="18"/>
        <v>0</v>
      </c>
      <c r="BP26" s="98">
        <f t="shared" si="19"/>
        <v>0</v>
      </c>
      <c r="BQ26" s="98">
        <f t="shared" si="20"/>
        <v>0</v>
      </c>
      <c r="BR26" s="98">
        <f t="shared" si="21"/>
        <v>0</v>
      </c>
      <c r="BS26" s="98">
        <f t="shared" si="22"/>
        <v>0</v>
      </c>
      <c r="BT26" s="98">
        <f t="shared" si="23"/>
        <v>0</v>
      </c>
      <c r="BU26" s="98">
        <f t="shared" si="24"/>
        <v>0</v>
      </c>
      <c r="BV26" s="98">
        <f t="shared" si="25"/>
        <v>0</v>
      </c>
      <c r="BW26" s="98">
        <f t="shared" si="26"/>
        <v>0</v>
      </c>
      <c r="BX26" s="98">
        <f t="shared" si="27"/>
        <v>0</v>
      </c>
      <c r="BY26" s="98">
        <f t="shared" si="28"/>
        <v>0</v>
      </c>
      <c r="BZ26" s="98">
        <f t="shared" si="29"/>
        <v>0</v>
      </c>
      <c r="CA26" s="98">
        <f t="shared" si="30"/>
        <v>0</v>
      </c>
      <c r="CB26" s="98">
        <f t="shared" si="31"/>
        <v>0</v>
      </c>
      <c r="CC26" s="98">
        <f t="shared" si="32"/>
        <v>0</v>
      </c>
      <c r="CD26" s="98">
        <f t="shared" si="33"/>
        <v>0</v>
      </c>
      <c r="CE26" s="98">
        <f t="shared" si="34"/>
        <v>0</v>
      </c>
      <c r="CF26" s="98">
        <f t="shared" si="35"/>
        <v>0</v>
      </c>
      <c r="CG26" s="98">
        <f t="shared" si="36"/>
        <v>0</v>
      </c>
      <c r="CH26" s="98">
        <f t="shared" si="37"/>
        <v>0</v>
      </c>
      <c r="CI26" s="98">
        <f t="shared" si="38"/>
        <v>0</v>
      </c>
      <c r="CJ26" s="98">
        <f t="shared" si="39"/>
        <v>0</v>
      </c>
      <c r="CK26" s="99"/>
      <c r="CL26" s="100"/>
      <c r="CM26" s="101"/>
      <c r="CN26" s="102"/>
      <c r="CO26" s="103"/>
      <c r="CP26" s="104"/>
      <c r="CQ26" s="105"/>
      <c r="CR26" s="106">
        <f t="shared" si="40"/>
        <v>11</v>
      </c>
      <c r="CS26" s="107">
        <v>75</v>
      </c>
      <c r="CT26" s="108">
        <f>IF(C27="",0,IF(ISNUMBER(CR28),CR28+(1-(CS28+1)/181),0))</f>
        <v>10.94475138121547</v>
      </c>
      <c r="CU26" s="108">
        <f t="shared" si="41"/>
        <v>91.670522906062018</v>
      </c>
      <c r="CV26" s="122">
        <f>IF(ISNUMBER(CR28),IF(ISNUMBER(CT25),IF(CT26=CT25,CV25,B26),1),"")</f>
        <v>3</v>
      </c>
      <c r="CW26" s="110"/>
      <c r="CX26" s="110">
        <v>3</v>
      </c>
      <c r="CY26" s="110"/>
      <c r="CZ26" s="110"/>
      <c r="DA26" s="110"/>
      <c r="DB26" s="110"/>
      <c r="DC26" s="110"/>
      <c r="DD26" s="111" t="str">
        <f t="shared" si="42"/>
        <v>Призер</v>
      </c>
      <c r="DE26" s="42"/>
      <c r="DF26" s="42"/>
      <c r="DG26" s="42"/>
      <c r="DH26" s="42"/>
      <c r="DI26" s="42"/>
      <c r="DJ26" s="129"/>
      <c r="DK26" s="42"/>
    </row>
    <row r="27" spans="1:253" s="112" customFormat="1" ht="20.100000000000001" customHeight="1" x14ac:dyDescent="0.25">
      <c r="A27" s="81">
        <f t="shared" si="1"/>
        <v>7.8950276243093924</v>
      </c>
      <c r="B27" s="113">
        <f t="shared" si="2"/>
        <v>4</v>
      </c>
      <c r="C27" s="173" t="s">
        <v>233</v>
      </c>
      <c r="D27" s="134" t="s">
        <v>234</v>
      </c>
      <c r="E27" s="130"/>
      <c r="F27" s="88"/>
      <c r="G27" s="126" t="s">
        <v>185</v>
      </c>
      <c r="H27" s="127"/>
      <c r="I27" s="127"/>
      <c r="J27" s="88"/>
      <c r="K27" s="87"/>
      <c r="L27" s="88"/>
      <c r="M27" s="88"/>
      <c r="N27" s="116" t="s">
        <v>173</v>
      </c>
      <c r="O27" s="116" t="s">
        <v>174</v>
      </c>
      <c r="P27" s="116" t="s">
        <v>127</v>
      </c>
      <c r="Q27" s="116" t="s">
        <v>127</v>
      </c>
      <c r="R27" s="116" t="s">
        <v>173</v>
      </c>
      <c r="S27" s="116" t="s">
        <v>127</v>
      </c>
      <c r="T27" s="116" t="s">
        <v>172</v>
      </c>
      <c r="U27" s="116" t="s">
        <v>173</v>
      </c>
      <c r="V27" s="116" t="s">
        <v>172</v>
      </c>
      <c r="W27" s="116" t="s">
        <v>127</v>
      </c>
      <c r="X27" s="116" t="s">
        <v>173</v>
      </c>
      <c r="Y27" s="116" t="s">
        <v>173</v>
      </c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8"/>
      <c r="AW27" s="119" t="s">
        <v>174</v>
      </c>
      <c r="AX27" s="116"/>
      <c r="AY27" s="120">
        <v>6</v>
      </c>
      <c r="AZ27" s="97">
        <f t="shared" si="3"/>
        <v>1</v>
      </c>
      <c r="BA27" s="98">
        <f t="shared" si="4"/>
        <v>1</v>
      </c>
      <c r="BB27" s="98">
        <f t="shared" si="5"/>
        <v>1</v>
      </c>
      <c r="BC27" s="98">
        <f t="shared" si="6"/>
        <v>0</v>
      </c>
      <c r="BD27" s="98">
        <f t="shared" si="7"/>
        <v>1</v>
      </c>
      <c r="BE27" s="98">
        <f t="shared" si="8"/>
        <v>1</v>
      </c>
      <c r="BF27" s="98">
        <f t="shared" si="9"/>
        <v>1</v>
      </c>
      <c r="BG27" s="98">
        <f t="shared" si="10"/>
        <v>0</v>
      </c>
      <c r="BH27" s="98">
        <f t="shared" si="11"/>
        <v>1</v>
      </c>
      <c r="BI27" s="98">
        <f t="shared" si="12"/>
        <v>1</v>
      </c>
      <c r="BJ27" s="98">
        <f t="shared" si="13"/>
        <v>1</v>
      </c>
      <c r="BK27" s="98">
        <f t="shared" si="14"/>
        <v>1</v>
      </c>
      <c r="BL27" s="98">
        <f t="shared" si="15"/>
        <v>0</v>
      </c>
      <c r="BM27" s="98">
        <f t="shared" si="16"/>
        <v>0</v>
      </c>
      <c r="BN27" s="98">
        <f t="shared" si="17"/>
        <v>0</v>
      </c>
      <c r="BO27" s="98">
        <f t="shared" si="18"/>
        <v>0</v>
      </c>
      <c r="BP27" s="98">
        <f t="shared" si="19"/>
        <v>0</v>
      </c>
      <c r="BQ27" s="98">
        <f t="shared" si="20"/>
        <v>0</v>
      </c>
      <c r="BR27" s="98">
        <f t="shared" si="21"/>
        <v>0</v>
      </c>
      <c r="BS27" s="98">
        <f t="shared" si="22"/>
        <v>0</v>
      </c>
      <c r="BT27" s="98">
        <f t="shared" si="23"/>
        <v>0</v>
      </c>
      <c r="BU27" s="98">
        <f t="shared" si="24"/>
        <v>0</v>
      </c>
      <c r="BV27" s="98">
        <f t="shared" si="25"/>
        <v>0</v>
      </c>
      <c r="BW27" s="98">
        <f t="shared" si="26"/>
        <v>0</v>
      </c>
      <c r="BX27" s="98">
        <f t="shared" si="27"/>
        <v>0</v>
      </c>
      <c r="BY27" s="98">
        <f t="shared" si="28"/>
        <v>0</v>
      </c>
      <c r="BZ27" s="98">
        <f t="shared" si="29"/>
        <v>0</v>
      </c>
      <c r="CA27" s="98">
        <f t="shared" si="30"/>
        <v>0</v>
      </c>
      <c r="CB27" s="98">
        <f t="shared" si="31"/>
        <v>0</v>
      </c>
      <c r="CC27" s="98">
        <f t="shared" si="32"/>
        <v>0</v>
      </c>
      <c r="CD27" s="98">
        <f t="shared" si="33"/>
        <v>0</v>
      </c>
      <c r="CE27" s="98">
        <f t="shared" si="34"/>
        <v>0</v>
      </c>
      <c r="CF27" s="98">
        <f t="shared" si="35"/>
        <v>0</v>
      </c>
      <c r="CG27" s="98">
        <f t="shared" si="36"/>
        <v>0</v>
      </c>
      <c r="CH27" s="98">
        <f t="shared" si="37"/>
        <v>0</v>
      </c>
      <c r="CI27" s="98">
        <f t="shared" si="38"/>
        <v>1</v>
      </c>
      <c r="CJ27" s="98">
        <f t="shared" si="39"/>
        <v>0</v>
      </c>
      <c r="CK27" s="99"/>
      <c r="CL27" s="100"/>
      <c r="CM27" s="101"/>
      <c r="CN27" s="102"/>
      <c r="CO27" s="103"/>
      <c r="CP27" s="104"/>
      <c r="CQ27" s="105"/>
      <c r="CR27" s="106">
        <f t="shared" si="40"/>
        <v>10</v>
      </c>
      <c r="CS27" s="107">
        <f>IF(C25="","",SUM(AY27,IF(AW27=AW$22,0,60),IF(AX27=AX$22,0,60)))-60</f>
        <v>6</v>
      </c>
      <c r="CT27" s="108">
        <f>IF(C47="",0,IF(ISNUMBER(CR46),CR46+(1-(CS46+1)/181),0))</f>
        <v>7.8950276243093924</v>
      </c>
      <c r="CU27" s="108">
        <f t="shared" si="41"/>
        <v>66.126793151318836</v>
      </c>
      <c r="CV27" s="122">
        <f>IF(ISNUMBER(CR46),IF(ISNUMBER(CT26),IF(CT27=CT26,CV26,B27),1),"")</f>
        <v>4</v>
      </c>
      <c r="CW27" s="110"/>
      <c r="CX27" s="110">
        <v>4</v>
      </c>
      <c r="CY27" s="110"/>
      <c r="CZ27" s="110"/>
      <c r="DA27" s="110"/>
      <c r="DB27" s="110"/>
      <c r="DC27" s="110"/>
      <c r="DD27" s="111" t="str">
        <f t="shared" si="42"/>
        <v/>
      </c>
      <c r="DE27" s="42"/>
      <c r="DF27" s="42"/>
      <c r="DG27" s="42"/>
      <c r="DH27" s="42"/>
      <c r="DI27" s="42"/>
      <c r="DJ27" s="42"/>
      <c r="DK27" s="42"/>
    </row>
    <row r="28" spans="1:253" s="112" customFormat="1" ht="20.100000000000001" customHeight="1" x14ac:dyDescent="0.25">
      <c r="A28" s="81">
        <f t="shared" si="1"/>
        <v>9.5911602209944746</v>
      </c>
      <c r="B28" s="113">
        <f t="shared" si="2"/>
        <v>5</v>
      </c>
      <c r="C28" s="202" t="s">
        <v>211</v>
      </c>
      <c r="D28" s="134" t="s">
        <v>178</v>
      </c>
      <c r="E28" s="130">
        <v>2005</v>
      </c>
      <c r="F28" s="88"/>
      <c r="G28" s="126" t="s">
        <v>185</v>
      </c>
      <c r="H28" s="127"/>
      <c r="I28" s="127"/>
      <c r="J28" s="88"/>
      <c r="K28" s="87"/>
      <c r="L28" s="88"/>
      <c r="M28" s="88"/>
      <c r="N28" s="116" t="s">
        <v>173</v>
      </c>
      <c r="O28" s="116" t="s">
        <v>174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172</v>
      </c>
      <c r="U28" s="116" t="s">
        <v>174</v>
      </c>
      <c r="V28" s="116" t="s">
        <v>172</v>
      </c>
      <c r="W28" s="116" t="s">
        <v>127</v>
      </c>
      <c r="X28" s="116" t="s">
        <v>173</v>
      </c>
      <c r="Y28" s="116" t="s">
        <v>173</v>
      </c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8"/>
      <c r="AW28" s="119" t="s">
        <v>174</v>
      </c>
      <c r="AX28" s="116"/>
      <c r="AY28" s="120">
        <v>9</v>
      </c>
      <c r="AZ28" s="97">
        <f t="shared" si="3"/>
        <v>1</v>
      </c>
      <c r="BA28" s="98">
        <f t="shared" si="4"/>
        <v>1</v>
      </c>
      <c r="BB28" s="98">
        <f t="shared" si="5"/>
        <v>1</v>
      </c>
      <c r="BC28" s="98">
        <f t="shared" si="6"/>
        <v>0</v>
      </c>
      <c r="BD28" s="98">
        <f t="shared" si="7"/>
        <v>0</v>
      </c>
      <c r="BE28" s="98">
        <f t="shared" si="8"/>
        <v>1</v>
      </c>
      <c r="BF28" s="98">
        <f t="shared" si="9"/>
        <v>1</v>
      </c>
      <c r="BG28" s="98">
        <f t="shared" si="10"/>
        <v>1</v>
      </c>
      <c r="BH28" s="98">
        <f t="shared" si="11"/>
        <v>1</v>
      </c>
      <c r="BI28" s="98">
        <f t="shared" si="12"/>
        <v>1</v>
      </c>
      <c r="BJ28" s="98">
        <f t="shared" si="13"/>
        <v>1</v>
      </c>
      <c r="BK28" s="98">
        <f t="shared" si="14"/>
        <v>1</v>
      </c>
      <c r="BL28" s="98">
        <f t="shared" si="15"/>
        <v>0</v>
      </c>
      <c r="BM28" s="98">
        <f t="shared" si="16"/>
        <v>0</v>
      </c>
      <c r="BN28" s="98">
        <f t="shared" si="17"/>
        <v>0</v>
      </c>
      <c r="BO28" s="98">
        <f t="shared" si="18"/>
        <v>0</v>
      </c>
      <c r="BP28" s="98">
        <f t="shared" si="19"/>
        <v>0</v>
      </c>
      <c r="BQ28" s="98">
        <f t="shared" si="20"/>
        <v>0</v>
      </c>
      <c r="BR28" s="98">
        <f t="shared" si="21"/>
        <v>0</v>
      </c>
      <c r="BS28" s="98">
        <f t="shared" si="22"/>
        <v>0</v>
      </c>
      <c r="BT28" s="98">
        <f t="shared" si="23"/>
        <v>0</v>
      </c>
      <c r="BU28" s="98">
        <f t="shared" si="24"/>
        <v>0</v>
      </c>
      <c r="BV28" s="98">
        <f t="shared" si="25"/>
        <v>0</v>
      </c>
      <c r="BW28" s="98">
        <f t="shared" si="26"/>
        <v>0</v>
      </c>
      <c r="BX28" s="98">
        <f t="shared" si="27"/>
        <v>0</v>
      </c>
      <c r="BY28" s="98">
        <f t="shared" si="28"/>
        <v>0</v>
      </c>
      <c r="BZ28" s="98">
        <f t="shared" si="29"/>
        <v>0</v>
      </c>
      <c r="CA28" s="98">
        <f t="shared" si="30"/>
        <v>0</v>
      </c>
      <c r="CB28" s="98">
        <f t="shared" si="31"/>
        <v>0</v>
      </c>
      <c r="CC28" s="98">
        <f t="shared" si="32"/>
        <v>0</v>
      </c>
      <c r="CD28" s="98">
        <f t="shared" si="33"/>
        <v>0</v>
      </c>
      <c r="CE28" s="98">
        <f t="shared" si="34"/>
        <v>0</v>
      </c>
      <c r="CF28" s="98">
        <f t="shared" si="35"/>
        <v>0</v>
      </c>
      <c r="CG28" s="98">
        <f t="shared" si="36"/>
        <v>0</v>
      </c>
      <c r="CH28" s="98">
        <f t="shared" si="37"/>
        <v>0</v>
      </c>
      <c r="CI28" s="98">
        <f t="shared" si="38"/>
        <v>1</v>
      </c>
      <c r="CJ28" s="98">
        <f t="shared" si="39"/>
        <v>0</v>
      </c>
      <c r="CK28" s="99"/>
      <c r="CL28" s="100"/>
      <c r="CM28" s="101"/>
      <c r="CN28" s="102"/>
      <c r="CO28" s="103"/>
      <c r="CP28" s="104"/>
      <c r="CQ28" s="105"/>
      <c r="CR28" s="106">
        <f t="shared" si="40"/>
        <v>10</v>
      </c>
      <c r="CS28" s="107">
        <v>9</v>
      </c>
      <c r="CT28" s="108">
        <f>IF(C24="",0,IF(ISNUMBER(CR38),CR38+(1-(CS38+1)/181),0))</f>
        <v>9.5911602209944746</v>
      </c>
      <c r="CU28" s="108">
        <f t="shared" si="41"/>
        <v>80.333179083757528</v>
      </c>
      <c r="CV28" s="122">
        <f>IF(ISNUMBER(CR38),IF(ISNUMBER(CT27),IF(CT28=CT27,CV27,B28),1),"")</f>
        <v>5</v>
      </c>
      <c r="CW28" s="110"/>
      <c r="CX28" s="110">
        <v>10</v>
      </c>
      <c r="CY28" s="110"/>
      <c r="CZ28" s="110"/>
      <c r="DA28" s="110"/>
      <c r="DB28" s="110"/>
      <c r="DC28" s="110"/>
      <c r="DD28" s="111" t="str">
        <f t="shared" si="42"/>
        <v/>
      </c>
      <c r="DE28" s="42"/>
      <c r="DF28" s="42"/>
      <c r="DG28" s="42"/>
      <c r="DH28" s="42"/>
      <c r="DI28" s="129"/>
      <c r="DJ28" s="42"/>
      <c r="DK28" s="42"/>
    </row>
    <row r="29" spans="1:253" s="112" customFormat="1" ht="20.100000000000001" customHeight="1" x14ac:dyDescent="0.25">
      <c r="A29" s="81">
        <f t="shared" si="1"/>
        <v>11.88950276243094</v>
      </c>
      <c r="B29" s="113">
        <f t="shared" si="2"/>
        <v>6</v>
      </c>
      <c r="C29" s="202" t="s">
        <v>189</v>
      </c>
      <c r="D29" s="134" t="s">
        <v>178</v>
      </c>
      <c r="E29" s="130"/>
      <c r="F29" s="88"/>
      <c r="G29" s="126" t="s">
        <v>185</v>
      </c>
      <c r="H29" s="127"/>
      <c r="I29" s="127"/>
      <c r="J29" s="88"/>
      <c r="K29" s="87"/>
      <c r="L29" s="88"/>
      <c r="M29" s="88"/>
      <c r="N29" s="116" t="s">
        <v>57</v>
      </c>
      <c r="O29" s="116" t="s">
        <v>55</v>
      </c>
      <c r="P29" s="116" t="s">
        <v>54</v>
      </c>
      <c r="Q29" s="116" t="s">
        <v>57</v>
      </c>
      <c r="R29" s="116" t="s">
        <v>57</v>
      </c>
      <c r="S29" s="116" t="s">
        <v>54</v>
      </c>
      <c r="T29" s="116" t="s">
        <v>56</v>
      </c>
      <c r="U29" s="116" t="s">
        <v>57</v>
      </c>
      <c r="V29" s="116" t="s">
        <v>54</v>
      </c>
      <c r="W29" s="116" t="s">
        <v>56</v>
      </c>
      <c r="X29" s="116" t="s">
        <v>57</v>
      </c>
      <c r="Y29" s="116" t="s">
        <v>57</v>
      </c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8"/>
      <c r="AW29" s="119" t="s">
        <v>55</v>
      </c>
      <c r="AX29" s="116"/>
      <c r="AY29" s="120">
        <v>2</v>
      </c>
      <c r="AZ29" s="97">
        <f t="shared" si="3"/>
        <v>1</v>
      </c>
      <c r="BA29" s="98">
        <f t="shared" si="4"/>
        <v>1</v>
      </c>
      <c r="BB29" s="98">
        <f t="shared" si="5"/>
        <v>1</v>
      </c>
      <c r="BC29" s="98">
        <f t="shared" si="6"/>
        <v>1</v>
      </c>
      <c r="BD29" s="98">
        <f t="shared" si="7"/>
        <v>1</v>
      </c>
      <c r="BE29" s="98">
        <f t="shared" si="8"/>
        <v>1</v>
      </c>
      <c r="BF29" s="98">
        <f t="shared" si="9"/>
        <v>1</v>
      </c>
      <c r="BG29" s="98">
        <f t="shared" si="10"/>
        <v>0</v>
      </c>
      <c r="BH29" s="98">
        <f t="shared" si="11"/>
        <v>0</v>
      </c>
      <c r="BI29" s="98">
        <f t="shared" si="12"/>
        <v>0</v>
      </c>
      <c r="BJ29" s="98">
        <f t="shared" si="13"/>
        <v>1</v>
      </c>
      <c r="BK29" s="98">
        <f t="shared" si="14"/>
        <v>1</v>
      </c>
      <c r="BL29" s="98">
        <f t="shared" si="15"/>
        <v>0</v>
      </c>
      <c r="BM29" s="98">
        <f t="shared" si="16"/>
        <v>0</v>
      </c>
      <c r="BN29" s="98">
        <f t="shared" si="17"/>
        <v>0</v>
      </c>
      <c r="BO29" s="98">
        <f t="shared" si="18"/>
        <v>0</v>
      </c>
      <c r="BP29" s="98">
        <f t="shared" si="19"/>
        <v>0</v>
      </c>
      <c r="BQ29" s="98">
        <f t="shared" si="20"/>
        <v>0</v>
      </c>
      <c r="BR29" s="98">
        <f t="shared" si="21"/>
        <v>0</v>
      </c>
      <c r="BS29" s="98">
        <f t="shared" si="22"/>
        <v>0</v>
      </c>
      <c r="BT29" s="98">
        <f t="shared" si="23"/>
        <v>0</v>
      </c>
      <c r="BU29" s="98">
        <f t="shared" si="24"/>
        <v>0</v>
      </c>
      <c r="BV29" s="98">
        <f t="shared" si="25"/>
        <v>0</v>
      </c>
      <c r="BW29" s="98">
        <f t="shared" si="26"/>
        <v>0</v>
      </c>
      <c r="BX29" s="98">
        <f t="shared" si="27"/>
        <v>0</v>
      </c>
      <c r="BY29" s="98">
        <f t="shared" si="28"/>
        <v>0</v>
      </c>
      <c r="BZ29" s="98">
        <f t="shared" si="29"/>
        <v>0</v>
      </c>
      <c r="CA29" s="98">
        <f t="shared" si="30"/>
        <v>0</v>
      </c>
      <c r="CB29" s="98">
        <f t="shared" si="31"/>
        <v>0</v>
      </c>
      <c r="CC29" s="98">
        <f t="shared" si="32"/>
        <v>0</v>
      </c>
      <c r="CD29" s="98">
        <f t="shared" si="33"/>
        <v>0</v>
      </c>
      <c r="CE29" s="98">
        <f t="shared" si="34"/>
        <v>0</v>
      </c>
      <c r="CF29" s="98">
        <f t="shared" si="35"/>
        <v>0</v>
      </c>
      <c r="CG29" s="98">
        <f t="shared" si="36"/>
        <v>0</v>
      </c>
      <c r="CH29" s="98">
        <f t="shared" si="37"/>
        <v>0</v>
      </c>
      <c r="CI29" s="98">
        <f t="shared" si="38"/>
        <v>1</v>
      </c>
      <c r="CJ29" s="98">
        <f t="shared" si="39"/>
        <v>0</v>
      </c>
      <c r="CK29" s="99"/>
      <c r="CL29" s="100"/>
      <c r="CM29" s="101"/>
      <c r="CN29" s="102"/>
      <c r="CO29" s="103"/>
      <c r="CP29" s="104"/>
      <c r="CQ29" s="105"/>
      <c r="CR29" s="106">
        <f t="shared" si="40"/>
        <v>9</v>
      </c>
      <c r="CS29" s="107">
        <f>IF(C18="","",SUM(AY29,IF(AW29=AW$22,0,60),IF(AX29=AX$22,0,60)))-60</f>
        <v>2</v>
      </c>
      <c r="CT29" s="108">
        <f>IF(C46="",0,IF(ISNUMBER(CR25),CR25+(1-(CS25+1)/181),0))</f>
        <v>11.88950276243094</v>
      </c>
      <c r="CU29" s="108">
        <f t="shared" si="41"/>
        <v>99.583526145303125</v>
      </c>
      <c r="CV29" s="122">
        <f>IF(ISNUMBER(CR25),IF(ISNUMBER(CT28),IF(CT29=CT28,CV28,B29),1),"")</f>
        <v>6</v>
      </c>
      <c r="CW29" s="110"/>
      <c r="CX29" s="110">
        <v>7</v>
      </c>
      <c r="CY29" s="110"/>
      <c r="CZ29" s="110"/>
      <c r="DA29" s="110"/>
      <c r="DB29" s="110">
        <v>2</v>
      </c>
      <c r="DC29" s="110"/>
      <c r="DD29" s="111" t="str">
        <f t="shared" si="42"/>
        <v>Призер</v>
      </c>
      <c r="DE29" s="42"/>
      <c r="DF29" s="42"/>
      <c r="DG29" s="42"/>
      <c r="DH29" s="42"/>
      <c r="DI29" s="42"/>
      <c r="DJ29" s="42"/>
      <c r="DK29" s="42"/>
    </row>
    <row r="30" spans="1:253" s="123" customFormat="1" ht="20.100000000000001" customHeight="1" x14ac:dyDescent="0.25">
      <c r="A30" s="81">
        <f t="shared" si="1"/>
        <v>8.6187845303867405</v>
      </c>
      <c r="B30" s="113">
        <f t="shared" si="2"/>
        <v>7</v>
      </c>
      <c r="C30" s="173" t="s">
        <v>232</v>
      </c>
      <c r="D30" s="125" t="s">
        <v>196</v>
      </c>
      <c r="E30" s="130">
        <v>1999</v>
      </c>
      <c r="F30" s="88"/>
      <c r="G30" s="126" t="s">
        <v>187</v>
      </c>
      <c r="H30" s="127"/>
      <c r="I30" s="127"/>
      <c r="J30" s="88"/>
      <c r="K30" s="87"/>
      <c r="L30" s="88"/>
      <c r="M30" s="88"/>
      <c r="N30" s="116" t="s">
        <v>173</v>
      </c>
      <c r="O30" s="116" t="s">
        <v>127</v>
      </c>
      <c r="P30" s="116" t="s">
        <v>172</v>
      </c>
      <c r="Q30" s="116" t="s">
        <v>127</v>
      </c>
      <c r="R30" s="116" t="s">
        <v>173</v>
      </c>
      <c r="S30" s="116" t="s">
        <v>127</v>
      </c>
      <c r="T30" s="116" t="s">
        <v>172</v>
      </c>
      <c r="U30" s="116" t="s">
        <v>174</v>
      </c>
      <c r="V30" s="116" t="s">
        <v>172</v>
      </c>
      <c r="W30" s="116" t="s">
        <v>127</v>
      </c>
      <c r="X30" s="116" t="s">
        <v>173</v>
      </c>
      <c r="Y30" s="116" t="s">
        <v>173</v>
      </c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8"/>
      <c r="AW30" s="119" t="s">
        <v>174</v>
      </c>
      <c r="AX30" s="116"/>
      <c r="AY30" s="177">
        <v>5</v>
      </c>
      <c r="AZ30" s="97">
        <f t="shared" si="3"/>
        <v>1</v>
      </c>
      <c r="BA30" s="98">
        <f t="shared" si="4"/>
        <v>0</v>
      </c>
      <c r="BB30" s="98">
        <f t="shared" si="5"/>
        <v>0</v>
      </c>
      <c r="BC30" s="98">
        <f t="shared" si="6"/>
        <v>0</v>
      </c>
      <c r="BD30" s="98">
        <f t="shared" si="7"/>
        <v>1</v>
      </c>
      <c r="BE30" s="98">
        <f t="shared" si="8"/>
        <v>1</v>
      </c>
      <c r="BF30" s="98">
        <f t="shared" si="9"/>
        <v>1</v>
      </c>
      <c r="BG30" s="98">
        <f t="shared" si="10"/>
        <v>1</v>
      </c>
      <c r="BH30" s="98">
        <f t="shared" si="11"/>
        <v>1</v>
      </c>
      <c r="BI30" s="98">
        <f t="shared" si="12"/>
        <v>1</v>
      </c>
      <c r="BJ30" s="98">
        <f t="shared" si="13"/>
        <v>1</v>
      </c>
      <c r="BK30" s="98">
        <f t="shared" si="14"/>
        <v>1</v>
      </c>
      <c r="BL30" s="98">
        <f t="shared" si="15"/>
        <v>0</v>
      </c>
      <c r="BM30" s="98">
        <f t="shared" si="16"/>
        <v>0</v>
      </c>
      <c r="BN30" s="98">
        <f t="shared" si="17"/>
        <v>0</v>
      </c>
      <c r="BO30" s="98">
        <f t="shared" si="18"/>
        <v>0</v>
      </c>
      <c r="BP30" s="98">
        <f t="shared" si="19"/>
        <v>0</v>
      </c>
      <c r="BQ30" s="98">
        <f t="shared" si="20"/>
        <v>0</v>
      </c>
      <c r="BR30" s="98">
        <f t="shared" si="21"/>
        <v>0</v>
      </c>
      <c r="BS30" s="98">
        <f t="shared" si="22"/>
        <v>0</v>
      </c>
      <c r="BT30" s="98">
        <f t="shared" si="23"/>
        <v>0</v>
      </c>
      <c r="BU30" s="98">
        <f t="shared" si="24"/>
        <v>0</v>
      </c>
      <c r="BV30" s="98">
        <f t="shared" si="25"/>
        <v>0</v>
      </c>
      <c r="BW30" s="98">
        <f t="shared" si="26"/>
        <v>0</v>
      </c>
      <c r="BX30" s="98">
        <f t="shared" si="27"/>
        <v>0</v>
      </c>
      <c r="BY30" s="98">
        <f t="shared" si="28"/>
        <v>0</v>
      </c>
      <c r="BZ30" s="98">
        <f t="shared" si="29"/>
        <v>0</v>
      </c>
      <c r="CA30" s="98">
        <f t="shared" si="30"/>
        <v>0</v>
      </c>
      <c r="CB30" s="98">
        <f t="shared" si="31"/>
        <v>0</v>
      </c>
      <c r="CC30" s="98">
        <f t="shared" si="32"/>
        <v>0</v>
      </c>
      <c r="CD30" s="98">
        <f t="shared" si="33"/>
        <v>0</v>
      </c>
      <c r="CE30" s="98">
        <f t="shared" si="34"/>
        <v>0</v>
      </c>
      <c r="CF30" s="98">
        <f t="shared" si="35"/>
        <v>0</v>
      </c>
      <c r="CG30" s="98">
        <f t="shared" si="36"/>
        <v>0</v>
      </c>
      <c r="CH30" s="98">
        <f t="shared" si="37"/>
        <v>0</v>
      </c>
      <c r="CI30" s="98">
        <f t="shared" si="38"/>
        <v>1</v>
      </c>
      <c r="CJ30" s="98">
        <f t="shared" si="39"/>
        <v>0</v>
      </c>
      <c r="CK30" s="99"/>
      <c r="CL30" s="100"/>
      <c r="CM30" s="101"/>
      <c r="CN30" s="102"/>
      <c r="CO30" s="103"/>
      <c r="CP30" s="104"/>
      <c r="CQ30" s="105"/>
      <c r="CR30" s="106">
        <f t="shared" si="40"/>
        <v>9</v>
      </c>
      <c r="CS30" s="107">
        <v>5</v>
      </c>
      <c r="CT30" s="108">
        <f>IF(C25="",0,IF(ISNUMBER(CR43),CR43+(1-(CS43+1)/181),0))</f>
        <v>8.6187845303867405</v>
      </c>
      <c r="CU30" s="108">
        <f t="shared" si="41"/>
        <v>72.188801480795931</v>
      </c>
      <c r="CV30" s="122">
        <f>IF(ISNUMBER(CR43),IF(ISNUMBER(CT29),IF(CT30=CT29,CV29,B30),1),"")</f>
        <v>7</v>
      </c>
      <c r="CW30" s="110"/>
      <c r="CX30" s="110">
        <v>5</v>
      </c>
      <c r="CY30" s="110"/>
      <c r="CZ30" s="110"/>
      <c r="DA30" s="110"/>
      <c r="DB30" s="110"/>
      <c r="DC30" s="110"/>
      <c r="DD30" s="111" t="str">
        <f t="shared" si="42"/>
        <v/>
      </c>
      <c r="DE30" s="42"/>
      <c r="DF30" s="42"/>
      <c r="DG30" s="42"/>
      <c r="DH30" s="42"/>
      <c r="DI30" s="42"/>
      <c r="DJ30" s="42"/>
      <c r="DK30" s="4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2" customFormat="1" ht="19.5" customHeight="1" x14ac:dyDescent="0.25">
      <c r="A31" s="81">
        <f t="shared" si="1"/>
        <v>7.6132596685082872</v>
      </c>
      <c r="B31" s="113">
        <f t="shared" si="2"/>
        <v>8</v>
      </c>
      <c r="C31" s="173" t="s">
        <v>205</v>
      </c>
      <c r="D31" s="125" t="s">
        <v>178</v>
      </c>
      <c r="E31" s="130"/>
      <c r="F31" s="88"/>
      <c r="G31" s="126" t="s">
        <v>185</v>
      </c>
      <c r="H31" s="127"/>
      <c r="I31" s="205"/>
      <c r="J31" s="206"/>
      <c r="K31" s="89"/>
      <c r="L31" s="206"/>
      <c r="M31" s="206"/>
      <c r="N31" s="116" t="s">
        <v>173</v>
      </c>
      <c r="O31" s="116" t="s">
        <v>174</v>
      </c>
      <c r="P31" s="116" t="s">
        <v>127</v>
      </c>
      <c r="Q31" s="116" t="s">
        <v>173</v>
      </c>
      <c r="R31" s="116" t="s">
        <v>173</v>
      </c>
      <c r="S31" s="116" t="s">
        <v>127</v>
      </c>
      <c r="T31" s="116" t="s">
        <v>127</v>
      </c>
      <c r="U31" s="116" t="s">
        <v>173</v>
      </c>
      <c r="V31" s="116" t="s">
        <v>127</v>
      </c>
      <c r="W31" s="116" t="s">
        <v>127</v>
      </c>
      <c r="X31" s="116" t="s">
        <v>173</v>
      </c>
      <c r="Y31" s="116" t="s">
        <v>173</v>
      </c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8"/>
      <c r="AW31" s="119" t="s">
        <v>174</v>
      </c>
      <c r="AX31" s="91"/>
      <c r="AY31" s="120">
        <v>5</v>
      </c>
      <c r="AZ31" s="97">
        <f t="shared" si="3"/>
        <v>1</v>
      </c>
      <c r="BA31" s="98">
        <f t="shared" si="4"/>
        <v>1</v>
      </c>
      <c r="BB31" s="98">
        <f t="shared" si="5"/>
        <v>1</v>
      </c>
      <c r="BC31" s="98">
        <f t="shared" si="6"/>
        <v>1</v>
      </c>
      <c r="BD31" s="98">
        <f t="shared" si="7"/>
        <v>1</v>
      </c>
      <c r="BE31" s="98">
        <f t="shared" si="8"/>
        <v>1</v>
      </c>
      <c r="BF31" s="98">
        <f t="shared" si="9"/>
        <v>0</v>
      </c>
      <c r="BG31" s="98">
        <f t="shared" si="10"/>
        <v>0</v>
      </c>
      <c r="BH31" s="98">
        <f t="shared" si="11"/>
        <v>0</v>
      </c>
      <c r="BI31" s="98">
        <f t="shared" si="12"/>
        <v>1</v>
      </c>
      <c r="BJ31" s="98">
        <f t="shared" si="13"/>
        <v>1</v>
      </c>
      <c r="BK31" s="98">
        <f t="shared" si="14"/>
        <v>1</v>
      </c>
      <c r="BL31" s="98">
        <f t="shared" si="15"/>
        <v>0</v>
      </c>
      <c r="BM31" s="98">
        <f t="shared" si="16"/>
        <v>0</v>
      </c>
      <c r="BN31" s="98">
        <f t="shared" si="17"/>
        <v>0</v>
      </c>
      <c r="BO31" s="98">
        <f t="shared" si="18"/>
        <v>0</v>
      </c>
      <c r="BP31" s="98">
        <f t="shared" si="19"/>
        <v>0</v>
      </c>
      <c r="BQ31" s="98">
        <f t="shared" si="20"/>
        <v>0</v>
      </c>
      <c r="BR31" s="98">
        <f t="shared" si="21"/>
        <v>0</v>
      </c>
      <c r="BS31" s="98">
        <f t="shared" si="22"/>
        <v>0</v>
      </c>
      <c r="BT31" s="98">
        <f t="shared" si="23"/>
        <v>0</v>
      </c>
      <c r="BU31" s="98">
        <f t="shared" si="24"/>
        <v>0</v>
      </c>
      <c r="BV31" s="98">
        <f t="shared" si="25"/>
        <v>0</v>
      </c>
      <c r="BW31" s="98">
        <f t="shared" si="26"/>
        <v>0</v>
      </c>
      <c r="BX31" s="98">
        <f t="shared" si="27"/>
        <v>0</v>
      </c>
      <c r="BY31" s="98">
        <f t="shared" si="28"/>
        <v>0</v>
      </c>
      <c r="BZ31" s="98">
        <f t="shared" si="29"/>
        <v>0</v>
      </c>
      <c r="CA31" s="98">
        <f t="shared" si="30"/>
        <v>0</v>
      </c>
      <c r="CB31" s="98">
        <f t="shared" si="31"/>
        <v>0</v>
      </c>
      <c r="CC31" s="98">
        <f t="shared" si="32"/>
        <v>0</v>
      </c>
      <c r="CD31" s="98">
        <f t="shared" si="33"/>
        <v>0</v>
      </c>
      <c r="CE31" s="98">
        <f t="shared" si="34"/>
        <v>0</v>
      </c>
      <c r="CF31" s="98">
        <f t="shared" si="35"/>
        <v>0</v>
      </c>
      <c r="CG31" s="98">
        <f t="shared" si="36"/>
        <v>0</v>
      </c>
      <c r="CH31" s="98">
        <f t="shared" si="37"/>
        <v>0</v>
      </c>
      <c r="CI31" s="98">
        <f t="shared" si="38"/>
        <v>1</v>
      </c>
      <c r="CJ31" s="98">
        <f t="shared" si="39"/>
        <v>0</v>
      </c>
      <c r="CK31" s="99"/>
      <c r="CL31" s="100"/>
      <c r="CM31" s="101"/>
      <c r="CN31" s="102"/>
      <c r="CO31" s="103"/>
      <c r="CP31" s="104"/>
      <c r="CQ31" s="105"/>
      <c r="CR31" s="106">
        <f t="shared" si="40"/>
        <v>9</v>
      </c>
      <c r="CS31" s="107">
        <f>IF(C30="","",SUM(AY31,IF(AW31=AW$22,0,60),IF(AX31=AX$22,0,60)))-60</f>
        <v>5</v>
      </c>
      <c r="CT31" s="108">
        <f>IF(C49="",0,IF(ISNUMBER(CR49),CR49+(1-(CS49+1)/181),0))</f>
        <v>7.6132596685082872</v>
      </c>
      <c r="CU31" s="108"/>
      <c r="CV31" s="122">
        <f>IF(ISNUMBER(CR49),IF(ISNUMBER(CT30),IF(CT31=CT30,CV30,B31),1),"")</f>
        <v>8</v>
      </c>
      <c r="CW31" s="110"/>
      <c r="CX31" s="110"/>
      <c r="CY31" s="110"/>
      <c r="CZ31" s="110"/>
      <c r="DA31" s="110"/>
      <c r="DB31" s="110"/>
      <c r="DC31" s="110"/>
      <c r="DD31" s="111"/>
      <c r="DE31" s="42"/>
      <c r="DF31" s="5"/>
      <c r="DG31" s="42"/>
      <c r="DH31" s="129"/>
      <c r="DI31" s="42"/>
      <c r="DJ31" s="42"/>
      <c r="DK31" s="42"/>
    </row>
    <row r="32" spans="1:253" s="112" customFormat="1" ht="20.100000000000001" customHeight="1" x14ac:dyDescent="0.25">
      <c r="A32" s="81">
        <f t="shared" si="1"/>
        <v>9.9613259668508292</v>
      </c>
      <c r="B32" s="113">
        <f t="shared" si="2"/>
        <v>9</v>
      </c>
      <c r="C32" s="173" t="s">
        <v>230</v>
      </c>
      <c r="D32" s="84" t="s">
        <v>178</v>
      </c>
      <c r="E32" s="85"/>
      <c r="F32" s="88"/>
      <c r="G32" s="87" t="s">
        <v>185</v>
      </c>
      <c r="H32" s="87" t="s">
        <v>67</v>
      </c>
      <c r="I32" s="127"/>
      <c r="J32" s="128"/>
      <c r="K32" s="126"/>
      <c r="L32" s="88"/>
      <c r="M32" s="88"/>
      <c r="N32" s="116" t="s">
        <v>173</v>
      </c>
      <c r="O32" s="116" t="s">
        <v>174</v>
      </c>
      <c r="P32" s="116" t="s">
        <v>127</v>
      </c>
      <c r="Q32" s="116" t="s">
        <v>173</v>
      </c>
      <c r="R32" s="116" t="s">
        <v>173</v>
      </c>
      <c r="S32" s="116" t="s">
        <v>127</v>
      </c>
      <c r="T32" s="116" t="s">
        <v>173</v>
      </c>
      <c r="U32" s="116" t="s">
        <v>174</v>
      </c>
      <c r="V32" s="116" t="s">
        <v>173</v>
      </c>
      <c r="W32" s="116" t="s">
        <v>127</v>
      </c>
      <c r="X32" s="116" t="s">
        <v>173</v>
      </c>
      <c r="Y32" s="116" t="s">
        <v>172</v>
      </c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8"/>
      <c r="AW32" s="119" t="s">
        <v>174</v>
      </c>
      <c r="AX32" s="116"/>
      <c r="AY32" s="120">
        <v>6</v>
      </c>
      <c r="AZ32" s="97">
        <f t="shared" si="3"/>
        <v>1</v>
      </c>
      <c r="BA32" s="98">
        <f t="shared" si="4"/>
        <v>1</v>
      </c>
      <c r="BB32" s="98">
        <f t="shared" si="5"/>
        <v>1</v>
      </c>
      <c r="BC32" s="98">
        <f t="shared" si="6"/>
        <v>1</v>
      </c>
      <c r="BD32" s="98">
        <f t="shared" si="7"/>
        <v>1</v>
      </c>
      <c r="BE32" s="98">
        <f t="shared" si="8"/>
        <v>1</v>
      </c>
      <c r="BF32" s="98">
        <f t="shared" si="9"/>
        <v>0</v>
      </c>
      <c r="BG32" s="98">
        <f t="shared" si="10"/>
        <v>1</v>
      </c>
      <c r="BH32" s="98">
        <f t="shared" si="11"/>
        <v>0</v>
      </c>
      <c r="BI32" s="98">
        <f t="shared" si="12"/>
        <v>1</v>
      </c>
      <c r="BJ32" s="98">
        <f t="shared" si="13"/>
        <v>1</v>
      </c>
      <c r="BK32" s="98">
        <f t="shared" si="14"/>
        <v>0</v>
      </c>
      <c r="BL32" s="98">
        <f t="shared" si="15"/>
        <v>0</v>
      </c>
      <c r="BM32" s="98">
        <f t="shared" si="16"/>
        <v>0</v>
      </c>
      <c r="BN32" s="98">
        <f t="shared" si="17"/>
        <v>0</v>
      </c>
      <c r="BO32" s="98">
        <f t="shared" si="18"/>
        <v>0</v>
      </c>
      <c r="BP32" s="98">
        <f t="shared" si="19"/>
        <v>0</v>
      </c>
      <c r="BQ32" s="98">
        <f t="shared" si="20"/>
        <v>0</v>
      </c>
      <c r="BR32" s="98">
        <f t="shared" si="21"/>
        <v>0</v>
      </c>
      <c r="BS32" s="98">
        <f t="shared" si="22"/>
        <v>0</v>
      </c>
      <c r="BT32" s="98">
        <f t="shared" si="23"/>
        <v>0</v>
      </c>
      <c r="BU32" s="98">
        <f t="shared" si="24"/>
        <v>0</v>
      </c>
      <c r="BV32" s="98">
        <f t="shared" si="25"/>
        <v>0</v>
      </c>
      <c r="BW32" s="98">
        <f t="shared" si="26"/>
        <v>0</v>
      </c>
      <c r="BX32" s="98">
        <f t="shared" si="27"/>
        <v>0</v>
      </c>
      <c r="BY32" s="98">
        <f t="shared" si="28"/>
        <v>0</v>
      </c>
      <c r="BZ32" s="98">
        <f t="shared" si="29"/>
        <v>0</v>
      </c>
      <c r="CA32" s="98">
        <f t="shared" si="30"/>
        <v>0</v>
      </c>
      <c r="CB32" s="98">
        <f t="shared" si="31"/>
        <v>0</v>
      </c>
      <c r="CC32" s="98">
        <f t="shared" si="32"/>
        <v>0</v>
      </c>
      <c r="CD32" s="98">
        <f t="shared" si="33"/>
        <v>0</v>
      </c>
      <c r="CE32" s="98">
        <f t="shared" si="34"/>
        <v>0</v>
      </c>
      <c r="CF32" s="98">
        <f t="shared" si="35"/>
        <v>0</v>
      </c>
      <c r="CG32" s="98">
        <f t="shared" si="36"/>
        <v>0</v>
      </c>
      <c r="CH32" s="98">
        <f t="shared" si="37"/>
        <v>0</v>
      </c>
      <c r="CI32" s="98">
        <f t="shared" si="38"/>
        <v>1</v>
      </c>
      <c r="CJ32" s="98">
        <f t="shared" si="39"/>
        <v>0</v>
      </c>
      <c r="CK32" s="99"/>
      <c r="CL32" s="100">
        <v>0.42222222222222222</v>
      </c>
      <c r="CM32" s="101">
        <v>0.48749999999999999</v>
      </c>
      <c r="CN32" s="102">
        <f>CM32-CL32-CN$17</f>
        <v>6.5277777777777768E-2</v>
      </c>
      <c r="CO32" s="103">
        <f>IF(CN32&gt;IF(G35="О1-О3",CR$18,CR$17),CN32-IF(G35="О1-О3",CR$18,CR$17),0)</f>
        <v>6.5277777777777768E-2</v>
      </c>
      <c r="CP32" s="104">
        <f>HOUR(CO32)*3600+MINUTE(CO32)*60+SECOND(CO32)</f>
        <v>5640</v>
      </c>
      <c r="CQ32" s="105"/>
      <c r="CR32" s="106">
        <f t="shared" si="40"/>
        <v>9</v>
      </c>
      <c r="CS32" s="107">
        <f>IF(C25="","",SUM(AY32,IF(AW32=AW$22,0,60),IF(AX32=AX$22,0,60)))-60</f>
        <v>6</v>
      </c>
      <c r="CT32" s="108">
        <f>IF(C35="",0,IF(ISNUMBER(CR32),CR32+(1-(CS32+1)/181),0))</f>
        <v>9.9613259668508292</v>
      </c>
      <c r="CU32" s="108">
        <f>CT32*100/MAX(CT:CT)</f>
        <v>83.433595557612222</v>
      </c>
      <c r="CV32" s="122">
        <f>IF(ISNUMBER(CR32),IF(ISNUMBER(CT31),IF(CT32=CT31,CV31,B32),1),"")</f>
        <v>9</v>
      </c>
      <c r="CW32" s="110"/>
      <c r="CX32" s="110"/>
      <c r="CY32" s="110"/>
      <c r="CZ32" s="110"/>
      <c r="DA32" s="110"/>
      <c r="DB32" s="110"/>
      <c r="DC32" s="110"/>
      <c r="DD32" s="111"/>
      <c r="DE32" s="42"/>
      <c r="DF32" s="5"/>
      <c r="DG32" s="42"/>
      <c r="DH32" s="42"/>
      <c r="DI32" s="42"/>
      <c r="DJ32" s="42"/>
      <c r="DK32" s="42"/>
    </row>
    <row r="33" spans="1:253" s="112" customFormat="1" ht="20.100000000000001" customHeight="1" x14ac:dyDescent="0.25">
      <c r="A33" s="81">
        <f t="shared" si="1"/>
        <v>10.961325966850829</v>
      </c>
      <c r="B33" s="113">
        <f t="shared" si="2"/>
        <v>10</v>
      </c>
      <c r="C33" s="173" t="s">
        <v>224</v>
      </c>
      <c r="D33" s="125" t="s">
        <v>178</v>
      </c>
      <c r="E33" s="130"/>
      <c r="F33" s="88"/>
      <c r="G33" s="126" t="s">
        <v>187</v>
      </c>
      <c r="H33" s="127"/>
      <c r="I33" s="127"/>
      <c r="J33" s="88"/>
      <c r="K33" s="87"/>
      <c r="L33" s="88"/>
      <c r="M33" s="88"/>
      <c r="N33" s="116" t="s">
        <v>173</v>
      </c>
      <c r="O33" s="116" t="s">
        <v>174</v>
      </c>
      <c r="P33" s="116" t="s">
        <v>173</v>
      </c>
      <c r="Q33" s="116" t="s">
        <v>127</v>
      </c>
      <c r="R33" s="116" t="s">
        <v>173</v>
      </c>
      <c r="S33" s="116" t="s">
        <v>127</v>
      </c>
      <c r="T33" s="116" t="s">
        <v>172</v>
      </c>
      <c r="U33" s="116" t="s">
        <v>174</v>
      </c>
      <c r="V33" s="116" t="s">
        <v>172</v>
      </c>
      <c r="W33" s="116" t="s">
        <v>173</v>
      </c>
      <c r="X33" s="116" t="s">
        <v>173</v>
      </c>
      <c r="Y33" s="116" t="s">
        <v>173</v>
      </c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8"/>
      <c r="AW33" s="119" t="s">
        <v>174</v>
      </c>
      <c r="AX33" s="116"/>
      <c r="AY33" s="120">
        <v>8</v>
      </c>
      <c r="AZ33" s="97">
        <f t="shared" si="3"/>
        <v>1</v>
      </c>
      <c r="BA33" s="98">
        <f t="shared" si="4"/>
        <v>1</v>
      </c>
      <c r="BB33" s="98">
        <f t="shared" si="5"/>
        <v>0</v>
      </c>
      <c r="BC33" s="98">
        <f t="shared" si="6"/>
        <v>0</v>
      </c>
      <c r="BD33" s="98">
        <f t="shared" si="7"/>
        <v>1</v>
      </c>
      <c r="BE33" s="98">
        <f t="shared" si="8"/>
        <v>1</v>
      </c>
      <c r="BF33" s="98">
        <f t="shared" si="9"/>
        <v>1</v>
      </c>
      <c r="BG33" s="98">
        <f t="shared" si="10"/>
        <v>1</v>
      </c>
      <c r="BH33" s="98">
        <f t="shared" si="11"/>
        <v>1</v>
      </c>
      <c r="BI33" s="98">
        <f t="shared" si="12"/>
        <v>0</v>
      </c>
      <c r="BJ33" s="98">
        <f t="shared" si="13"/>
        <v>1</v>
      </c>
      <c r="BK33" s="98">
        <f t="shared" si="14"/>
        <v>1</v>
      </c>
      <c r="BL33" s="98">
        <f t="shared" si="15"/>
        <v>0</v>
      </c>
      <c r="BM33" s="98">
        <f t="shared" si="16"/>
        <v>0</v>
      </c>
      <c r="BN33" s="98">
        <f t="shared" si="17"/>
        <v>0</v>
      </c>
      <c r="BO33" s="98">
        <f t="shared" si="18"/>
        <v>0</v>
      </c>
      <c r="BP33" s="98">
        <f t="shared" si="19"/>
        <v>0</v>
      </c>
      <c r="BQ33" s="98">
        <f t="shared" si="20"/>
        <v>0</v>
      </c>
      <c r="BR33" s="98">
        <f t="shared" si="21"/>
        <v>0</v>
      </c>
      <c r="BS33" s="98">
        <f t="shared" si="22"/>
        <v>0</v>
      </c>
      <c r="BT33" s="98">
        <f t="shared" si="23"/>
        <v>0</v>
      </c>
      <c r="BU33" s="98">
        <f t="shared" si="24"/>
        <v>0</v>
      </c>
      <c r="BV33" s="98">
        <f t="shared" si="25"/>
        <v>0</v>
      </c>
      <c r="BW33" s="98">
        <f t="shared" si="26"/>
        <v>0</v>
      </c>
      <c r="BX33" s="98">
        <f t="shared" si="27"/>
        <v>0</v>
      </c>
      <c r="BY33" s="98">
        <f t="shared" si="28"/>
        <v>0</v>
      </c>
      <c r="BZ33" s="98">
        <f t="shared" si="29"/>
        <v>0</v>
      </c>
      <c r="CA33" s="98">
        <f t="shared" si="30"/>
        <v>0</v>
      </c>
      <c r="CB33" s="98">
        <f t="shared" si="31"/>
        <v>0</v>
      </c>
      <c r="CC33" s="98">
        <f t="shared" si="32"/>
        <v>0</v>
      </c>
      <c r="CD33" s="98">
        <f t="shared" si="33"/>
        <v>0</v>
      </c>
      <c r="CE33" s="98">
        <f t="shared" si="34"/>
        <v>0</v>
      </c>
      <c r="CF33" s="98">
        <f t="shared" si="35"/>
        <v>0</v>
      </c>
      <c r="CG33" s="98">
        <f t="shared" si="36"/>
        <v>0</v>
      </c>
      <c r="CH33" s="98">
        <f t="shared" si="37"/>
        <v>0</v>
      </c>
      <c r="CI33" s="98">
        <f t="shared" si="38"/>
        <v>1</v>
      </c>
      <c r="CJ33" s="98">
        <f t="shared" si="39"/>
        <v>0</v>
      </c>
      <c r="CK33" s="99"/>
      <c r="CL33" s="100"/>
      <c r="CM33" s="101"/>
      <c r="CN33" s="102"/>
      <c r="CO33" s="103"/>
      <c r="CP33" s="104"/>
      <c r="CQ33" s="105"/>
      <c r="CR33" s="106">
        <f t="shared" si="40"/>
        <v>9</v>
      </c>
      <c r="CS33" s="107">
        <f>IF(C26="","",SUM(AY33,IF(AW33=AW$22,0,60),IF(AX33=AX$22,0,60)))-60</f>
        <v>8</v>
      </c>
      <c r="CT33" s="108">
        <f>IF(C38="",0,IF(ISNUMBER(CR27),CR27+(1-(CS27+1)/181),0))</f>
        <v>10.961325966850829</v>
      </c>
      <c r="CU33" s="108"/>
      <c r="CV33" s="122">
        <f>IF(ISNUMBER(CR27),IF(ISNUMBER(CT32),IF(CT33=CT32,CV32,B33),1),"")</f>
        <v>10</v>
      </c>
      <c r="CW33" s="110"/>
      <c r="CX33" s="110"/>
      <c r="CY33" s="110"/>
      <c r="CZ33" s="110"/>
      <c r="DA33" s="110"/>
      <c r="DB33" s="110"/>
      <c r="DC33" s="110"/>
      <c r="DD33" s="111"/>
      <c r="DE33" s="42"/>
      <c r="DF33" s="5"/>
      <c r="DG33" s="42"/>
      <c r="DH33" s="42"/>
      <c r="DI33" s="42"/>
      <c r="DJ33" s="42"/>
      <c r="DK33" s="42"/>
    </row>
    <row r="34" spans="1:253" s="112" customFormat="1" ht="18.75" customHeight="1" x14ac:dyDescent="0.25">
      <c r="A34" s="81">
        <f t="shared" si="1"/>
        <v>7.7900552486187848</v>
      </c>
      <c r="B34" s="113">
        <f t="shared" si="2"/>
        <v>11</v>
      </c>
      <c r="C34" s="173" t="s">
        <v>191</v>
      </c>
      <c r="D34" s="125" t="s">
        <v>178</v>
      </c>
      <c r="E34" s="130"/>
      <c r="F34" s="88"/>
      <c r="G34" s="126" t="s">
        <v>185</v>
      </c>
      <c r="H34" s="127"/>
      <c r="I34" s="127"/>
      <c r="J34" s="88"/>
      <c r="K34" s="87"/>
      <c r="L34" s="88"/>
      <c r="M34" s="88"/>
      <c r="N34" s="116" t="s">
        <v>173</v>
      </c>
      <c r="O34" s="116" t="s">
        <v>174</v>
      </c>
      <c r="P34" s="116" t="s">
        <v>172</v>
      </c>
      <c r="Q34" s="116" t="s">
        <v>173</v>
      </c>
      <c r="R34" s="116" t="s">
        <v>173</v>
      </c>
      <c r="S34" s="116" t="s">
        <v>127</v>
      </c>
      <c r="T34" s="116" t="s">
        <v>174</v>
      </c>
      <c r="U34" s="116" t="s">
        <v>174</v>
      </c>
      <c r="V34" s="116" t="s">
        <v>127</v>
      </c>
      <c r="W34" s="116" t="s">
        <v>127</v>
      </c>
      <c r="X34" s="116" t="s">
        <v>173</v>
      </c>
      <c r="Y34" s="116" t="s">
        <v>173</v>
      </c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8"/>
      <c r="AW34" s="119" t="s">
        <v>174</v>
      </c>
      <c r="AX34" s="116"/>
      <c r="AY34" s="120">
        <v>8</v>
      </c>
      <c r="AZ34" s="97">
        <f t="shared" si="3"/>
        <v>1</v>
      </c>
      <c r="BA34" s="98">
        <f t="shared" si="4"/>
        <v>1</v>
      </c>
      <c r="BB34" s="98">
        <f t="shared" si="5"/>
        <v>0</v>
      </c>
      <c r="BC34" s="98">
        <f t="shared" si="6"/>
        <v>1</v>
      </c>
      <c r="BD34" s="98">
        <f t="shared" si="7"/>
        <v>1</v>
      </c>
      <c r="BE34" s="98">
        <f t="shared" si="8"/>
        <v>1</v>
      </c>
      <c r="BF34" s="98">
        <f t="shared" si="9"/>
        <v>0</v>
      </c>
      <c r="BG34" s="98">
        <f t="shared" si="10"/>
        <v>1</v>
      </c>
      <c r="BH34" s="98">
        <f t="shared" si="11"/>
        <v>0</v>
      </c>
      <c r="BI34" s="98">
        <f t="shared" si="12"/>
        <v>1</v>
      </c>
      <c r="BJ34" s="98">
        <f t="shared" si="13"/>
        <v>1</v>
      </c>
      <c r="BK34" s="98">
        <f t="shared" si="14"/>
        <v>1</v>
      </c>
      <c r="BL34" s="98">
        <f t="shared" si="15"/>
        <v>0</v>
      </c>
      <c r="BM34" s="98">
        <f t="shared" si="16"/>
        <v>0</v>
      </c>
      <c r="BN34" s="98">
        <f t="shared" si="17"/>
        <v>0</v>
      </c>
      <c r="BO34" s="98">
        <f t="shared" si="18"/>
        <v>0</v>
      </c>
      <c r="BP34" s="98">
        <f t="shared" si="19"/>
        <v>0</v>
      </c>
      <c r="BQ34" s="98">
        <f t="shared" si="20"/>
        <v>0</v>
      </c>
      <c r="BR34" s="98">
        <f t="shared" si="21"/>
        <v>0</v>
      </c>
      <c r="BS34" s="98">
        <f t="shared" si="22"/>
        <v>0</v>
      </c>
      <c r="BT34" s="98">
        <f t="shared" si="23"/>
        <v>0</v>
      </c>
      <c r="BU34" s="98">
        <f t="shared" si="24"/>
        <v>0</v>
      </c>
      <c r="BV34" s="98">
        <f t="shared" si="25"/>
        <v>0</v>
      </c>
      <c r="BW34" s="98">
        <f t="shared" si="26"/>
        <v>0</v>
      </c>
      <c r="BX34" s="98">
        <f t="shared" si="27"/>
        <v>0</v>
      </c>
      <c r="BY34" s="98">
        <f t="shared" si="28"/>
        <v>0</v>
      </c>
      <c r="BZ34" s="98">
        <f t="shared" si="29"/>
        <v>0</v>
      </c>
      <c r="CA34" s="98">
        <f t="shared" si="30"/>
        <v>0</v>
      </c>
      <c r="CB34" s="98">
        <f t="shared" si="31"/>
        <v>0</v>
      </c>
      <c r="CC34" s="98">
        <f t="shared" si="32"/>
        <v>0</v>
      </c>
      <c r="CD34" s="98">
        <f t="shared" si="33"/>
        <v>0</v>
      </c>
      <c r="CE34" s="98">
        <f t="shared" si="34"/>
        <v>0</v>
      </c>
      <c r="CF34" s="98">
        <f t="shared" si="35"/>
        <v>0</v>
      </c>
      <c r="CG34" s="98">
        <f t="shared" si="36"/>
        <v>0</v>
      </c>
      <c r="CH34" s="98">
        <f t="shared" si="37"/>
        <v>0</v>
      </c>
      <c r="CI34" s="98">
        <f t="shared" si="38"/>
        <v>1</v>
      </c>
      <c r="CJ34" s="98">
        <f t="shared" si="39"/>
        <v>0</v>
      </c>
      <c r="CK34" s="99"/>
      <c r="CL34" s="100"/>
      <c r="CM34" s="101"/>
      <c r="CN34" s="102"/>
      <c r="CO34" s="103"/>
      <c r="CP34" s="104"/>
      <c r="CQ34" s="105"/>
      <c r="CR34" s="106">
        <f t="shared" si="40"/>
        <v>9</v>
      </c>
      <c r="CS34" s="107">
        <f>IF(C27="","",SUM(AY34,IF(AW34=AW$22,0,60),IF(AX34=AX$22,0,60)))-60</f>
        <v>8</v>
      </c>
      <c r="CT34" s="108">
        <f>IF(C30="",0,IF(ISNUMBER(CR47),CR47+(1-(CS47+1)/181),0))</f>
        <v>7.7900552486187848</v>
      </c>
      <c r="CU34" s="108">
        <f>CT34*100/MAX(CT:CT)</f>
        <v>65.247570569180937</v>
      </c>
      <c r="CV34" s="122">
        <f>IF(ISNUMBER(CR47),IF(ISNUMBER(CT33),IF(CT34=CT33,CV33,B34),1),"")</f>
        <v>11</v>
      </c>
      <c r="CW34" s="110"/>
      <c r="CX34" s="110">
        <v>8</v>
      </c>
      <c r="CY34" s="110"/>
      <c r="CZ34" s="110"/>
      <c r="DA34" s="110"/>
      <c r="DB34" s="110">
        <v>3</v>
      </c>
      <c r="DC34" s="110"/>
      <c r="DD34" s="111" t="str">
        <f>IF(OR(AND(CW34&gt;0,CW34&lt;4),AND(CX34&gt;0,CX34&lt;4),AND(CY34&gt;0,CY34&lt;4),AND(CZ34&gt;0,CZ34&lt;4),AND(DA34&gt;0,DA34&lt;4),AND(DB34&gt;0,DB34&lt;4),AND(DC34&gt;0,DC34&lt;4)),"Призер","")</f>
        <v>Призер</v>
      </c>
      <c r="DE34" s="42"/>
      <c r="DF34" s="42"/>
      <c r="DG34" s="42"/>
      <c r="DH34" s="42"/>
      <c r="DI34" s="42"/>
      <c r="DJ34" s="42"/>
      <c r="DK34" s="42"/>
    </row>
    <row r="35" spans="1:253" s="123" customFormat="1" ht="20.100000000000001" customHeight="1" x14ac:dyDescent="0.25">
      <c r="A35" s="81">
        <f t="shared" si="1"/>
        <v>9.94475138121547</v>
      </c>
      <c r="B35" s="113">
        <f t="shared" si="2"/>
        <v>12</v>
      </c>
      <c r="C35" s="202" t="s">
        <v>208</v>
      </c>
      <c r="D35" s="134" t="s">
        <v>209</v>
      </c>
      <c r="E35" s="85"/>
      <c r="F35" s="127"/>
      <c r="G35" s="87" t="s">
        <v>187</v>
      </c>
      <c r="H35" s="87" t="s">
        <v>67</v>
      </c>
      <c r="I35" s="127"/>
      <c r="J35" s="88"/>
      <c r="K35" s="87"/>
      <c r="L35" s="88"/>
      <c r="M35" s="88"/>
      <c r="N35" s="116" t="s">
        <v>173</v>
      </c>
      <c r="O35" s="116" t="s">
        <v>174</v>
      </c>
      <c r="P35" s="116" t="s">
        <v>127</v>
      </c>
      <c r="Q35" s="116" t="s">
        <v>127</v>
      </c>
      <c r="R35" s="116" t="s">
        <v>127</v>
      </c>
      <c r="S35" s="116" t="s">
        <v>127</v>
      </c>
      <c r="T35" s="116" t="s">
        <v>172</v>
      </c>
      <c r="U35" s="116" t="s">
        <v>174</v>
      </c>
      <c r="V35" s="116" t="s">
        <v>172</v>
      </c>
      <c r="W35" s="116" t="s">
        <v>127</v>
      </c>
      <c r="X35" s="116" t="s">
        <v>172</v>
      </c>
      <c r="Y35" s="116" t="s">
        <v>173</v>
      </c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8"/>
      <c r="AW35" s="119" t="s">
        <v>174</v>
      </c>
      <c r="AX35" s="116"/>
      <c r="AY35" s="120">
        <v>9</v>
      </c>
      <c r="AZ35" s="97">
        <f t="shared" si="3"/>
        <v>1</v>
      </c>
      <c r="BA35" s="98">
        <f t="shared" si="4"/>
        <v>1</v>
      </c>
      <c r="BB35" s="98">
        <f t="shared" si="5"/>
        <v>1</v>
      </c>
      <c r="BC35" s="98">
        <f t="shared" si="6"/>
        <v>0</v>
      </c>
      <c r="BD35" s="98">
        <f t="shared" si="7"/>
        <v>0</v>
      </c>
      <c r="BE35" s="98">
        <f t="shared" si="8"/>
        <v>1</v>
      </c>
      <c r="BF35" s="98">
        <f t="shared" si="9"/>
        <v>1</v>
      </c>
      <c r="BG35" s="98">
        <f t="shared" si="10"/>
        <v>1</v>
      </c>
      <c r="BH35" s="98">
        <f t="shared" si="11"/>
        <v>1</v>
      </c>
      <c r="BI35" s="98">
        <f t="shared" si="12"/>
        <v>1</v>
      </c>
      <c r="BJ35" s="98">
        <f t="shared" si="13"/>
        <v>0</v>
      </c>
      <c r="BK35" s="98">
        <f t="shared" si="14"/>
        <v>1</v>
      </c>
      <c r="BL35" s="98">
        <f t="shared" si="15"/>
        <v>0</v>
      </c>
      <c r="BM35" s="98">
        <f t="shared" si="16"/>
        <v>0</v>
      </c>
      <c r="BN35" s="98">
        <f t="shared" si="17"/>
        <v>0</v>
      </c>
      <c r="BO35" s="98">
        <f t="shared" si="18"/>
        <v>0</v>
      </c>
      <c r="BP35" s="98">
        <f t="shared" si="19"/>
        <v>0</v>
      </c>
      <c r="BQ35" s="98">
        <f t="shared" si="20"/>
        <v>0</v>
      </c>
      <c r="BR35" s="98">
        <f t="shared" si="21"/>
        <v>0</v>
      </c>
      <c r="BS35" s="98">
        <f t="shared" si="22"/>
        <v>0</v>
      </c>
      <c r="BT35" s="98">
        <f t="shared" si="23"/>
        <v>0</v>
      </c>
      <c r="BU35" s="98">
        <f t="shared" si="24"/>
        <v>0</v>
      </c>
      <c r="BV35" s="98">
        <f t="shared" si="25"/>
        <v>0</v>
      </c>
      <c r="BW35" s="98">
        <f t="shared" si="26"/>
        <v>0</v>
      </c>
      <c r="BX35" s="98">
        <f t="shared" si="27"/>
        <v>0</v>
      </c>
      <c r="BY35" s="98">
        <f t="shared" si="28"/>
        <v>0</v>
      </c>
      <c r="BZ35" s="98">
        <f t="shared" si="29"/>
        <v>0</v>
      </c>
      <c r="CA35" s="98">
        <f t="shared" si="30"/>
        <v>0</v>
      </c>
      <c r="CB35" s="98">
        <f t="shared" si="31"/>
        <v>0</v>
      </c>
      <c r="CC35" s="98">
        <f t="shared" si="32"/>
        <v>0</v>
      </c>
      <c r="CD35" s="98">
        <f t="shared" si="33"/>
        <v>0</v>
      </c>
      <c r="CE35" s="98">
        <f t="shared" si="34"/>
        <v>0</v>
      </c>
      <c r="CF35" s="98">
        <f t="shared" si="35"/>
        <v>0</v>
      </c>
      <c r="CG35" s="98">
        <f t="shared" si="36"/>
        <v>0</v>
      </c>
      <c r="CH35" s="98">
        <f t="shared" si="37"/>
        <v>0</v>
      </c>
      <c r="CI35" s="98">
        <f t="shared" si="38"/>
        <v>1</v>
      </c>
      <c r="CJ35" s="98">
        <f t="shared" si="39"/>
        <v>0</v>
      </c>
      <c r="CK35" s="99"/>
      <c r="CL35" s="100">
        <v>0.42152777777777778</v>
      </c>
      <c r="CM35" s="101">
        <v>0.46458333333333335</v>
      </c>
      <c r="CN35" s="102">
        <f>CM35-CL35-CN$17</f>
        <v>4.3055555555555569E-2</v>
      </c>
      <c r="CO35" s="103">
        <f>IF(CN35&gt;IF(G35="О1-О3",CR$18,CR$17),CN35-IF(G35="О1-О3",CR$18,CR$17),0)</f>
        <v>4.3055555555555569E-2</v>
      </c>
      <c r="CP35" s="104">
        <f>HOUR(CO35)*3600+MINUTE(CO35)*60+SECOND(CO35)</f>
        <v>3720</v>
      </c>
      <c r="CQ35" s="105"/>
      <c r="CR35" s="106">
        <f t="shared" si="40"/>
        <v>9</v>
      </c>
      <c r="CS35" s="107">
        <f>IF(C28="","",SUM(AY35,IF(AW35=AW$22,0,60),IF(AX35=AX$22,0,60)))-60</f>
        <v>9</v>
      </c>
      <c r="CT35" s="108">
        <f>IF(C37="",0,IF(ISNUMBER(CR35),CR35+(1-(CS35+1)/181),0))</f>
        <v>9.94475138121547</v>
      </c>
      <c r="CU35" s="108"/>
      <c r="CV35" s="122">
        <f>IF(ISNUMBER(CR35),IF(ISNUMBER(CT34),IF(CT35=CT34,CV34,B35),1),"")</f>
        <v>12</v>
      </c>
      <c r="CW35" s="110"/>
      <c r="CX35" s="110"/>
      <c r="CY35" s="110"/>
      <c r="CZ35" s="110"/>
      <c r="DA35" s="110"/>
      <c r="DB35" s="110"/>
      <c r="DC35" s="110"/>
      <c r="DD35" s="111"/>
      <c r="DE35" s="42"/>
      <c r="DF35" s="5"/>
      <c r="DG35" s="42"/>
      <c r="DH35" s="42"/>
      <c r="DI35" s="42"/>
      <c r="DJ35" s="42"/>
      <c r="DK35" s="4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</row>
    <row r="36" spans="1:253" s="123" customFormat="1" ht="20.100000000000001" customHeight="1" x14ac:dyDescent="0.25">
      <c r="A36" s="81">
        <f t="shared" si="1"/>
        <v>9.9668508287292816</v>
      </c>
      <c r="B36" s="113">
        <f t="shared" si="2"/>
        <v>13</v>
      </c>
      <c r="C36" s="202" t="s">
        <v>218</v>
      </c>
      <c r="D36" s="134" t="s">
        <v>196</v>
      </c>
      <c r="E36" s="130"/>
      <c r="F36" s="88"/>
      <c r="G36" s="126" t="s">
        <v>187</v>
      </c>
      <c r="H36" s="127"/>
      <c r="I36" s="127"/>
      <c r="J36" s="88"/>
      <c r="K36" s="87"/>
      <c r="L36" s="88"/>
      <c r="M36" s="88"/>
      <c r="N36" s="116" t="s">
        <v>173</v>
      </c>
      <c r="O36" s="116" t="s">
        <v>127</v>
      </c>
      <c r="P36" s="116" t="s">
        <v>127</v>
      </c>
      <c r="Q36" s="116" t="s">
        <v>173</v>
      </c>
      <c r="R36" s="116" t="s">
        <v>127</v>
      </c>
      <c r="S36" s="116" t="s">
        <v>127</v>
      </c>
      <c r="T36" s="116" t="s">
        <v>172</v>
      </c>
      <c r="U36" s="116" t="s">
        <v>174</v>
      </c>
      <c r="V36" s="116" t="s">
        <v>127</v>
      </c>
      <c r="W36" s="116" t="s">
        <v>127</v>
      </c>
      <c r="X36" s="116" t="s">
        <v>173</v>
      </c>
      <c r="Y36" s="116" t="s">
        <v>173</v>
      </c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8"/>
      <c r="AW36" s="119" t="s">
        <v>174</v>
      </c>
      <c r="AX36" s="116"/>
      <c r="AY36" s="120">
        <v>10</v>
      </c>
      <c r="AZ36" s="97">
        <f t="shared" si="3"/>
        <v>1</v>
      </c>
      <c r="BA36" s="98">
        <f t="shared" si="4"/>
        <v>0</v>
      </c>
      <c r="BB36" s="98">
        <f t="shared" si="5"/>
        <v>1</v>
      </c>
      <c r="BC36" s="98">
        <f t="shared" si="6"/>
        <v>1</v>
      </c>
      <c r="BD36" s="98">
        <f t="shared" si="7"/>
        <v>0</v>
      </c>
      <c r="BE36" s="98">
        <f t="shared" si="8"/>
        <v>1</v>
      </c>
      <c r="BF36" s="98">
        <f t="shared" si="9"/>
        <v>1</v>
      </c>
      <c r="BG36" s="98">
        <f t="shared" si="10"/>
        <v>1</v>
      </c>
      <c r="BH36" s="98">
        <f t="shared" si="11"/>
        <v>0</v>
      </c>
      <c r="BI36" s="98">
        <f t="shared" si="12"/>
        <v>1</v>
      </c>
      <c r="BJ36" s="98">
        <f t="shared" si="13"/>
        <v>1</v>
      </c>
      <c r="BK36" s="98">
        <f t="shared" si="14"/>
        <v>1</v>
      </c>
      <c r="BL36" s="98">
        <f t="shared" si="15"/>
        <v>0</v>
      </c>
      <c r="BM36" s="98">
        <f t="shared" si="16"/>
        <v>0</v>
      </c>
      <c r="BN36" s="98">
        <f t="shared" si="17"/>
        <v>0</v>
      </c>
      <c r="BO36" s="98">
        <f t="shared" si="18"/>
        <v>0</v>
      </c>
      <c r="BP36" s="98">
        <f t="shared" si="19"/>
        <v>0</v>
      </c>
      <c r="BQ36" s="98">
        <f t="shared" si="20"/>
        <v>0</v>
      </c>
      <c r="BR36" s="98">
        <f t="shared" si="21"/>
        <v>0</v>
      </c>
      <c r="BS36" s="98">
        <f t="shared" si="22"/>
        <v>0</v>
      </c>
      <c r="BT36" s="98">
        <f t="shared" si="23"/>
        <v>0</v>
      </c>
      <c r="BU36" s="98">
        <f t="shared" si="24"/>
        <v>0</v>
      </c>
      <c r="BV36" s="98">
        <f t="shared" si="25"/>
        <v>0</v>
      </c>
      <c r="BW36" s="98">
        <f t="shared" si="26"/>
        <v>0</v>
      </c>
      <c r="BX36" s="98">
        <f t="shared" si="27"/>
        <v>0</v>
      </c>
      <c r="BY36" s="98">
        <f t="shared" si="28"/>
        <v>0</v>
      </c>
      <c r="BZ36" s="98">
        <f t="shared" si="29"/>
        <v>0</v>
      </c>
      <c r="CA36" s="98">
        <f t="shared" si="30"/>
        <v>0</v>
      </c>
      <c r="CB36" s="98">
        <f t="shared" si="31"/>
        <v>0</v>
      </c>
      <c r="CC36" s="98">
        <f t="shared" si="32"/>
        <v>0</v>
      </c>
      <c r="CD36" s="98">
        <f t="shared" si="33"/>
        <v>0</v>
      </c>
      <c r="CE36" s="98">
        <f t="shared" si="34"/>
        <v>0</v>
      </c>
      <c r="CF36" s="98">
        <f t="shared" si="35"/>
        <v>0</v>
      </c>
      <c r="CG36" s="98">
        <f t="shared" si="36"/>
        <v>0</v>
      </c>
      <c r="CH36" s="98">
        <f t="shared" si="37"/>
        <v>0</v>
      </c>
      <c r="CI36" s="98">
        <f t="shared" si="38"/>
        <v>1</v>
      </c>
      <c r="CJ36" s="98">
        <f t="shared" si="39"/>
        <v>0</v>
      </c>
      <c r="CK36" s="99"/>
      <c r="CL36" s="100"/>
      <c r="CM36" s="101"/>
      <c r="CN36" s="102"/>
      <c r="CO36" s="103"/>
      <c r="CP36" s="104"/>
      <c r="CQ36" s="105"/>
      <c r="CR36" s="106">
        <f t="shared" si="40"/>
        <v>9</v>
      </c>
      <c r="CS36" s="107">
        <f t="shared" ref="CS36:CS38" si="43">IF(C30="","",SUM(AY36,IF(AW36=AW$22,0,60),IF(AX36=AX$22,0,60)))-60</f>
        <v>10</v>
      </c>
      <c r="CT36" s="108">
        <f>IF(C48="",0,IF(ISNUMBER(CR30),CR30+(1-(CS30+1)/181),0))</f>
        <v>9.9668508287292816</v>
      </c>
      <c r="CU36" s="108"/>
      <c r="CV36" s="122">
        <f>IF(ISNUMBER(CR30),IF(ISNUMBER(CT35),IF(CT36=CT35,CV35,B36),1),"")</f>
        <v>13</v>
      </c>
      <c r="CW36" s="110"/>
      <c r="CX36" s="110"/>
      <c r="CY36" s="110"/>
      <c r="CZ36" s="110"/>
      <c r="DA36" s="110"/>
      <c r="DB36" s="110"/>
      <c r="DC36" s="110"/>
      <c r="DD36" s="111"/>
      <c r="DE36" s="42"/>
      <c r="DF36" s="5"/>
      <c r="DG36" s="42"/>
      <c r="DH36" s="42"/>
      <c r="DI36" s="42"/>
      <c r="DJ36" s="42"/>
      <c r="DK36" s="4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pans="1:253" s="123" customFormat="1" ht="20.100000000000001" customHeight="1" x14ac:dyDescent="0.25">
      <c r="A37" s="81">
        <f t="shared" si="1"/>
        <v>9.6464088397790064</v>
      </c>
      <c r="B37" s="113">
        <f t="shared" si="2"/>
        <v>14</v>
      </c>
      <c r="C37" s="173" t="s">
        <v>207</v>
      </c>
      <c r="D37" s="125" t="s">
        <v>196</v>
      </c>
      <c r="E37" s="130"/>
      <c r="F37" s="88"/>
      <c r="G37" s="126" t="s">
        <v>187</v>
      </c>
      <c r="H37" s="127"/>
      <c r="I37" s="127"/>
      <c r="J37" s="88"/>
      <c r="K37" s="87"/>
      <c r="L37" s="88"/>
      <c r="M37" s="88"/>
      <c r="N37" s="116" t="s">
        <v>173</v>
      </c>
      <c r="O37" s="116" t="s">
        <v>174</v>
      </c>
      <c r="P37" s="116" t="s">
        <v>127</v>
      </c>
      <c r="Q37" s="116" t="s">
        <v>127</v>
      </c>
      <c r="R37" s="116" t="s">
        <v>173</v>
      </c>
      <c r="S37" s="116" t="s">
        <v>127</v>
      </c>
      <c r="T37" s="116" t="s">
        <v>172</v>
      </c>
      <c r="U37" s="116" t="s">
        <v>174</v>
      </c>
      <c r="V37" s="116" t="s">
        <v>172</v>
      </c>
      <c r="W37" s="116" t="s">
        <v>173</v>
      </c>
      <c r="X37" s="116" t="s">
        <v>127</v>
      </c>
      <c r="Y37" s="116" t="s">
        <v>173</v>
      </c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8"/>
      <c r="AW37" s="119" t="s">
        <v>172</v>
      </c>
      <c r="AX37" s="116"/>
      <c r="AY37" s="120">
        <v>3</v>
      </c>
      <c r="AZ37" s="97">
        <f t="shared" si="3"/>
        <v>1</v>
      </c>
      <c r="BA37" s="98">
        <f t="shared" si="4"/>
        <v>1</v>
      </c>
      <c r="BB37" s="98">
        <f t="shared" si="5"/>
        <v>1</v>
      </c>
      <c r="BC37" s="98">
        <f t="shared" si="6"/>
        <v>0</v>
      </c>
      <c r="BD37" s="98">
        <f t="shared" si="7"/>
        <v>1</v>
      </c>
      <c r="BE37" s="98">
        <f t="shared" si="8"/>
        <v>1</v>
      </c>
      <c r="BF37" s="98">
        <f t="shared" si="9"/>
        <v>1</v>
      </c>
      <c r="BG37" s="98">
        <f t="shared" si="10"/>
        <v>1</v>
      </c>
      <c r="BH37" s="98">
        <f t="shared" si="11"/>
        <v>1</v>
      </c>
      <c r="BI37" s="98">
        <f t="shared" si="12"/>
        <v>0</v>
      </c>
      <c r="BJ37" s="98">
        <f t="shared" si="13"/>
        <v>0</v>
      </c>
      <c r="BK37" s="98">
        <f t="shared" si="14"/>
        <v>1</v>
      </c>
      <c r="BL37" s="98">
        <f t="shared" si="15"/>
        <v>0</v>
      </c>
      <c r="BM37" s="98">
        <f t="shared" si="16"/>
        <v>0</v>
      </c>
      <c r="BN37" s="98">
        <f t="shared" si="17"/>
        <v>0</v>
      </c>
      <c r="BO37" s="98">
        <f t="shared" si="18"/>
        <v>0</v>
      </c>
      <c r="BP37" s="98">
        <f t="shared" si="19"/>
        <v>0</v>
      </c>
      <c r="BQ37" s="98">
        <f t="shared" si="20"/>
        <v>0</v>
      </c>
      <c r="BR37" s="98">
        <f t="shared" si="21"/>
        <v>0</v>
      </c>
      <c r="BS37" s="98">
        <f t="shared" si="22"/>
        <v>0</v>
      </c>
      <c r="BT37" s="98">
        <f t="shared" si="23"/>
        <v>0</v>
      </c>
      <c r="BU37" s="98">
        <f t="shared" si="24"/>
        <v>0</v>
      </c>
      <c r="BV37" s="98">
        <f t="shared" si="25"/>
        <v>0</v>
      </c>
      <c r="BW37" s="98">
        <f t="shared" si="26"/>
        <v>0</v>
      </c>
      <c r="BX37" s="98">
        <f t="shared" si="27"/>
        <v>0</v>
      </c>
      <c r="BY37" s="98">
        <f t="shared" si="28"/>
        <v>0</v>
      </c>
      <c r="BZ37" s="98">
        <f t="shared" si="29"/>
        <v>0</v>
      </c>
      <c r="CA37" s="98">
        <f t="shared" si="30"/>
        <v>0</v>
      </c>
      <c r="CB37" s="98">
        <f t="shared" si="31"/>
        <v>0</v>
      </c>
      <c r="CC37" s="98">
        <f t="shared" si="32"/>
        <v>0</v>
      </c>
      <c r="CD37" s="98">
        <f t="shared" si="33"/>
        <v>0</v>
      </c>
      <c r="CE37" s="98">
        <f t="shared" si="34"/>
        <v>0</v>
      </c>
      <c r="CF37" s="98">
        <f t="shared" si="35"/>
        <v>0</v>
      </c>
      <c r="CG37" s="98">
        <f t="shared" si="36"/>
        <v>0</v>
      </c>
      <c r="CH37" s="98">
        <f t="shared" si="37"/>
        <v>0</v>
      </c>
      <c r="CI37" s="98">
        <f t="shared" si="38"/>
        <v>0</v>
      </c>
      <c r="CJ37" s="98">
        <f t="shared" si="39"/>
        <v>0</v>
      </c>
      <c r="CK37" s="99"/>
      <c r="CL37" s="100"/>
      <c r="CM37" s="101"/>
      <c r="CN37" s="102"/>
      <c r="CO37" s="103"/>
      <c r="CP37" s="104"/>
      <c r="CQ37" s="105"/>
      <c r="CR37" s="106">
        <f t="shared" si="40"/>
        <v>9</v>
      </c>
      <c r="CS37" s="107">
        <f t="shared" si="43"/>
        <v>63</v>
      </c>
      <c r="CT37" s="108">
        <f>IF(C42="",0,IF(ISNUMBER(CR37),CR37+(1-(CS37+1)/181),0))</f>
        <v>9.6464088397790064</v>
      </c>
      <c r="CU37" s="108">
        <f t="shared" ref="CU37:CU50" si="44">CT37*100/MAX(CT:CT)</f>
        <v>80.795927811198538</v>
      </c>
      <c r="CV37" s="122">
        <f>IF(ISNUMBER(CR37),IF(ISNUMBER(CT36),IF(CT37=CT36,CV36,B37),1),"")</f>
        <v>14</v>
      </c>
      <c r="CW37" s="110"/>
      <c r="CX37" s="110">
        <v>13</v>
      </c>
      <c r="CY37" s="110"/>
      <c r="CZ37" s="110"/>
      <c r="DA37" s="110"/>
      <c r="DB37" s="110">
        <v>8</v>
      </c>
      <c r="DC37" s="110"/>
      <c r="DD37" s="111" t="str">
        <f t="shared" ref="DD37:DD50" si="45">IF(OR(AND(CW37&gt;0,CW37&lt;4),AND(CX37&gt;0,CX37&lt;4),AND(CY37&gt;0,CY37&lt;4),AND(CZ37&gt;0,CZ37&lt;4),AND(DA37&gt;0,DA37&lt;4),AND(DB37&gt;0,DB37&lt;4),AND(DC37&gt;0,DC37&lt;4)),"Призер","")</f>
        <v/>
      </c>
      <c r="DE37" s="42"/>
      <c r="DF37" s="42"/>
      <c r="DG37" s="42"/>
      <c r="DH37" s="42"/>
      <c r="DI37" s="42"/>
      <c r="DJ37" s="42"/>
      <c r="DK37" s="4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</row>
    <row r="38" spans="1:253" s="123" customFormat="1" ht="20.100000000000001" customHeight="1" x14ac:dyDescent="0.25">
      <c r="A38" s="81">
        <f t="shared" si="1"/>
        <v>7.6464088397790055</v>
      </c>
      <c r="B38" s="113">
        <f t="shared" si="2"/>
        <v>15</v>
      </c>
      <c r="C38" s="172" t="s">
        <v>78</v>
      </c>
      <c r="D38" s="134" t="s">
        <v>201</v>
      </c>
      <c r="E38" s="130"/>
      <c r="F38" s="88">
        <v>1</v>
      </c>
      <c r="G38" s="126" t="s">
        <v>184</v>
      </c>
      <c r="H38" s="127" t="s">
        <v>70</v>
      </c>
      <c r="I38" s="133"/>
      <c r="J38" s="115"/>
      <c r="K38" s="133" t="s">
        <v>64</v>
      </c>
      <c r="L38" s="133"/>
      <c r="M38" s="115">
        <v>1979</v>
      </c>
      <c r="N38" s="116" t="s">
        <v>173</v>
      </c>
      <c r="O38" s="116" t="s">
        <v>174</v>
      </c>
      <c r="P38" s="116" t="s">
        <v>127</v>
      </c>
      <c r="Q38" s="116" t="s">
        <v>127</v>
      </c>
      <c r="R38" s="116" t="s">
        <v>173</v>
      </c>
      <c r="S38" s="116" t="s">
        <v>127</v>
      </c>
      <c r="T38" s="116" t="s">
        <v>172</v>
      </c>
      <c r="U38" s="116" t="s">
        <v>173</v>
      </c>
      <c r="V38" s="116" t="s">
        <v>172</v>
      </c>
      <c r="W38" s="116" t="s">
        <v>127</v>
      </c>
      <c r="X38" s="116" t="s">
        <v>127</v>
      </c>
      <c r="Y38" s="116" t="s">
        <v>173</v>
      </c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8"/>
      <c r="AW38" s="119" t="s">
        <v>172</v>
      </c>
      <c r="AX38" s="116"/>
      <c r="AY38" s="120">
        <v>13</v>
      </c>
      <c r="AZ38" s="97">
        <f t="shared" si="3"/>
        <v>1</v>
      </c>
      <c r="BA38" s="98">
        <f t="shared" si="4"/>
        <v>1</v>
      </c>
      <c r="BB38" s="98">
        <f t="shared" si="5"/>
        <v>1</v>
      </c>
      <c r="BC38" s="98">
        <f t="shared" si="6"/>
        <v>0</v>
      </c>
      <c r="BD38" s="98">
        <f t="shared" si="7"/>
        <v>1</v>
      </c>
      <c r="BE38" s="98">
        <f t="shared" si="8"/>
        <v>1</v>
      </c>
      <c r="BF38" s="98">
        <f t="shared" si="9"/>
        <v>1</v>
      </c>
      <c r="BG38" s="98">
        <f t="shared" si="10"/>
        <v>0</v>
      </c>
      <c r="BH38" s="98">
        <f t="shared" si="11"/>
        <v>1</v>
      </c>
      <c r="BI38" s="98">
        <f t="shared" si="12"/>
        <v>1</v>
      </c>
      <c r="BJ38" s="98">
        <f t="shared" si="13"/>
        <v>0</v>
      </c>
      <c r="BK38" s="98">
        <f t="shared" si="14"/>
        <v>1</v>
      </c>
      <c r="BL38" s="98">
        <f t="shared" si="15"/>
        <v>0</v>
      </c>
      <c r="BM38" s="98">
        <f t="shared" si="16"/>
        <v>0</v>
      </c>
      <c r="BN38" s="98">
        <f t="shared" si="17"/>
        <v>0</v>
      </c>
      <c r="BO38" s="98">
        <f t="shared" si="18"/>
        <v>0</v>
      </c>
      <c r="BP38" s="98">
        <f t="shared" si="19"/>
        <v>0</v>
      </c>
      <c r="BQ38" s="98">
        <f t="shared" si="20"/>
        <v>0</v>
      </c>
      <c r="BR38" s="98">
        <f t="shared" si="21"/>
        <v>0</v>
      </c>
      <c r="BS38" s="98">
        <f t="shared" si="22"/>
        <v>0</v>
      </c>
      <c r="BT38" s="98">
        <f t="shared" si="23"/>
        <v>0</v>
      </c>
      <c r="BU38" s="98">
        <f t="shared" si="24"/>
        <v>0</v>
      </c>
      <c r="BV38" s="98">
        <f t="shared" si="25"/>
        <v>0</v>
      </c>
      <c r="BW38" s="98">
        <f t="shared" si="26"/>
        <v>0</v>
      </c>
      <c r="BX38" s="98">
        <f t="shared" si="27"/>
        <v>0</v>
      </c>
      <c r="BY38" s="98">
        <f t="shared" si="28"/>
        <v>0</v>
      </c>
      <c r="BZ38" s="98">
        <f t="shared" si="29"/>
        <v>0</v>
      </c>
      <c r="CA38" s="98">
        <f t="shared" si="30"/>
        <v>0</v>
      </c>
      <c r="CB38" s="98">
        <f t="shared" si="31"/>
        <v>0</v>
      </c>
      <c r="CC38" s="98">
        <f t="shared" si="32"/>
        <v>0</v>
      </c>
      <c r="CD38" s="98">
        <f t="shared" si="33"/>
        <v>0</v>
      </c>
      <c r="CE38" s="98">
        <f t="shared" si="34"/>
        <v>0</v>
      </c>
      <c r="CF38" s="98">
        <f t="shared" si="35"/>
        <v>0</v>
      </c>
      <c r="CG38" s="98">
        <f t="shared" si="36"/>
        <v>0</v>
      </c>
      <c r="CH38" s="98">
        <f t="shared" si="37"/>
        <v>0</v>
      </c>
      <c r="CI38" s="98">
        <f t="shared" si="38"/>
        <v>0</v>
      </c>
      <c r="CJ38" s="98">
        <f t="shared" si="39"/>
        <v>0</v>
      </c>
      <c r="CK38" s="99"/>
      <c r="CL38" s="100">
        <v>0.49444444444444446</v>
      </c>
      <c r="CM38" s="101">
        <v>0.57222222222222219</v>
      </c>
      <c r="CN38" s="102">
        <f>CM38-CL38-CN$17</f>
        <v>7.7777777777777724E-2</v>
      </c>
      <c r="CO38" s="103">
        <f>IF(CN38&gt;IF(G38="О1-О3",CR$18,CR$17),CN38-IF(G38="О1-О3",CR$18,CR$17),0)</f>
        <v>7.7777777777777724E-2</v>
      </c>
      <c r="CP38" s="104">
        <f>HOUR(CO38)*3600+MINUTE(CO38)*60+SECOND(CO38)</f>
        <v>6720</v>
      </c>
      <c r="CQ38" s="105"/>
      <c r="CR38" s="106">
        <f t="shared" si="40"/>
        <v>9</v>
      </c>
      <c r="CS38" s="107">
        <f t="shared" si="43"/>
        <v>73</v>
      </c>
      <c r="CT38" s="108">
        <f>IF(C43="",0,IF(ISNUMBER(CR48),CR48+(1-(CS48+1)/181),0))</f>
        <v>7.6464088397790055</v>
      </c>
      <c r="CU38" s="108">
        <f t="shared" si="44"/>
        <v>64.044423877834348</v>
      </c>
      <c r="CV38" s="122">
        <f>IF(ISNUMBER(CR48),IF(ISNUMBER(CT37),IF(CT38=CT37,CV37,B38),1),"")</f>
        <v>15</v>
      </c>
      <c r="CW38" s="110"/>
      <c r="CX38" s="110">
        <v>9</v>
      </c>
      <c r="CY38" s="110"/>
      <c r="CZ38" s="110"/>
      <c r="DA38" s="110"/>
      <c r="DB38" s="110">
        <v>4</v>
      </c>
      <c r="DC38" s="110"/>
      <c r="DD38" s="111" t="str">
        <f t="shared" si="45"/>
        <v/>
      </c>
      <c r="DE38" s="42"/>
      <c r="DF38" s="42"/>
      <c r="DG38" s="42"/>
      <c r="DH38" s="42"/>
      <c r="DI38" s="42"/>
      <c r="DJ38" s="42"/>
      <c r="DK38" s="4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s="112" customFormat="1" ht="20.100000000000001" customHeight="1" x14ac:dyDescent="0.25">
      <c r="A39" s="81">
        <f t="shared" si="1"/>
        <v>8.9116022099447516</v>
      </c>
      <c r="B39" s="113">
        <f t="shared" si="2"/>
        <v>16</v>
      </c>
      <c r="C39" s="173" t="s">
        <v>193</v>
      </c>
      <c r="D39" s="125" t="s">
        <v>194</v>
      </c>
      <c r="E39" s="130"/>
      <c r="F39" s="88"/>
      <c r="G39" s="126" t="s">
        <v>185</v>
      </c>
      <c r="H39" s="127"/>
      <c r="I39" s="127"/>
      <c r="J39" s="88"/>
      <c r="K39" s="87"/>
      <c r="L39" s="88"/>
      <c r="M39" s="88"/>
      <c r="N39" s="116" t="s">
        <v>127</v>
      </c>
      <c r="O39" s="116" t="s">
        <v>55</v>
      </c>
      <c r="P39" s="116" t="s">
        <v>175</v>
      </c>
      <c r="Q39" s="116" t="s">
        <v>127</v>
      </c>
      <c r="R39" s="116" t="s">
        <v>173</v>
      </c>
      <c r="S39" s="116" t="s">
        <v>127</v>
      </c>
      <c r="T39" s="116" t="s">
        <v>172</v>
      </c>
      <c r="U39" s="116" t="s">
        <v>174</v>
      </c>
      <c r="V39" s="116" t="s">
        <v>173</v>
      </c>
      <c r="W39" s="116" t="s">
        <v>127</v>
      </c>
      <c r="X39" s="116" t="s">
        <v>173</v>
      </c>
      <c r="Y39" s="116" t="s">
        <v>173</v>
      </c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8"/>
      <c r="AW39" s="119" t="s">
        <v>174</v>
      </c>
      <c r="AX39" s="116"/>
      <c r="AY39" s="120">
        <v>3</v>
      </c>
      <c r="AZ39" s="97">
        <f t="shared" ref="AZ39:CJ39" si="46">IF(N39=N$22,1,0)</f>
        <v>0</v>
      </c>
      <c r="BA39" s="98">
        <f t="shared" si="46"/>
        <v>1</v>
      </c>
      <c r="BB39" s="98">
        <f t="shared" si="46"/>
        <v>0</v>
      </c>
      <c r="BC39" s="98">
        <f t="shared" si="46"/>
        <v>0</v>
      </c>
      <c r="BD39" s="98">
        <f t="shared" si="46"/>
        <v>1</v>
      </c>
      <c r="BE39" s="98">
        <f t="shared" si="46"/>
        <v>1</v>
      </c>
      <c r="BF39" s="98">
        <f t="shared" si="46"/>
        <v>1</v>
      </c>
      <c r="BG39" s="98">
        <f t="shared" si="46"/>
        <v>1</v>
      </c>
      <c r="BH39" s="98">
        <f t="shared" si="46"/>
        <v>0</v>
      </c>
      <c r="BI39" s="98">
        <f t="shared" si="46"/>
        <v>1</v>
      </c>
      <c r="BJ39" s="98">
        <f t="shared" si="46"/>
        <v>1</v>
      </c>
      <c r="BK39" s="98">
        <f t="shared" si="46"/>
        <v>1</v>
      </c>
      <c r="BL39" s="98">
        <f t="shared" si="46"/>
        <v>0</v>
      </c>
      <c r="BM39" s="98">
        <f t="shared" si="46"/>
        <v>0</v>
      </c>
      <c r="BN39" s="98">
        <f t="shared" si="46"/>
        <v>0</v>
      </c>
      <c r="BO39" s="98">
        <f t="shared" si="46"/>
        <v>0</v>
      </c>
      <c r="BP39" s="98">
        <f t="shared" si="46"/>
        <v>0</v>
      </c>
      <c r="BQ39" s="98">
        <f t="shared" si="46"/>
        <v>0</v>
      </c>
      <c r="BR39" s="98">
        <f t="shared" si="46"/>
        <v>0</v>
      </c>
      <c r="BS39" s="98">
        <f t="shared" si="46"/>
        <v>0</v>
      </c>
      <c r="BT39" s="98">
        <f t="shared" si="46"/>
        <v>0</v>
      </c>
      <c r="BU39" s="98">
        <f t="shared" si="46"/>
        <v>0</v>
      </c>
      <c r="BV39" s="98">
        <f t="shared" si="46"/>
        <v>0</v>
      </c>
      <c r="BW39" s="98">
        <f t="shared" si="46"/>
        <v>0</v>
      </c>
      <c r="BX39" s="98">
        <f t="shared" si="46"/>
        <v>0</v>
      </c>
      <c r="BY39" s="98">
        <f t="shared" si="46"/>
        <v>0</v>
      </c>
      <c r="BZ39" s="98">
        <f t="shared" si="46"/>
        <v>0</v>
      </c>
      <c r="CA39" s="98">
        <f t="shared" si="46"/>
        <v>0</v>
      </c>
      <c r="CB39" s="98">
        <f t="shared" si="46"/>
        <v>0</v>
      </c>
      <c r="CC39" s="98">
        <f t="shared" si="46"/>
        <v>0</v>
      </c>
      <c r="CD39" s="98">
        <f t="shared" si="46"/>
        <v>0</v>
      </c>
      <c r="CE39" s="98">
        <f t="shared" si="46"/>
        <v>0</v>
      </c>
      <c r="CF39" s="98">
        <f t="shared" si="46"/>
        <v>0</v>
      </c>
      <c r="CG39" s="98">
        <f t="shared" si="46"/>
        <v>0</v>
      </c>
      <c r="CH39" s="98">
        <f t="shared" si="46"/>
        <v>0</v>
      </c>
      <c r="CI39" s="98">
        <f t="shared" si="46"/>
        <v>1</v>
      </c>
      <c r="CJ39" s="98">
        <f t="shared" si="46"/>
        <v>0</v>
      </c>
      <c r="CK39" s="99"/>
      <c r="CL39" s="100"/>
      <c r="CM39" s="101"/>
      <c r="CN39" s="102"/>
      <c r="CO39" s="103"/>
      <c r="CP39" s="104"/>
      <c r="CQ39" s="105"/>
      <c r="CR39" s="106">
        <f>SUM(AZ39:CH39)-CQ39</f>
        <v>8</v>
      </c>
      <c r="CS39" s="107">
        <v>3</v>
      </c>
      <c r="CT39" s="108">
        <f>IF(C33="",0,IF(ISNUMBER(CR42),CR42+(1-(CS42+1)/181),0))</f>
        <v>8.9116022099447516</v>
      </c>
      <c r="CU39" s="108">
        <f t="shared" si="44"/>
        <v>74.64136973623323</v>
      </c>
      <c r="CV39" s="122">
        <f>IF(ISNUMBER(CR42),IF(ISNUMBER(CT38),IF(CT39=CT38,CV38,B39),1),"")</f>
        <v>16</v>
      </c>
      <c r="CW39" s="110"/>
      <c r="CX39" s="110">
        <v>12</v>
      </c>
      <c r="CY39" s="110"/>
      <c r="CZ39" s="110"/>
      <c r="DA39" s="110"/>
      <c r="DB39" s="110">
        <v>7</v>
      </c>
      <c r="DC39" s="110"/>
      <c r="DD39" s="111" t="str">
        <f t="shared" si="45"/>
        <v/>
      </c>
      <c r="DE39" s="42"/>
      <c r="DF39" s="42"/>
      <c r="DG39" s="42"/>
      <c r="DH39" s="42"/>
      <c r="DI39" s="42"/>
      <c r="DJ39" s="42"/>
      <c r="DK39" s="42"/>
    </row>
    <row r="40" spans="1:253" s="112" customFormat="1" ht="20.100000000000001" customHeight="1" x14ac:dyDescent="0.25">
      <c r="A40" s="81">
        <f t="shared" si="1"/>
        <v>7.9668508287292816</v>
      </c>
      <c r="B40" s="113">
        <f t="shared" si="2"/>
        <v>17</v>
      </c>
      <c r="C40" s="173" t="s">
        <v>206</v>
      </c>
      <c r="D40" s="84" t="s">
        <v>178</v>
      </c>
      <c r="E40" s="130"/>
      <c r="F40" s="88"/>
      <c r="G40" s="126" t="s">
        <v>185</v>
      </c>
      <c r="H40" s="127"/>
      <c r="I40" s="127"/>
      <c r="J40" s="88"/>
      <c r="K40" s="87"/>
      <c r="L40" s="88"/>
      <c r="M40" s="88"/>
      <c r="N40" s="116" t="s">
        <v>173</v>
      </c>
      <c r="O40" s="116" t="s">
        <v>174</v>
      </c>
      <c r="P40" s="116" t="s">
        <v>127</v>
      </c>
      <c r="Q40" s="116" t="s">
        <v>173</v>
      </c>
      <c r="R40" s="116" t="s">
        <v>173</v>
      </c>
      <c r="S40" s="116" t="s">
        <v>127</v>
      </c>
      <c r="T40" s="116" t="s">
        <v>172</v>
      </c>
      <c r="U40" s="116" t="s">
        <v>173</v>
      </c>
      <c r="V40" s="116" t="s">
        <v>127</v>
      </c>
      <c r="W40" s="116" t="s">
        <v>172</v>
      </c>
      <c r="X40" s="116" t="s">
        <v>127</v>
      </c>
      <c r="Y40" s="116" t="s">
        <v>173</v>
      </c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8"/>
      <c r="AW40" s="119" t="s">
        <v>174</v>
      </c>
      <c r="AX40" s="116"/>
      <c r="AY40" s="120">
        <v>8</v>
      </c>
      <c r="AZ40" s="97">
        <f t="shared" si="3"/>
        <v>1</v>
      </c>
      <c r="BA40" s="98">
        <f t="shared" si="4"/>
        <v>1</v>
      </c>
      <c r="BB40" s="98">
        <f t="shared" si="5"/>
        <v>1</v>
      </c>
      <c r="BC40" s="98">
        <f t="shared" si="6"/>
        <v>1</v>
      </c>
      <c r="BD40" s="98">
        <f t="shared" si="7"/>
        <v>1</v>
      </c>
      <c r="BE40" s="98">
        <f t="shared" si="8"/>
        <v>1</v>
      </c>
      <c r="BF40" s="98">
        <f t="shared" si="9"/>
        <v>1</v>
      </c>
      <c r="BG40" s="98">
        <f t="shared" si="10"/>
        <v>0</v>
      </c>
      <c r="BH40" s="98">
        <f t="shared" si="11"/>
        <v>0</v>
      </c>
      <c r="BI40" s="98">
        <f t="shared" si="12"/>
        <v>0</v>
      </c>
      <c r="BJ40" s="98">
        <f t="shared" si="13"/>
        <v>0</v>
      </c>
      <c r="BK40" s="98">
        <f t="shared" si="14"/>
        <v>1</v>
      </c>
      <c r="BL40" s="98">
        <f t="shared" si="15"/>
        <v>0</v>
      </c>
      <c r="BM40" s="98">
        <f t="shared" si="16"/>
        <v>0</v>
      </c>
      <c r="BN40" s="98">
        <f t="shared" si="17"/>
        <v>0</v>
      </c>
      <c r="BO40" s="98">
        <f t="shared" si="18"/>
        <v>0</v>
      </c>
      <c r="BP40" s="98">
        <f t="shared" si="19"/>
        <v>0</v>
      </c>
      <c r="BQ40" s="98">
        <f t="shared" si="20"/>
        <v>0</v>
      </c>
      <c r="BR40" s="98">
        <f t="shared" si="21"/>
        <v>0</v>
      </c>
      <c r="BS40" s="98">
        <f t="shared" si="22"/>
        <v>0</v>
      </c>
      <c r="BT40" s="98">
        <f t="shared" si="23"/>
        <v>0</v>
      </c>
      <c r="BU40" s="98">
        <f t="shared" si="24"/>
        <v>0</v>
      </c>
      <c r="BV40" s="98">
        <f t="shared" si="25"/>
        <v>0</v>
      </c>
      <c r="BW40" s="98">
        <f t="shared" si="26"/>
        <v>0</v>
      </c>
      <c r="BX40" s="98">
        <f t="shared" si="27"/>
        <v>0</v>
      </c>
      <c r="BY40" s="98">
        <f t="shared" si="28"/>
        <v>0</v>
      </c>
      <c r="BZ40" s="98">
        <f t="shared" si="29"/>
        <v>0</v>
      </c>
      <c r="CA40" s="98">
        <f t="shared" si="30"/>
        <v>0</v>
      </c>
      <c r="CB40" s="98">
        <f t="shared" si="31"/>
        <v>0</v>
      </c>
      <c r="CC40" s="98">
        <f t="shared" si="32"/>
        <v>0</v>
      </c>
      <c r="CD40" s="98">
        <f t="shared" si="33"/>
        <v>0</v>
      </c>
      <c r="CE40" s="98">
        <f t="shared" si="34"/>
        <v>0</v>
      </c>
      <c r="CF40" s="98">
        <f t="shared" si="35"/>
        <v>0</v>
      </c>
      <c r="CG40" s="98">
        <f t="shared" si="36"/>
        <v>0</v>
      </c>
      <c r="CH40" s="98">
        <f t="shared" si="37"/>
        <v>0</v>
      </c>
      <c r="CI40" s="98">
        <f t="shared" si="38"/>
        <v>1</v>
      </c>
      <c r="CJ40" s="98">
        <f t="shared" si="39"/>
        <v>0</v>
      </c>
      <c r="CK40" s="99"/>
      <c r="CL40" s="100"/>
      <c r="CM40" s="101"/>
      <c r="CN40" s="102"/>
      <c r="CO40" s="103"/>
      <c r="CP40" s="104"/>
      <c r="CQ40" s="105"/>
      <c r="CR40" s="106">
        <f t="shared" si="40"/>
        <v>8</v>
      </c>
      <c r="CS40" s="107">
        <f>IF(C33="","",SUM(AY40,IF(AW40=AW$22,0,60),IF(AX40=AX$22,0,60)))-60</f>
        <v>8</v>
      </c>
      <c r="CT40" s="108">
        <f>IF(C29="",0,IF(ISNUMBER(CR44),CR44+(1-(CS44+1)/181),0))</f>
        <v>7.9668508287292816</v>
      </c>
      <c r="CU40" s="108">
        <f t="shared" si="44"/>
        <v>66.728366496992138</v>
      </c>
      <c r="CV40" s="122">
        <f>IF(ISNUMBER(CR44),IF(ISNUMBER(CT39),IF(CT40=CT39,CV39,B40),1),"")</f>
        <v>17</v>
      </c>
      <c r="CW40" s="110"/>
      <c r="CX40" s="110">
        <v>18</v>
      </c>
      <c r="CY40" s="110"/>
      <c r="CZ40" s="110"/>
      <c r="DA40" s="110"/>
      <c r="DB40" s="110"/>
      <c r="DC40" s="110"/>
      <c r="DD40" s="111" t="str">
        <f t="shared" si="45"/>
        <v/>
      </c>
      <c r="DE40" s="42"/>
      <c r="DF40" s="42"/>
      <c r="DG40" s="42"/>
      <c r="DH40" s="42"/>
      <c r="DI40" s="42"/>
      <c r="DJ40" s="42"/>
      <c r="DK40" s="42"/>
    </row>
    <row r="41" spans="1:253" s="123" customFormat="1" ht="20.100000000000001" customHeight="1" x14ac:dyDescent="0.25">
      <c r="A41" s="81">
        <f t="shared" si="1"/>
        <v>9.9502762430939224</v>
      </c>
      <c r="B41" s="113">
        <f t="shared" si="2"/>
        <v>18</v>
      </c>
      <c r="C41" s="172" t="s">
        <v>231</v>
      </c>
      <c r="D41" s="134" t="s">
        <v>178</v>
      </c>
      <c r="E41" s="130">
        <v>1999</v>
      </c>
      <c r="F41" s="88"/>
      <c r="G41" s="126" t="s">
        <v>185</v>
      </c>
      <c r="H41" s="127"/>
      <c r="I41" s="127"/>
      <c r="J41" s="88"/>
      <c r="K41" s="87"/>
      <c r="L41" s="88"/>
      <c r="M41" s="88"/>
      <c r="N41" s="116" t="s">
        <v>173</v>
      </c>
      <c r="O41" s="116" t="s">
        <v>174</v>
      </c>
      <c r="P41" s="116" t="s">
        <v>172</v>
      </c>
      <c r="Q41" s="116" t="s">
        <v>127</v>
      </c>
      <c r="R41" s="116" t="s">
        <v>173</v>
      </c>
      <c r="S41" s="116" t="s">
        <v>127</v>
      </c>
      <c r="T41" s="116" t="s">
        <v>172</v>
      </c>
      <c r="U41" s="116" t="s">
        <v>172</v>
      </c>
      <c r="V41" s="116" t="s">
        <v>172</v>
      </c>
      <c r="W41" s="116" t="s">
        <v>127</v>
      </c>
      <c r="X41" s="116" t="s">
        <v>127</v>
      </c>
      <c r="Y41" s="116" t="s">
        <v>173</v>
      </c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8"/>
      <c r="AW41" s="119" t="s">
        <v>174</v>
      </c>
      <c r="AX41" s="116"/>
      <c r="AY41" s="120">
        <v>8</v>
      </c>
      <c r="AZ41" s="97">
        <f t="shared" si="3"/>
        <v>1</v>
      </c>
      <c r="BA41" s="98">
        <f t="shared" si="4"/>
        <v>1</v>
      </c>
      <c r="BB41" s="98">
        <f t="shared" si="5"/>
        <v>0</v>
      </c>
      <c r="BC41" s="98">
        <f t="shared" si="6"/>
        <v>0</v>
      </c>
      <c r="BD41" s="98">
        <f t="shared" si="7"/>
        <v>1</v>
      </c>
      <c r="BE41" s="98">
        <f t="shared" si="8"/>
        <v>1</v>
      </c>
      <c r="BF41" s="98">
        <f t="shared" si="9"/>
        <v>1</v>
      </c>
      <c r="BG41" s="98">
        <f t="shared" si="10"/>
        <v>0</v>
      </c>
      <c r="BH41" s="98">
        <f t="shared" si="11"/>
        <v>1</v>
      </c>
      <c r="BI41" s="98">
        <f t="shared" si="12"/>
        <v>1</v>
      </c>
      <c r="BJ41" s="98">
        <f t="shared" si="13"/>
        <v>0</v>
      </c>
      <c r="BK41" s="98">
        <f t="shared" si="14"/>
        <v>1</v>
      </c>
      <c r="BL41" s="98">
        <f t="shared" si="15"/>
        <v>0</v>
      </c>
      <c r="BM41" s="98">
        <f t="shared" si="16"/>
        <v>0</v>
      </c>
      <c r="BN41" s="98">
        <f t="shared" si="17"/>
        <v>0</v>
      </c>
      <c r="BO41" s="98">
        <f t="shared" si="18"/>
        <v>0</v>
      </c>
      <c r="BP41" s="98">
        <f t="shared" si="19"/>
        <v>0</v>
      </c>
      <c r="BQ41" s="98">
        <f t="shared" si="20"/>
        <v>0</v>
      </c>
      <c r="BR41" s="98">
        <f t="shared" si="21"/>
        <v>0</v>
      </c>
      <c r="BS41" s="98">
        <f t="shared" si="22"/>
        <v>0</v>
      </c>
      <c r="BT41" s="98">
        <f t="shared" si="23"/>
        <v>0</v>
      </c>
      <c r="BU41" s="98">
        <f t="shared" si="24"/>
        <v>0</v>
      </c>
      <c r="BV41" s="98">
        <f t="shared" si="25"/>
        <v>0</v>
      </c>
      <c r="BW41" s="98">
        <f t="shared" si="26"/>
        <v>0</v>
      </c>
      <c r="BX41" s="98">
        <f t="shared" si="27"/>
        <v>0</v>
      </c>
      <c r="BY41" s="98">
        <f t="shared" si="28"/>
        <v>0</v>
      </c>
      <c r="BZ41" s="98">
        <f t="shared" si="29"/>
        <v>0</v>
      </c>
      <c r="CA41" s="98">
        <f t="shared" si="30"/>
        <v>0</v>
      </c>
      <c r="CB41" s="98">
        <f t="shared" si="31"/>
        <v>0</v>
      </c>
      <c r="CC41" s="98">
        <f t="shared" si="32"/>
        <v>0</v>
      </c>
      <c r="CD41" s="98">
        <f t="shared" si="33"/>
        <v>0</v>
      </c>
      <c r="CE41" s="98">
        <f t="shared" si="34"/>
        <v>0</v>
      </c>
      <c r="CF41" s="98">
        <f t="shared" si="35"/>
        <v>0</v>
      </c>
      <c r="CG41" s="98">
        <f t="shared" si="36"/>
        <v>0</v>
      </c>
      <c r="CH41" s="98">
        <f t="shared" si="37"/>
        <v>0</v>
      </c>
      <c r="CI41" s="98">
        <f t="shared" si="38"/>
        <v>1</v>
      </c>
      <c r="CJ41" s="98">
        <f t="shared" si="39"/>
        <v>0</v>
      </c>
      <c r="CK41" s="99"/>
      <c r="CL41" s="100"/>
      <c r="CM41" s="101"/>
      <c r="CN41" s="102"/>
      <c r="CO41" s="103"/>
      <c r="CP41" s="104"/>
      <c r="CQ41" s="105"/>
      <c r="CR41" s="106">
        <f t="shared" si="40"/>
        <v>8</v>
      </c>
      <c r="CS41" s="107">
        <f>IF(C34="","",SUM(AY41,IF(AW41=AW$22,0,60),IF(AX41=AX$22,0,60)))-60</f>
        <v>8</v>
      </c>
      <c r="CT41" s="108">
        <f>IF(C28="",0,IF(ISNUMBER(CR33),CR33+(1-(CS33+1)/181),0))</f>
        <v>9.9502762430939224</v>
      </c>
      <c r="CU41" s="108">
        <f t="shared" si="44"/>
        <v>83.341045812124023</v>
      </c>
      <c r="CV41" s="122">
        <f>IF(ISNUMBER(CR33),IF(ISNUMBER(CT40),IF(CT41=CT40,CV40,B41),1),"")</f>
        <v>18</v>
      </c>
      <c r="CW41" s="110"/>
      <c r="CX41" s="110">
        <v>15</v>
      </c>
      <c r="CY41" s="110"/>
      <c r="CZ41" s="110"/>
      <c r="DA41" s="110"/>
      <c r="DB41" s="110"/>
      <c r="DC41" s="110"/>
      <c r="DD41" s="111" t="str">
        <f t="shared" si="45"/>
        <v/>
      </c>
      <c r="DE41" s="42"/>
      <c r="DF41" s="42"/>
      <c r="DG41" s="42"/>
      <c r="DH41" s="42"/>
      <c r="DI41" s="42"/>
      <c r="DJ41" s="42"/>
      <c r="DK41" s="4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</row>
    <row r="42" spans="1:253" s="112" customFormat="1" ht="20.100000000000001" customHeight="1" x14ac:dyDescent="0.25">
      <c r="A42" s="81">
        <f t="shared" si="1"/>
        <v>9.9834254143646408</v>
      </c>
      <c r="B42" s="113">
        <f t="shared" si="2"/>
        <v>19</v>
      </c>
      <c r="C42" s="202" t="s">
        <v>223</v>
      </c>
      <c r="D42" s="134" t="s">
        <v>178</v>
      </c>
      <c r="E42" s="130"/>
      <c r="F42" s="88"/>
      <c r="G42" s="126" t="s">
        <v>187</v>
      </c>
      <c r="H42" s="127"/>
      <c r="I42" s="127"/>
      <c r="J42" s="88"/>
      <c r="K42" s="87"/>
      <c r="L42" s="88"/>
      <c r="M42" s="88"/>
      <c r="N42" s="116" t="s">
        <v>173</v>
      </c>
      <c r="O42" s="116" t="s">
        <v>174</v>
      </c>
      <c r="P42" s="116" t="s">
        <v>127</v>
      </c>
      <c r="Q42" s="116" t="s">
        <v>127</v>
      </c>
      <c r="R42" s="116" t="s">
        <v>173</v>
      </c>
      <c r="S42" s="116" t="s">
        <v>127</v>
      </c>
      <c r="T42" s="116" t="s">
        <v>172</v>
      </c>
      <c r="U42" s="116" t="s">
        <v>173</v>
      </c>
      <c r="V42" s="116" t="s">
        <v>173</v>
      </c>
      <c r="W42" s="116" t="s">
        <v>173</v>
      </c>
      <c r="X42" s="116" t="s">
        <v>173</v>
      </c>
      <c r="Y42" s="116" t="s">
        <v>173</v>
      </c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8"/>
      <c r="AW42" s="119" t="s">
        <v>174</v>
      </c>
      <c r="AX42" s="116"/>
      <c r="AY42" s="120">
        <v>15</v>
      </c>
      <c r="AZ42" s="97">
        <f t="shared" si="3"/>
        <v>1</v>
      </c>
      <c r="BA42" s="98">
        <f t="shared" si="4"/>
        <v>1</v>
      </c>
      <c r="BB42" s="98">
        <f t="shared" si="5"/>
        <v>1</v>
      </c>
      <c r="BC42" s="98">
        <f t="shared" si="6"/>
        <v>0</v>
      </c>
      <c r="BD42" s="98">
        <f t="shared" si="7"/>
        <v>1</v>
      </c>
      <c r="BE42" s="98">
        <f t="shared" si="8"/>
        <v>1</v>
      </c>
      <c r="BF42" s="98">
        <f t="shared" si="9"/>
        <v>1</v>
      </c>
      <c r="BG42" s="98">
        <f t="shared" si="10"/>
        <v>0</v>
      </c>
      <c r="BH42" s="98">
        <f t="shared" si="11"/>
        <v>0</v>
      </c>
      <c r="BI42" s="98">
        <f t="shared" si="12"/>
        <v>0</v>
      </c>
      <c r="BJ42" s="98">
        <f t="shared" si="13"/>
        <v>1</v>
      </c>
      <c r="BK42" s="98">
        <f t="shared" si="14"/>
        <v>1</v>
      </c>
      <c r="BL42" s="98">
        <f t="shared" si="15"/>
        <v>0</v>
      </c>
      <c r="BM42" s="98">
        <f t="shared" si="16"/>
        <v>0</v>
      </c>
      <c r="BN42" s="98">
        <f t="shared" si="17"/>
        <v>0</v>
      </c>
      <c r="BO42" s="98">
        <f t="shared" si="18"/>
        <v>0</v>
      </c>
      <c r="BP42" s="98">
        <f t="shared" si="19"/>
        <v>0</v>
      </c>
      <c r="BQ42" s="98">
        <f t="shared" si="20"/>
        <v>0</v>
      </c>
      <c r="BR42" s="98">
        <f t="shared" si="21"/>
        <v>0</v>
      </c>
      <c r="BS42" s="98">
        <f t="shared" si="22"/>
        <v>0</v>
      </c>
      <c r="BT42" s="98">
        <f t="shared" si="23"/>
        <v>0</v>
      </c>
      <c r="BU42" s="98">
        <f t="shared" si="24"/>
        <v>0</v>
      </c>
      <c r="BV42" s="98">
        <f t="shared" si="25"/>
        <v>0</v>
      </c>
      <c r="BW42" s="98">
        <f t="shared" si="26"/>
        <v>0</v>
      </c>
      <c r="BX42" s="98">
        <f t="shared" si="27"/>
        <v>0</v>
      </c>
      <c r="BY42" s="98">
        <f t="shared" si="28"/>
        <v>0</v>
      </c>
      <c r="BZ42" s="98">
        <f t="shared" si="29"/>
        <v>0</v>
      </c>
      <c r="CA42" s="98">
        <f t="shared" si="30"/>
        <v>0</v>
      </c>
      <c r="CB42" s="98">
        <f t="shared" si="31"/>
        <v>0</v>
      </c>
      <c r="CC42" s="98">
        <f t="shared" si="32"/>
        <v>0</v>
      </c>
      <c r="CD42" s="98">
        <f t="shared" si="33"/>
        <v>0</v>
      </c>
      <c r="CE42" s="98">
        <f t="shared" si="34"/>
        <v>0</v>
      </c>
      <c r="CF42" s="98">
        <f t="shared" si="35"/>
        <v>0</v>
      </c>
      <c r="CG42" s="98">
        <f t="shared" si="36"/>
        <v>0</v>
      </c>
      <c r="CH42" s="98">
        <f t="shared" si="37"/>
        <v>0</v>
      </c>
      <c r="CI42" s="98">
        <f t="shared" si="38"/>
        <v>1</v>
      </c>
      <c r="CJ42" s="98">
        <f t="shared" si="39"/>
        <v>0</v>
      </c>
      <c r="CK42" s="99"/>
      <c r="CL42" s="100"/>
      <c r="CM42" s="101"/>
      <c r="CN42" s="102"/>
      <c r="CO42" s="103"/>
      <c r="CP42" s="104"/>
      <c r="CQ42" s="105"/>
      <c r="CR42" s="106">
        <f t="shared" si="40"/>
        <v>8</v>
      </c>
      <c r="CS42" s="107">
        <f>IF(C35="","",SUM(AY42,IF(AW42=AW$22,0,60),IF(AX42=AX$22,0,60)))-60</f>
        <v>15</v>
      </c>
      <c r="CT42" s="108">
        <f>IF(C32="",0,IF(ISNUMBER(CR29),CR29+(1-(CS29+1)/181),0))</f>
        <v>9.9834254143646408</v>
      </c>
      <c r="CU42" s="108">
        <f t="shared" si="44"/>
        <v>83.61869504858862</v>
      </c>
      <c r="CV42" s="122">
        <f>IF(ISNUMBER(CR29),IF(ISNUMBER(CT41),IF(CT42=CT41,CV41,B42),1),"")</f>
        <v>19</v>
      </c>
      <c r="CW42" s="110"/>
      <c r="CX42" s="110">
        <v>16</v>
      </c>
      <c r="CY42" s="110"/>
      <c r="CZ42" s="110"/>
      <c r="DA42" s="110"/>
      <c r="DB42" s="110"/>
      <c r="DC42" s="110"/>
      <c r="DD42" s="111" t="str">
        <f t="shared" si="45"/>
        <v/>
      </c>
      <c r="DE42" s="42"/>
      <c r="DF42" s="42"/>
      <c r="DG42" s="42"/>
      <c r="DH42" s="42"/>
      <c r="DI42" s="42"/>
      <c r="DJ42" s="42"/>
      <c r="DK42" s="42"/>
    </row>
    <row r="43" spans="1:253" s="112" customFormat="1" ht="20.100000000000001" customHeight="1" x14ac:dyDescent="0.25">
      <c r="A43" s="81">
        <f t="shared" si="1"/>
        <v>9.9502762430939224</v>
      </c>
      <c r="B43" s="113">
        <f t="shared" si="2"/>
        <v>20</v>
      </c>
      <c r="C43" s="173" t="s">
        <v>195</v>
      </c>
      <c r="D43" s="125" t="s">
        <v>196</v>
      </c>
      <c r="E43" s="130"/>
      <c r="F43" s="88"/>
      <c r="G43" s="126" t="s">
        <v>185</v>
      </c>
      <c r="H43" s="127"/>
      <c r="I43" s="127"/>
      <c r="J43" s="88"/>
      <c r="K43" s="87"/>
      <c r="L43" s="88"/>
      <c r="M43" s="88"/>
      <c r="N43" s="116" t="s">
        <v>127</v>
      </c>
      <c r="O43" s="116" t="s">
        <v>174</v>
      </c>
      <c r="P43" s="116" t="s">
        <v>173</v>
      </c>
      <c r="Q43" s="116" t="s">
        <v>173</v>
      </c>
      <c r="R43" s="116" t="s">
        <v>173</v>
      </c>
      <c r="S43" s="116" t="s">
        <v>127</v>
      </c>
      <c r="T43" s="116" t="s">
        <v>172</v>
      </c>
      <c r="U43" s="116" t="s">
        <v>174</v>
      </c>
      <c r="V43" s="116" t="s">
        <v>174</v>
      </c>
      <c r="W43" s="116" t="s">
        <v>176</v>
      </c>
      <c r="X43" s="116" t="s">
        <v>173</v>
      </c>
      <c r="Y43" s="116" t="s">
        <v>173</v>
      </c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8"/>
      <c r="AW43" s="119" t="s">
        <v>172</v>
      </c>
      <c r="AX43" s="116"/>
      <c r="AY43" s="120">
        <v>8</v>
      </c>
      <c r="AZ43" s="97">
        <f t="shared" si="3"/>
        <v>0</v>
      </c>
      <c r="BA43" s="98">
        <f t="shared" si="4"/>
        <v>1</v>
      </c>
      <c r="BB43" s="98">
        <f t="shared" si="5"/>
        <v>0</v>
      </c>
      <c r="BC43" s="98">
        <f t="shared" si="6"/>
        <v>1</v>
      </c>
      <c r="BD43" s="98">
        <f t="shared" si="7"/>
        <v>1</v>
      </c>
      <c r="BE43" s="98">
        <f t="shared" si="8"/>
        <v>1</v>
      </c>
      <c r="BF43" s="98">
        <f t="shared" si="9"/>
        <v>1</v>
      </c>
      <c r="BG43" s="98">
        <f t="shared" si="10"/>
        <v>1</v>
      </c>
      <c r="BH43" s="98">
        <f t="shared" si="11"/>
        <v>0</v>
      </c>
      <c r="BI43" s="98">
        <f t="shared" si="12"/>
        <v>0</v>
      </c>
      <c r="BJ43" s="98">
        <f t="shared" si="13"/>
        <v>1</v>
      </c>
      <c r="BK43" s="98">
        <f t="shared" si="14"/>
        <v>1</v>
      </c>
      <c r="BL43" s="98">
        <f t="shared" si="15"/>
        <v>0</v>
      </c>
      <c r="BM43" s="98">
        <f t="shared" si="16"/>
        <v>0</v>
      </c>
      <c r="BN43" s="98">
        <f t="shared" si="17"/>
        <v>0</v>
      </c>
      <c r="BO43" s="98">
        <f t="shared" si="18"/>
        <v>0</v>
      </c>
      <c r="BP43" s="98">
        <f t="shared" si="19"/>
        <v>0</v>
      </c>
      <c r="BQ43" s="98">
        <f t="shared" si="20"/>
        <v>0</v>
      </c>
      <c r="BR43" s="98">
        <f t="shared" si="21"/>
        <v>0</v>
      </c>
      <c r="BS43" s="98">
        <f t="shared" si="22"/>
        <v>0</v>
      </c>
      <c r="BT43" s="98">
        <f t="shared" si="23"/>
        <v>0</v>
      </c>
      <c r="BU43" s="98">
        <f t="shared" si="24"/>
        <v>0</v>
      </c>
      <c r="BV43" s="98">
        <f t="shared" si="25"/>
        <v>0</v>
      </c>
      <c r="BW43" s="98">
        <f t="shared" si="26"/>
        <v>0</v>
      </c>
      <c r="BX43" s="98">
        <f t="shared" si="27"/>
        <v>0</v>
      </c>
      <c r="BY43" s="98">
        <f t="shared" si="28"/>
        <v>0</v>
      </c>
      <c r="BZ43" s="98">
        <f t="shared" si="29"/>
        <v>0</v>
      </c>
      <c r="CA43" s="98">
        <f t="shared" si="30"/>
        <v>0</v>
      </c>
      <c r="CB43" s="98">
        <f t="shared" si="31"/>
        <v>0</v>
      </c>
      <c r="CC43" s="98">
        <f t="shared" si="32"/>
        <v>0</v>
      </c>
      <c r="CD43" s="98">
        <f t="shared" si="33"/>
        <v>0</v>
      </c>
      <c r="CE43" s="98">
        <f t="shared" si="34"/>
        <v>0</v>
      </c>
      <c r="CF43" s="98">
        <f t="shared" si="35"/>
        <v>0</v>
      </c>
      <c r="CG43" s="98">
        <f t="shared" si="36"/>
        <v>0</v>
      </c>
      <c r="CH43" s="98">
        <f t="shared" si="37"/>
        <v>0</v>
      </c>
      <c r="CI43" s="98">
        <f t="shared" si="38"/>
        <v>0</v>
      </c>
      <c r="CJ43" s="98">
        <f t="shared" si="39"/>
        <v>0</v>
      </c>
      <c r="CK43" s="99"/>
      <c r="CL43" s="100"/>
      <c r="CM43" s="101"/>
      <c r="CN43" s="102"/>
      <c r="CO43" s="103"/>
      <c r="CP43" s="104"/>
      <c r="CQ43" s="105"/>
      <c r="CR43" s="106">
        <f t="shared" si="40"/>
        <v>8</v>
      </c>
      <c r="CS43" s="107">
        <f>IF(C36="","",SUM(AY43,IF(AW43=AW$22,0,60),IF(AX43=AX$22,0,60)))-60</f>
        <v>68</v>
      </c>
      <c r="CT43" s="108">
        <f>IF(C34="",0,IF(ISNUMBER(CR34),CR34+(1-(CS34+1)/181),0))</f>
        <v>9.9502762430939224</v>
      </c>
      <c r="CU43" s="108">
        <f t="shared" si="44"/>
        <v>83.341045812124023</v>
      </c>
      <c r="CV43" s="122">
        <f>IF(ISNUMBER(CR34),IF(ISNUMBER(CT42),IF(CT43=CT42,CV42,B43),1),"")</f>
        <v>20</v>
      </c>
      <c r="CW43" s="110"/>
      <c r="CX43" s="110">
        <v>6</v>
      </c>
      <c r="CY43" s="110"/>
      <c r="CZ43" s="110"/>
      <c r="DA43" s="110"/>
      <c r="DB43" s="110"/>
      <c r="DC43" s="110"/>
      <c r="DD43" s="111" t="str">
        <f t="shared" si="45"/>
        <v/>
      </c>
      <c r="DE43" s="42"/>
      <c r="DF43" s="42"/>
      <c r="DG43" s="42"/>
      <c r="DH43" s="42"/>
      <c r="DI43" s="42"/>
      <c r="DJ43" s="42"/>
      <c r="DK43" s="42"/>
    </row>
    <row r="44" spans="1:253" s="112" customFormat="1" ht="20.100000000000001" customHeight="1" x14ac:dyDescent="0.25">
      <c r="A44" s="81">
        <f t="shared" si="1"/>
        <v>11.58011049723757</v>
      </c>
      <c r="B44" s="113">
        <f t="shared" si="2"/>
        <v>21</v>
      </c>
      <c r="C44" s="202" t="s">
        <v>168</v>
      </c>
      <c r="D44" s="134" t="s">
        <v>167</v>
      </c>
      <c r="E44" s="85"/>
      <c r="F44" s="88"/>
      <c r="G44" s="126" t="s">
        <v>184</v>
      </c>
      <c r="H44" s="127" t="s">
        <v>63</v>
      </c>
      <c r="I44" s="87"/>
      <c r="J44" s="115"/>
      <c r="K44" s="87" t="s">
        <v>64</v>
      </c>
      <c r="L44" s="87" t="s">
        <v>65</v>
      </c>
      <c r="M44" s="128">
        <v>32755</v>
      </c>
      <c r="N44" s="116" t="s">
        <v>57</v>
      </c>
      <c r="O44" s="116" t="s">
        <v>55</v>
      </c>
      <c r="P44" s="116" t="s">
        <v>54</v>
      </c>
      <c r="Q44" s="116" t="s">
        <v>54</v>
      </c>
      <c r="R44" s="116" t="s">
        <v>57</v>
      </c>
      <c r="S44" s="116" t="s">
        <v>54</v>
      </c>
      <c r="T44" s="116" t="s">
        <v>55</v>
      </c>
      <c r="U44" s="116" t="s">
        <v>57</v>
      </c>
      <c r="V44" s="116" t="s">
        <v>56</v>
      </c>
      <c r="W44" s="116" t="s">
        <v>54</v>
      </c>
      <c r="X44" s="116" t="s">
        <v>54</v>
      </c>
      <c r="Y44" s="116" t="s">
        <v>54</v>
      </c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8"/>
      <c r="AW44" s="119" t="s">
        <v>55</v>
      </c>
      <c r="AX44" s="116"/>
      <c r="AY44" s="120">
        <v>5</v>
      </c>
      <c r="AZ44" s="97">
        <f t="shared" si="3"/>
        <v>1</v>
      </c>
      <c r="BA44" s="98">
        <f t="shared" si="4"/>
        <v>1</v>
      </c>
      <c r="BB44" s="98">
        <f t="shared" si="5"/>
        <v>1</v>
      </c>
      <c r="BC44" s="98">
        <f t="shared" si="6"/>
        <v>0</v>
      </c>
      <c r="BD44" s="98">
        <f t="shared" si="7"/>
        <v>1</v>
      </c>
      <c r="BE44" s="98">
        <f t="shared" si="8"/>
        <v>1</v>
      </c>
      <c r="BF44" s="98">
        <f t="shared" si="9"/>
        <v>0</v>
      </c>
      <c r="BG44" s="98">
        <f t="shared" si="10"/>
        <v>0</v>
      </c>
      <c r="BH44" s="98">
        <f t="shared" si="11"/>
        <v>1</v>
      </c>
      <c r="BI44" s="98">
        <f t="shared" si="12"/>
        <v>1</v>
      </c>
      <c r="BJ44" s="98">
        <f t="shared" si="13"/>
        <v>0</v>
      </c>
      <c r="BK44" s="98">
        <f t="shared" si="14"/>
        <v>0</v>
      </c>
      <c r="BL44" s="98">
        <f t="shared" si="15"/>
        <v>0</v>
      </c>
      <c r="BM44" s="98">
        <f t="shared" si="16"/>
        <v>0</v>
      </c>
      <c r="BN44" s="98">
        <f t="shared" si="17"/>
        <v>0</v>
      </c>
      <c r="BO44" s="98">
        <f t="shared" si="18"/>
        <v>0</v>
      </c>
      <c r="BP44" s="98">
        <f t="shared" si="19"/>
        <v>0</v>
      </c>
      <c r="BQ44" s="98">
        <f t="shared" si="20"/>
        <v>0</v>
      </c>
      <c r="BR44" s="98">
        <f t="shared" si="21"/>
        <v>0</v>
      </c>
      <c r="BS44" s="98">
        <f t="shared" si="22"/>
        <v>0</v>
      </c>
      <c r="BT44" s="98">
        <f t="shared" si="23"/>
        <v>0</v>
      </c>
      <c r="BU44" s="98">
        <f t="shared" si="24"/>
        <v>0</v>
      </c>
      <c r="BV44" s="98">
        <f t="shared" si="25"/>
        <v>0</v>
      </c>
      <c r="BW44" s="98">
        <f t="shared" si="26"/>
        <v>0</v>
      </c>
      <c r="BX44" s="98">
        <f t="shared" si="27"/>
        <v>0</v>
      </c>
      <c r="BY44" s="98">
        <f t="shared" si="28"/>
        <v>0</v>
      </c>
      <c r="BZ44" s="98">
        <f t="shared" si="29"/>
        <v>0</v>
      </c>
      <c r="CA44" s="98">
        <f t="shared" si="30"/>
        <v>0</v>
      </c>
      <c r="CB44" s="98">
        <f t="shared" si="31"/>
        <v>0</v>
      </c>
      <c r="CC44" s="98">
        <f t="shared" si="32"/>
        <v>0</v>
      </c>
      <c r="CD44" s="98">
        <f t="shared" si="33"/>
        <v>0</v>
      </c>
      <c r="CE44" s="98">
        <f t="shared" si="34"/>
        <v>0</v>
      </c>
      <c r="CF44" s="98">
        <f t="shared" si="35"/>
        <v>0</v>
      </c>
      <c r="CG44" s="98">
        <f t="shared" si="36"/>
        <v>0</v>
      </c>
      <c r="CH44" s="98">
        <f t="shared" si="37"/>
        <v>0</v>
      </c>
      <c r="CI44" s="98">
        <f t="shared" si="38"/>
        <v>1</v>
      </c>
      <c r="CJ44" s="98">
        <f t="shared" si="39"/>
        <v>0</v>
      </c>
      <c r="CK44" s="99"/>
      <c r="CL44" s="100">
        <v>0.4236111111111111</v>
      </c>
      <c r="CM44" s="101">
        <v>0.48749999999999999</v>
      </c>
      <c r="CN44" s="102">
        <f>CM44-CL44-CN$17</f>
        <v>6.3888888888888884E-2</v>
      </c>
      <c r="CO44" s="103">
        <f>IF(CN44&gt;IF(G27="О1-О3",CR$18,CR$17),CN44-IF(G27="О1-О3",CR$18,CR$17),0)</f>
        <v>6.3888888888888884E-2</v>
      </c>
      <c r="CP44" s="104">
        <f>HOUR(CO44)*3600+MINUTE(CO44)*60+SECOND(CO44)</f>
        <v>5520</v>
      </c>
      <c r="CQ44" s="105"/>
      <c r="CR44" s="106">
        <f t="shared" si="40"/>
        <v>7</v>
      </c>
      <c r="CS44" s="107">
        <f>IF(C38="","",SUM(AY44,IF(AW44=AW$22,0,60),IF(AX44=AX$22,0,60)))-60</f>
        <v>5</v>
      </c>
      <c r="CT44" s="108">
        <f>IF(C36="",0,IF(ISNUMBER(CR26),CR26+(1-(CS26+1)/181),0))</f>
        <v>11.58011049723757</v>
      </c>
      <c r="CU44" s="108">
        <f t="shared" si="44"/>
        <v>96.99213327163352</v>
      </c>
      <c r="CV44" s="122">
        <f>IF(ISNUMBER(CR26),IF(ISNUMBER(CT43),IF(CT44=CT43,CV43,B44),1),"")</f>
        <v>21</v>
      </c>
      <c r="CW44" s="110"/>
      <c r="CX44" s="110">
        <v>14</v>
      </c>
      <c r="CY44" s="110"/>
      <c r="CZ44" s="110"/>
      <c r="DA44" s="110"/>
      <c r="DB44" s="110"/>
      <c r="DC44" s="110"/>
      <c r="DD44" s="111" t="str">
        <f t="shared" si="45"/>
        <v/>
      </c>
      <c r="DE44" s="42"/>
      <c r="DF44" s="42"/>
      <c r="DG44" s="42"/>
      <c r="DH44" s="42"/>
      <c r="DI44" s="42"/>
      <c r="DJ44" s="42"/>
      <c r="DK44" s="42"/>
    </row>
    <row r="45" spans="1:253" s="112" customFormat="1" ht="20.100000000000001" customHeight="1" x14ac:dyDescent="0.25">
      <c r="A45" s="81">
        <f t="shared" si="1"/>
        <v>9.9392265193370157</v>
      </c>
      <c r="B45" s="113">
        <f t="shared" si="2"/>
        <v>22</v>
      </c>
      <c r="C45" s="134" t="s">
        <v>216</v>
      </c>
      <c r="D45" s="134" t="s">
        <v>196</v>
      </c>
      <c r="E45" s="130"/>
      <c r="F45" s="88"/>
      <c r="G45" s="126" t="s">
        <v>187</v>
      </c>
      <c r="H45" s="127"/>
      <c r="I45" s="127"/>
      <c r="J45" s="88"/>
      <c r="K45" s="87"/>
      <c r="L45" s="88"/>
      <c r="M45" s="88"/>
      <c r="N45" s="116" t="s">
        <v>127</v>
      </c>
      <c r="O45" s="116" t="s">
        <v>174</v>
      </c>
      <c r="P45" s="116" t="s">
        <v>172</v>
      </c>
      <c r="Q45" s="116" t="s">
        <v>173</v>
      </c>
      <c r="R45" s="116" t="s">
        <v>127</v>
      </c>
      <c r="S45" s="116" t="s">
        <v>127</v>
      </c>
      <c r="T45" s="116" t="s">
        <v>172</v>
      </c>
      <c r="U45" s="116" t="s">
        <v>172</v>
      </c>
      <c r="V45" s="116" t="s">
        <v>172</v>
      </c>
      <c r="W45" s="116" t="s">
        <v>127</v>
      </c>
      <c r="X45" s="116" t="s">
        <v>127</v>
      </c>
      <c r="Y45" s="116" t="s">
        <v>173</v>
      </c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8"/>
      <c r="AW45" s="119" t="s">
        <v>174</v>
      </c>
      <c r="AX45" s="116"/>
      <c r="AY45" s="120">
        <v>17</v>
      </c>
      <c r="AZ45" s="97">
        <f t="shared" si="3"/>
        <v>0</v>
      </c>
      <c r="BA45" s="98">
        <f t="shared" si="4"/>
        <v>1</v>
      </c>
      <c r="BB45" s="98">
        <f t="shared" si="5"/>
        <v>0</v>
      </c>
      <c r="BC45" s="98">
        <f t="shared" si="6"/>
        <v>1</v>
      </c>
      <c r="BD45" s="98">
        <f t="shared" si="7"/>
        <v>0</v>
      </c>
      <c r="BE45" s="98">
        <f t="shared" si="8"/>
        <v>1</v>
      </c>
      <c r="BF45" s="98">
        <f t="shared" si="9"/>
        <v>1</v>
      </c>
      <c r="BG45" s="98">
        <f t="shared" si="10"/>
        <v>0</v>
      </c>
      <c r="BH45" s="98">
        <f t="shared" si="11"/>
        <v>1</v>
      </c>
      <c r="BI45" s="98">
        <f t="shared" si="12"/>
        <v>1</v>
      </c>
      <c r="BJ45" s="98">
        <f t="shared" si="13"/>
        <v>0</v>
      </c>
      <c r="BK45" s="98">
        <f t="shared" si="14"/>
        <v>1</v>
      </c>
      <c r="BL45" s="98">
        <f t="shared" si="15"/>
        <v>0</v>
      </c>
      <c r="BM45" s="98">
        <f t="shared" si="16"/>
        <v>0</v>
      </c>
      <c r="BN45" s="98">
        <f t="shared" si="17"/>
        <v>0</v>
      </c>
      <c r="BO45" s="98">
        <f t="shared" si="18"/>
        <v>0</v>
      </c>
      <c r="BP45" s="98">
        <f t="shared" si="19"/>
        <v>0</v>
      </c>
      <c r="BQ45" s="98">
        <f t="shared" si="20"/>
        <v>0</v>
      </c>
      <c r="BR45" s="98">
        <f t="shared" si="21"/>
        <v>0</v>
      </c>
      <c r="BS45" s="98">
        <f t="shared" si="22"/>
        <v>0</v>
      </c>
      <c r="BT45" s="98">
        <f t="shared" si="23"/>
        <v>0</v>
      </c>
      <c r="BU45" s="98">
        <f t="shared" si="24"/>
        <v>0</v>
      </c>
      <c r="BV45" s="98">
        <f t="shared" si="25"/>
        <v>0</v>
      </c>
      <c r="BW45" s="98">
        <f t="shared" si="26"/>
        <v>0</v>
      </c>
      <c r="BX45" s="98">
        <f t="shared" si="27"/>
        <v>0</v>
      </c>
      <c r="BY45" s="98">
        <f t="shared" si="28"/>
        <v>0</v>
      </c>
      <c r="BZ45" s="98">
        <f t="shared" si="29"/>
        <v>0</v>
      </c>
      <c r="CA45" s="98">
        <f t="shared" si="30"/>
        <v>0</v>
      </c>
      <c r="CB45" s="98">
        <f t="shared" si="31"/>
        <v>0</v>
      </c>
      <c r="CC45" s="98">
        <f t="shared" si="32"/>
        <v>0</v>
      </c>
      <c r="CD45" s="98">
        <f t="shared" si="33"/>
        <v>0</v>
      </c>
      <c r="CE45" s="98">
        <f t="shared" si="34"/>
        <v>0</v>
      </c>
      <c r="CF45" s="98">
        <f t="shared" si="35"/>
        <v>0</v>
      </c>
      <c r="CG45" s="98">
        <f t="shared" si="36"/>
        <v>0</v>
      </c>
      <c r="CH45" s="98">
        <f t="shared" si="37"/>
        <v>0</v>
      </c>
      <c r="CI45" s="98">
        <f t="shared" si="38"/>
        <v>1</v>
      </c>
      <c r="CJ45" s="98">
        <f t="shared" si="39"/>
        <v>0</v>
      </c>
      <c r="CK45" s="99"/>
      <c r="CL45" s="100"/>
      <c r="CM45" s="101"/>
      <c r="CN45" s="102"/>
      <c r="CO45" s="103"/>
      <c r="CP45" s="104"/>
      <c r="CQ45" s="105"/>
      <c r="CR45" s="106">
        <f t="shared" si="40"/>
        <v>7</v>
      </c>
      <c r="CS45" s="107">
        <f>IF(C40="","",SUM(AY45,IF(AW45=AW$22,0,60),IF(AX45=AX$22,0,60)))-60</f>
        <v>17</v>
      </c>
      <c r="CT45" s="108">
        <f>IF(C39="",0,IF(ISNUMBER(CR36),CR36+(1-(CS36+1)/181),0))</f>
        <v>9.9392265193370157</v>
      </c>
      <c r="CU45" s="108">
        <f t="shared" si="44"/>
        <v>83.248496066635809</v>
      </c>
      <c r="CV45" s="122">
        <f>IF(ISNUMBER(CR36),IF(ISNUMBER(CT44),IF(CT45=CT44,CV44,B45),1),"")</f>
        <v>22</v>
      </c>
      <c r="CW45" s="110"/>
      <c r="CX45" s="110">
        <v>11</v>
      </c>
      <c r="CY45" s="110"/>
      <c r="CZ45" s="110"/>
      <c r="DA45" s="110"/>
      <c r="DB45" s="110"/>
      <c r="DC45" s="110"/>
      <c r="DD45" s="111" t="str">
        <f t="shared" si="45"/>
        <v/>
      </c>
      <c r="DE45" s="42"/>
      <c r="DF45" s="42"/>
      <c r="DG45" s="42"/>
      <c r="DH45" s="42"/>
      <c r="DI45" s="42"/>
      <c r="DJ45" s="42"/>
      <c r="DK45" s="42"/>
    </row>
    <row r="46" spans="1:253" s="112" customFormat="1" ht="20.100000000000001" customHeight="1" x14ac:dyDescent="0.25">
      <c r="A46" s="81">
        <f t="shared" si="1"/>
        <v>8.9779005524861883</v>
      </c>
      <c r="B46" s="113">
        <f t="shared" si="2"/>
        <v>23</v>
      </c>
      <c r="C46" s="173" t="s">
        <v>203</v>
      </c>
      <c r="D46" s="125" t="s">
        <v>196</v>
      </c>
      <c r="E46" s="130"/>
      <c r="F46" s="88"/>
      <c r="G46" s="126" t="s">
        <v>187</v>
      </c>
      <c r="H46" s="127"/>
      <c r="I46" s="127"/>
      <c r="J46" s="88"/>
      <c r="K46" s="87"/>
      <c r="L46" s="88"/>
      <c r="M46" s="88"/>
      <c r="N46" s="116" t="s">
        <v>173</v>
      </c>
      <c r="O46" s="116" t="s">
        <v>127</v>
      </c>
      <c r="P46" s="116" t="s">
        <v>172</v>
      </c>
      <c r="Q46" s="116" t="s">
        <v>127</v>
      </c>
      <c r="R46" s="116" t="s">
        <v>173</v>
      </c>
      <c r="S46" s="116" t="s">
        <v>127</v>
      </c>
      <c r="T46" s="116" t="s">
        <v>173</v>
      </c>
      <c r="U46" s="116" t="s">
        <v>174</v>
      </c>
      <c r="V46" s="116" t="s">
        <v>173</v>
      </c>
      <c r="W46" s="116" t="s">
        <v>127</v>
      </c>
      <c r="X46" s="116" t="s">
        <v>173</v>
      </c>
      <c r="Y46" s="116" t="s">
        <v>173</v>
      </c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8"/>
      <c r="AW46" s="119" t="s">
        <v>174</v>
      </c>
      <c r="AX46" s="116"/>
      <c r="AY46" s="120">
        <v>18</v>
      </c>
      <c r="AZ46" s="97">
        <f t="shared" si="3"/>
        <v>1</v>
      </c>
      <c r="BA46" s="98">
        <f t="shared" si="4"/>
        <v>0</v>
      </c>
      <c r="BB46" s="98">
        <f t="shared" si="5"/>
        <v>0</v>
      </c>
      <c r="BC46" s="98">
        <f t="shared" si="6"/>
        <v>0</v>
      </c>
      <c r="BD46" s="98">
        <f t="shared" si="7"/>
        <v>1</v>
      </c>
      <c r="BE46" s="98">
        <f t="shared" si="8"/>
        <v>1</v>
      </c>
      <c r="BF46" s="98">
        <f t="shared" si="9"/>
        <v>0</v>
      </c>
      <c r="BG46" s="98">
        <f t="shared" si="10"/>
        <v>1</v>
      </c>
      <c r="BH46" s="98">
        <f t="shared" si="11"/>
        <v>0</v>
      </c>
      <c r="BI46" s="98">
        <f t="shared" si="12"/>
        <v>1</v>
      </c>
      <c r="BJ46" s="98">
        <f t="shared" si="13"/>
        <v>1</v>
      </c>
      <c r="BK46" s="98">
        <f t="shared" si="14"/>
        <v>1</v>
      </c>
      <c r="BL46" s="98">
        <f t="shared" si="15"/>
        <v>0</v>
      </c>
      <c r="BM46" s="98">
        <f t="shared" si="16"/>
        <v>0</v>
      </c>
      <c r="BN46" s="98">
        <f t="shared" si="17"/>
        <v>0</v>
      </c>
      <c r="BO46" s="98">
        <f t="shared" si="18"/>
        <v>0</v>
      </c>
      <c r="BP46" s="98">
        <f t="shared" si="19"/>
        <v>0</v>
      </c>
      <c r="BQ46" s="98">
        <f t="shared" si="20"/>
        <v>0</v>
      </c>
      <c r="BR46" s="98">
        <f t="shared" si="21"/>
        <v>0</v>
      </c>
      <c r="BS46" s="98">
        <f t="shared" si="22"/>
        <v>0</v>
      </c>
      <c r="BT46" s="98">
        <f t="shared" si="23"/>
        <v>0</v>
      </c>
      <c r="BU46" s="98">
        <f t="shared" si="24"/>
        <v>0</v>
      </c>
      <c r="BV46" s="98">
        <f t="shared" si="25"/>
        <v>0</v>
      </c>
      <c r="BW46" s="98">
        <f t="shared" si="26"/>
        <v>0</v>
      </c>
      <c r="BX46" s="98">
        <f t="shared" si="27"/>
        <v>0</v>
      </c>
      <c r="BY46" s="98">
        <f t="shared" si="28"/>
        <v>0</v>
      </c>
      <c r="BZ46" s="98">
        <f t="shared" si="29"/>
        <v>0</v>
      </c>
      <c r="CA46" s="98">
        <f t="shared" si="30"/>
        <v>0</v>
      </c>
      <c r="CB46" s="98">
        <f t="shared" si="31"/>
        <v>0</v>
      </c>
      <c r="CC46" s="98">
        <f t="shared" si="32"/>
        <v>0</v>
      </c>
      <c r="CD46" s="98">
        <f t="shared" si="33"/>
        <v>0</v>
      </c>
      <c r="CE46" s="98">
        <f t="shared" si="34"/>
        <v>0</v>
      </c>
      <c r="CF46" s="98">
        <f t="shared" si="35"/>
        <v>0</v>
      </c>
      <c r="CG46" s="98">
        <f t="shared" si="36"/>
        <v>0</v>
      </c>
      <c r="CH46" s="98">
        <f t="shared" si="37"/>
        <v>0</v>
      </c>
      <c r="CI46" s="98">
        <f t="shared" si="38"/>
        <v>1</v>
      </c>
      <c r="CJ46" s="98">
        <f t="shared" si="39"/>
        <v>0</v>
      </c>
      <c r="CK46" s="99"/>
      <c r="CL46" s="100"/>
      <c r="CM46" s="101"/>
      <c r="CN46" s="102"/>
      <c r="CO46" s="103"/>
      <c r="CP46" s="104"/>
      <c r="CQ46" s="105"/>
      <c r="CR46" s="106">
        <f t="shared" si="40"/>
        <v>7</v>
      </c>
      <c r="CS46" s="107">
        <f>IF(C41="","",SUM(AY46,IF(AW46=AW$22,0,60),IF(AX46=AX$22,0,60)))-60</f>
        <v>18</v>
      </c>
      <c r="CT46" s="108">
        <f>IF(C41="",0,IF(ISNUMBER(CR39),CR39+(1-(CS39+1)/181),0))</f>
        <v>8.9779005524861883</v>
      </c>
      <c r="CU46" s="108">
        <f t="shared" si="44"/>
        <v>75.196668209162439</v>
      </c>
      <c r="CV46" s="122">
        <f>IF(ISNUMBER(CR39),IF(ISNUMBER(CT45),IF(CT46=CT45,CV45,B46),1),"")</f>
        <v>23</v>
      </c>
      <c r="CW46" s="110"/>
      <c r="CX46" s="110"/>
      <c r="CY46" s="110">
        <v>6</v>
      </c>
      <c r="CZ46" s="110"/>
      <c r="DA46" s="110"/>
      <c r="DB46" s="110"/>
      <c r="DC46" s="110"/>
      <c r="DD46" s="111" t="str">
        <f t="shared" si="45"/>
        <v/>
      </c>
      <c r="DE46" s="42"/>
      <c r="DF46" s="42"/>
      <c r="DG46" s="42"/>
      <c r="DH46" s="42"/>
      <c r="DI46" s="42"/>
      <c r="DJ46" s="42"/>
      <c r="DK46" s="42"/>
    </row>
    <row r="47" spans="1:253" s="123" customFormat="1" ht="20.100000000000001" customHeight="1" x14ac:dyDescent="0.25">
      <c r="A47" s="81">
        <f t="shared" si="1"/>
        <v>8.9502762430939224</v>
      </c>
      <c r="B47" s="113">
        <f t="shared" si="2"/>
        <v>24</v>
      </c>
      <c r="C47" s="172" t="s">
        <v>221</v>
      </c>
      <c r="D47" s="84" t="s">
        <v>178</v>
      </c>
      <c r="E47" s="85"/>
      <c r="F47" s="87" t="s">
        <v>71</v>
      </c>
      <c r="G47" s="87" t="s">
        <v>187</v>
      </c>
      <c r="H47" s="87" t="s">
        <v>63</v>
      </c>
      <c r="I47" s="127"/>
      <c r="J47" s="88"/>
      <c r="K47" s="87"/>
      <c r="L47" s="88"/>
      <c r="M47" s="88"/>
      <c r="N47" s="116" t="s">
        <v>173</v>
      </c>
      <c r="O47" s="116" t="s">
        <v>127</v>
      </c>
      <c r="P47" s="116" t="s">
        <v>127</v>
      </c>
      <c r="Q47" s="116" t="s">
        <v>127</v>
      </c>
      <c r="R47" s="116" t="s">
        <v>173</v>
      </c>
      <c r="S47" s="116" t="s">
        <v>127</v>
      </c>
      <c r="T47" s="116" t="s">
        <v>174</v>
      </c>
      <c r="U47" s="116" t="s">
        <v>127</v>
      </c>
      <c r="V47" s="116" t="s">
        <v>172</v>
      </c>
      <c r="W47" s="116" t="s">
        <v>127</v>
      </c>
      <c r="X47" s="116" t="s">
        <v>172</v>
      </c>
      <c r="Y47" s="116" t="s">
        <v>173</v>
      </c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8"/>
      <c r="AW47" s="119" t="s">
        <v>174</v>
      </c>
      <c r="AX47" s="116"/>
      <c r="AY47" s="120">
        <v>37</v>
      </c>
      <c r="AZ47" s="97">
        <f t="shared" si="3"/>
        <v>1</v>
      </c>
      <c r="BA47" s="98">
        <f t="shared" si="4"/>
        <v>0</v>
      </c>
      <c r="BB47" s="98">
        <f t="shared" si="5"/>
        <v>1</v>
      </c>
      <c r="BC47" s="98">
        <f t="shared" si="6"/>
        <v>0</v>
      </c>
      <c r="BD47" s="98">
        <f t="shared" si="7"/>
        <v>1</v>
      </c>
      <c r="BE47" s="98">
        <f t="shared" si="8"/>
        <v>1</v>
      </c>
      <c r="BF47" s="98">
        <f t="shared" si="9"/>
        <v>0</v>
      </c>
      <c r="BG47" s="98">
        <f t="shared" si="10"/>
        <v>0</v>
      </c>
      <c r="BH47" s="98">
        <f t="shared" si="11"/>
        <v>1</v>
      </c>
      <c r="BI47" s="98">
        <f t="shared" si="12"/>
        <v>1</v>
      </c>
      <c r="BJ47" s="98">
        <f t="shared" si="13"/>
        <v>0</v>
      </c>
      <c r="BK47" s="98">
        <f t="shared" si="14"/>
        <v>1</v>
      </c>
      <c r="BL47" s="98">
        <f t="shared" si="15"/>
        <v>0</v>
      </c>
      <c r="BM47" s="98">
        <f t="shared" si="16"/>
        <v>0</v>
      </c>
      <c r="BN47" s="98">
        <f t="shared" si="17"/>
        <v>0</v>
      </c>
      <c r="BO47" s="98">
        <f t="shared" si="18"/>
        <v>0</v>
      </c>
      <c r="BP47" s="98">
        <f t="shared" si="19"/>
        <v>0</v>
      </c>
      <c r="BQ47" s="98">
        <f t="shared" si="20"/>
        <v>0</v>
      </c>
      <c r="BR47" s="98">
        <f t="shared" si="21"/>
        <v>0</v>
      </c>
      <c r="BS47" s="98">
        <f t="shared" si="22"/>
        <v>0</v>
      </c>
      <c r="BT47" s="98">
        <f t="shared" si="23"/>
        <v>0</v>
      </c>
      <c r="BU47" s="98">
        <f t="shared" si="24"/>
        <v>0</v>
      </c>
      <c r="BV47" s="98">
        <f t="shared" si="25"/>
        <v>0</v>
      </c>
      <c r="BW47" s="98">
        <f t="shared" si="26"/>
        <v>0</v>
      </c>
      <c r="BX47" s="98">
        <f t="shared" si="27"/>
        <v>0</v>
      </c>
      <c r="BY47" s="98">
        <f t="shared" si="28"/>
        <v>0</v>
      </c>
      <c r="BZ47" s="98">
        <f t="shared" si="29"/>
        <v>0</v>
      </c>
      <c r="CA47" s="98">
        <f t="shared" si="30"/>
        <v>0</v>
      </c>
      <c r="CB47" s="98">
        <f t="shared" si="31"/>
        <v>0</v>
      </c>
      <c r="CC47" s="98">
        <f t="shared" si="32"/>
        <v>0</v>
      </c>
      <c r="CD47" s="98">
        <f t="shared" si="33"/>
        <v>0</v>
      </c>
      <c r="CE47" s="98">
        <f t="shared" si="34"/>
        <v>0</v>
      </c>
      <c r="CF47" s="98">
        <f t="shared" si="35"/>
        <v>0</v>
      </c>
      <c r="CG47" s="98">
        <f t="shared" si="36"/>
        <v>0</v>
      </c>
      <c r="CH47" s="98">
        <f t="shared" si="37"/>
        <v>0</v>
      </c>
      <c r="CI47" s="98">
        <f t="shared" si="38"/>
        <v>1</v>
      </c>
      <c r="CJ47" s="98">
        <f t="shared" si="39"/>
        <v>0</v>
      </c>
      <c r="CK47" s="99"/>
      <c r="CL47" s="100">
        <v>0.43888888888888888</v>
      </c>
      <c r="CM47" s="101">
        <v>0.51250000000000007</v>
      </c>
      <c r="CN47" s="102">
        <f>CM47-CL47-CN$17</f>
        <v>7.3611111111111183E-2</v>
      </c>
      <c r="CO47" s="103">
        <f>IF(CN47&gt;IF(G47="О1-О3",CR$18,CR$17),CN47-IF(G47="О1-О3",CR$18,CR$17),0)</f>
        <v>7.3611111111111183E-2</v>
      </c>
      <c r="CP47" s="104">
        <f>HOUR(CO47)*3600+MINUTE(CO47)*60+SECOND(CO47)</f>
        <v>6360</v>
      </c>
      <c r="CQ47" s="105"/>
      <c r="CR47" s="106">
        <f t="shared" si="40"/>
        <v>7</v>
      </c>
      <c r="CS47" s="107">
        <f>IF(C42="","",SUM(AY47,IF(AW47=AW$22,0,60),IF(AX47=AX$22,0,60)))-60</f>
        <v>37</v>
      </c>
      <c r="CT47" s="108">
        <f>IF(C40="",0,IF(ISNUMBER(CR41),CR41+(1-(CS41+1)/181),0))</f>
        <v>8.9502762430939224</v>
      </c>
      <c r="CU47" s="108">
        <f t="shared" si="44"/>
        <v>74.96529384544192</v>
      </c>
      <c r="CV47" s="122">
        <f>IF(ISNUMBER(CR41),IF(ISNUMBER(CT46),IF(CT47=CT46,CV46,B47),1),"")</f>
        <v>24</v>
      </c>
      <c r="CW47" s="110"/>
      <c r="CX47" s="110"/>
      <c r="CY47" s="110">
        <v>5</v>
      </c>
      <c r="CZ47" s="110"/>
      <c r="DA47" s="110"/>
      <c r="DB47" s="110"/>
      <c r="DC47" s="110"/>
      <c r="DD47" s="111" t="str">
        <f t="shared" si="45"/>
        <v/>
      </c>
      <c r="DE47" s="42"/>
      <c r="DF47" s="42"/>
      <c r="DG47" s="42"/>
      <c r="DH47" s="42"/>
      <c r="DI47" s="42"/>
      <c r="DJ47" s="42"/>
      <c r="DK47" s="4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</row>
    <row r="48" spans="1:253" s="112" customFormat="1" ht="20.100000000000001" customHeight="1" x14ac:dyDescent="0.25">
      <c r="A48" s="81">
        <f t="shared" si="1"/>
        <v>8.9502762430939224</v>
      </c>
      <c r="B48" s="113">
        <f t="shared" si="2"/>
        <v>25</v>
      </c>
      <c r="C48" s="202" t="s">
        <v>227</v>
      </c>
      <c r="D48" s="134" t="s">
        <v>201</v>
      </c>
      <c r="E48" s="85"/>
      <c r="F48" s="87"/>
      <c r="G48" s="114" t="s">
        <v>184</v>
      </c>
      <c r="H48" s="88" t="s">
        <v>63</v>
      </c>
      <c r="I48" s="88"/>
      <c r="J48" s="115"/>
      <c r="K48" s="87" t="s">
        <v>64</v>
      </c>
      <c r="L48" s="87" t="s">
        <v>65</v>
      </c>
      <c r="M48" s="115">
        <v>1980</v>
      </c>
      <c r="N48" s="116" t="s">
        <v>173</v>
      </c>
      <c r="O48" s="116" t="s">
        <v>172</v>
      </c>
      <c r="P48" s="116" t="s">
        <v>127</v>
      </c>
      <c r="Q48" s="116" t="s">
        <v>172</v>
      </c>
      <c r="R48" s="116" t="s">
        <v>173</v>
      </c>
      <c r="S48" s="116" t="s">
        <v>127</v>
      </c>
      <c r="T48" s="116" t="s">
        <v>174</v>
      </c>
      <c r="U48" s="116" t="s">
        <v>173</v>
      </c>
      <c r="V48" s="116" t="s">
        <v>172</v>
      </c>
      <c r="W48" s="116" t="s">
        <v>127</v>
      </c>
      <c r="X48" s="116" t="s">
        <v>127</v>
      </c>
      <c r="Y48" s="116" t="s">
        <v>173</v>
      </c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8"/>
      <c r="AW48" s="119" t="s">
        <v>172</v>
      </c>
      <c r="AX48" s="116"/>
      <c r="AY48" s="120">
        <v>3</v>
      </c>
      <c r="AZ48" s="97">
        <f t="shared" si="3"/>
        <v>1</v>
      </c>
      <c r="BA48" s="98">
        <f t="shared" si="4"/>
        <v>0</v>
      </c>
      <c r="BB48" s="98">
        <f t="shared" si="5"/>
        <v>1</v>
      </c>
      <c r="BC48" s="98">
        <f t="shared" si="6"/>
        <v>0</v>
      </c>
      <c r="BD48" s="98">
        <f t="shared" si="7"/>
        <v>1</v>
      </c>
      <c r="BE48" s="98">
        <f t="shared" si="8"/>
        <v>1</v>
      </c>
      <c r="BF48" s="98">
        <f t="shared" si="9"/>
        <v>0</v>
      </c>
      <c r="BG48" s="98">
        <f t="shared" si="10"/>
        <v>0</v>
      </c>
      <c r="BH48" s="98">
        <f t="shared" si="11"/>
        <v>1</v>
      </c>
      <c r="BI48" s="98">
        <f t="shared" si="12"/>
        <v>1</v>
      </c>
      <c r="BJ48" s="98">
        <f t="shared" si="13"/>
        <v>0</v>
      </c>
      <c r="BK48" s="98">
        <f t="shared" si="14"/>
        <v>1</v>
      </c>
      <c r="BL48" s="98">
        <f t="shared" si="15"/>
        <v>0</v>
      </c>
      <c r="BM48" s="98">
        <f t="shared" si="16"/>
        <v>0</v>
      </c>
      <c r="BN48" s="98">
        <f t="shared" si="17"/>
        <v>0</v>
      </c>
      <c r="BO48" s="98">
        <f t="shared" si="18"/>
        <v>0</v>
      </c>
      <c r="BP48" s="98">
        <f t="shared" si="19"/>
        <v>0</v>
      </c>
      <c r="BQ48" s="98">
        <f t="shared" si="20"/>
        <v>0</v>
      </c>
      <c r="BR48" s="98">
        <f t="shared" si="21"/>
        <v>0</v>
      </c>
      <c r="BS48" s="98">
        <f t="shared" si="22"/>
        <v>0</v>
      </c>
      <c r="BT48" s="98">
        <f t="shared" si="23"/>
        <v>0</v>
      </c>
      <c r="BU48" s="98">
        <f t="shared" si="24"/>
        <v>0</v>
      </c>
      <c r="BV48" s="98">
        <f t="shared" si="25"/>
        <v>0</v>
      </c>
      <c r="BW48" s="98">
        <f t="shared" si="26"/>
        <v>0</v>
      </c>
      <c r="BX48" s="98">
        <f t="shared" si="27"/>
        <v>0</v>
      </c>
      <c r="BY48" s="98">
        <f t="shared" si="28"/>
        <v>0</v>
      </c>
      <c r="BZ48" s="98">
        <f t="shared" si="29"/>
        <v>0</v>
      </c>
      <c r="CA48" s="98">
        <f t="shared" si="30"/>
        <v>0</v>
      </c>
      <c r="CB48" s="98">
        <f t="shared" si="31"/>
        <v>0</v>
      </c>
      <c r="CC48" s="98">
        <f t="shared" si="32"/>
        <v>0</v>
      </c>
      <c r="CD48" s="98">
        <f t="shared" si="33"/>
        <v>0</v>
      </c>
      <c r="CE48" s="98">
        <f t="shared" si="34"/>
        <v>0</v>
      </c>
      <c r="CF48" s="98">
        <f t="shared" si="35"/>
        <v>0</v>
      </c>
      <c r="CG48" s="98">
        <f t="shared" si="36"/>
        <v>0</v>
      </c>
      <c r="CH48" s="98">
        <f t="shared" si="37"/>
        <v>0</v>
      </c>
      <c r="CI48" s="98">
        <f t="shared" si="38"/>
        <v>0</v>
      </c>
      <c r="CJ48" s="98">
        <f t="shared" si="39"/>
        <v>0</v>
      </c>
      <c r="CK48" s="99"/>
      <c r="CL48" s="100">
        <v>0.4291666666666667</v>
      </c>
      <c r="CM48" s="101">
        <v>0.50486111111111109</v>
      </c>
      <c r="CN48" s="102">
        <f>CM48-CL48-CN$17</f>
        <v>7.5694444444444398E-2</v>
      </c>
      <c r="CO48" s="103">
        <f>IF(CN48&gt;IF(G54="О1-О3",CR$18,CR$17),CN48-IF(G54="О1-О3",CR$18,CR$17),0)</f>
        <v>7.5694444444444398E-2</v>
      </c>
      <c r="CP48" s="104">
        <f>HOUR(CO48)*3600+MINUTE(CO48)*60+SECOND(CO48)</f>
        <v>6540</v>
      </c>
      <c r="CQ48" s="105"/>
      <c r="CR48" s="106">
        <f t="shared" si="40"/>
        <v>7</v>
      </c>
      <c r="CS48" s="107">
        <f>IF(C43="","",SUM(AY48,IF(AW48=AW$22,0,60),IF(AX48=AX$22,0,60)))-60</f>
        <v>63</v>
      </c>
      <c r="CT48" s="108">
        <f>IF(C50="",0,IF(ISNUMBER(CR40),CR40+(1-(CS40+1)/181),0))</f>
        <v>8.9502762430939224</v>
      </c>
      <c r="CU48" s="108">
        <f t="shared" si="44"/>
        <v>74.96529384544192</v>
      </c>
      <c r="CV48" s="122">
        <f>IF(ISNUMBER(CR40),IF(ISNUMBER(CT47),IF(CT48=CT47,CV47,B48),1),"")</f>
        <v>24</v>
      </c>
      <c r="CW48" s="110"/>
      <c r="CX48" s="110"/>
      <c r="CY48" s="110">
        <v>1</v>
      </c>
      <c r="CZ48" s="110"/>
      <c r="DA48" s="110"/>
      <c r="DB48" s="110"/>
      <c r="DC48" s="110"/>
      <c r="DD48" s="111" t="str">
        <f t="shared" si="45"/>
        <v>Призер</v>
      </c>
      <c r="DE48" s="42"/>
      <c r="DF48" s="42"/>
      <c r="DG48" s="42"/>
      <c r="DH48" s="42"/>
      <c r="DI48" s="42"/>
      <c r="DJ48" s="42"/>
      <c r="DK48" s="42"/>
    </row>
    <row r="49" spans="1:253" s="123" customFormat="1" ht="20.100000000000001" customHeight="1" x14ac:dyDescent="0.25">
      <c r="A49" s="81">
        <f t="shared" si="1"/>
        <v>7.6077348066298338</v>
      </c>
      <c r="B49" s="113">
        <f t="shared" si="2"/>
        <v>26</v>
      </c>
      <c r="C49" s="134" t="s">
        <v>217</v>
      </c>
      <c r="D49" s="134" t="s">
        <v>196</v>
      </c>
      <c r="E49" s="130"/>
      <c r="F49" s="88"/>
      <c r="G49" s="126" t="s">
        <v>185</v>
      </c>
      <c r="H49" s="127"/>
      <c r="I49" s="127"/>
      <c r="J49" s="88"/>
      <c r="K49" s="87"/>
      <c r="L49" s="88"/>
      <c r="M49" s="88"/>
      <c r="N49" s="116" t="s">
        <v>173</v>
      </c>
      <c r="O49" s="116" t="s">
        <v>127</v>
      </c>
      <c r="P49" s="116" t="s">
        <v>173</v>
      </c>
      <c r="Q49" s="116" t="s">
        <v>173</v>
      </c>
      <c r="R49" s="116" t="s">
        <v>173</v>
      </c>
      <c r="S49" s="116" t="s">
        <v>127</v>
      </c>
      <c r="T49" s="116" t="s">
        <v>172</v>
      </c>
      <c r="U49" s="116" t="s">
        <v>173</v>
      </c>
      <c r="V49" s="116" t="s">
        <v>173</v>
      </c>
      <c r="W49" s="116" t="s">
        <v>127</v>
      </c>
      <c r="X49" s="116" t="s">
        <v>127</v>
      </c>
      <c r="Y49" s="116" t="s">
        <v>173</v>
      </c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8"/>
      <c r="AW49" s="119" t="s">
        <v>172</v>
      </c>
      <c r="AX49" s="116"/>
      <c r="AY49" s="120">
        <v>9</v>
      </c>
      <c r="AZ49" s="97">
        <f t="shared" si="3"/>
        <v>1</v>
      </c>
      <c r="BA49" s="98">
        <f t="shared" si="4"/>
        <v>0</v>
      </c>
      <c r="BB49" s="98">
        <f t="shared" si="5"/>
        <v>0</v>
      </c>
      <c r="BC49" s="98">
        <f t="shared" si="6"/>
        <v>1</v>
      </c>
      <c r="BD49" s="98">
        <f t="shared" si="7"/>
        <v>1</v>
      </c>
      <c r="BE49" s="98">
        <f t="shared" si="8"/>
        <v>1</v>
      </c>
      <c r="BF49" s="98">
        <f t="shared" si="9"/>
        <v>1</v>
      </c>
      <c r="BG49" s="98">
        <f t="shared" si="10"/>
        <v>0</v>
      </c>
      <c r="BH49" s="98">
        <f t="shared" si="11"/>
        <v>0</v>
      </c>
      <c r="BI49" s="98">
        <f t="shared" si="12"/>
        <v>1</v>
      </c>
      <c r="BJ49" s="98">
        <f t="shared" si="13"/>
        <v>0</v>
      </c>
      <c r="BK49" s="98">
        <f t="shared" si="14"/>
        <v>1</v>
      </c>
      <c r="BL49" s="98">
        <f t="shared" si="15"/>
        <v>0</v>
      </c>
      <c r="BM49" s="98">
        <f t="shared" si="16"/>
        <v>0</v>
      </c>
      <c r="BN49" s="98">
        <f t="shared" si="17"/>
        <v>0</v>
      </c>
      <c r="BO49" s="98">
        <f t="shared" si="18"/>
        <v>0</v>
      </c>
      <c r="BP49" s="98">
        <f t="shared" si="19"/>
        <v>0</v>
      </c>
      <c r="BQ49" s="98">
        <f t="shared" si="20"/>
        <v>0</v>
      </c>
      <c r="BR49" s="98">
        <f t="shared" si="21"/>
        <v>0</v>
      </c>
      <c r="BS49" s="98">
        <f t="shared" si="22"/>
        <v>0</v>
      </c>
      <c r="BT49" s="98">
        <f t="shared" si="23"/>
        <v>0</v>
      </c>
      <c r="BU49" s="98">
        <f t="shared" si="24"/>
        <v>0</v>
      </c>
      <c r="BV49" s="98">
        <f t="shared" si="25"/>
        <v>0</v>
      </c>
      <c r="BW49" s="98">
        <f t="shared" si="26"/>
        <v>0</v>
      </c>
      <c r="BX49" s="98">
        <f t="shared" si="27"/>
        <v>0</v>
      </c>
      <c r="BY49" s="98">
        <f t="shared" si="28"/>
        <v>0</v>
      </c>
      <c r="BZ49" s="98">
        <f t="shared" si="29"/>
        <v>0</v>
      </c>
      <c r="CA49" s="98">
        <f t="shared" si="30"/>
        <v>0</v>
      </c>
      <c r="CB49" s="98">
        <f t="shared" si="31"/>
        <v>0</v>
      </c>
      <c r="CC49" s="98">
        <f t="shared" si="32"/>
        <v>0</v>
      </c>
      <c r="CD49" s="98">
        <f t="shared" si="33"/>
        <v>0</v>
      </c>
      <c r="CE49" s="98">
        <f t="shared" si="34"/>
        <v>0</v>
      </c>
      <c r="CF49" s="98">
        <f t="shared" si="35"/>
        <v>0</v>
      </c>
      <c r="CG49" s="98">
        <f t="shared" si="36"/>
        <v>0</v>
      </c>
      <c r="CH49" s="98">
        <f t="shared" si="37"/>
        <v>0</v>
      </c>
      <c r="CI49" s="98">
        <f t="shared" si="38"/>
        <v>0</v>
      </c>
      <c r="CJ49" s="98">
        <f t="shared" si="39"/>
        <v>0</v>
      </c>
      <c r="CK49" s="99"/>
      <c r="CL49" s="100"/>
      <c r="CM49" s="101"/>
      <c r="CN49" s="102"/>
      <c r="CO49" s="103"/>
      <c r="CP49" s="104"/>
      <c r="CQ49" s="105"/>
      <c r="CR49" s="106">
        <f t="shared" si="40"/>
        <v>7</v>
      </c>
      <c r="CS49" s="107">
        <f>IF(C39="","",SUM(AY49,IF(AW49=AW$22,0,60),IF(AX49=AX$22,0,60)))-60</f>
        <v>69</v>
      </c>
      <c r="CT49" s="108">
        <f>IF(C52="",0,IF(ISNUMBER(CR50),CR50+(1-(CS50+1)/181),0))</f>
        <v>7.6077348066298338</v>
      </c>
      <c r="CU49" s="108">
        <f t="shared" si="44"/>
        <v>63.720499768625636</v>
      </c>
      <c r="CV49" s="122">
        <f>IF(ISNUMBER(CR50),IF(ISNUMBER(CT48),IF(CT49=CT48,CV48,B49),1),"")</f>
        <v>26</v>
      </c>
      <c r="CW49" s="110"/>
      <c r="CX49" s="110"/>
      <c r="CY49" s="110">
        <v>10</v>
      </c>
      <c r="CZ49" s="110"/>
      <c r="DA49" s="110"/>
      <c r="DB49" s="110"/>
      <c r="DC49" s="110"/>
      <c r="DD49" s="111" t="str">
        <f t="shared" si="45"/>
        <v/>
      </c>
      <c r="DE49" s="42"/>
      <c r="DF49" s="42"/>
      <c r="DG49" s="42"/>
      <c r="DH49" s="42"/>
      <c r="DI49" s="42"/>
      <c r="DJ49" s="42"/>
      <c r="DK49" s="4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</row>
    <row r="50" spans="1:253" s="123" customFormat="1" ht="20.100000000000001" customHeight="1" x14ac:dyDescent="0.25">
      <c r="A50" s="81">
        <f t="shared" si="1"/>
        <v>6.972375690607735</v>
      </c>
      <c r="B50" s="113">
        <f t="shared" si="2"/>
        <v>27</v>
      </c>
      <c r="C50" s="134" t="s">
        <v>197</v>
      </c>
      <c r="D50" s="134" t="s">
        <v>196</v>
      </c>
      <c r="E50" s="85"/>
      <c r="F50" s="87" t="s">
        <v>71</v>
      </c>
      <c r="G50" s="87" t="s">
        <v>185</v>
      </c>
      <c r="H50" s="87" t="s">
        <v>67</v>
      </c>
      <c r="I50" s="127"/>
      <c r="J50" s="88"/>
      <c r="K50" s="126" t="s">
        <v>64</v>
      </c>
      <c r="L50" s="88"/>
      <c r="M50" s="88">
        <v>1972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172</v>
      </c>
      <c r="U50" s="116" t="s">
        <v>174</v>
      </c>
      <c r="V50" s="116" t="s">
        <v>173</v>
      </c>
      <c r="W50" s="116" t="s">
        <v>127</v>
      </c>
      <c r="X50" s="116" t="s">
        <v>173</v>
      </c>
      <c r="Y50" s="116" t="s">
        <v>173</v>
      </c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8"/>
      <c r="AW50" s="119" t="s">
        <v>172</v>
      </c>
      <c r="AX50" s="116"/>
      <c r="AY50" s="120">
        <v>10</v>
      </c>
      <c r="AZ50" s="97">
        <f t="shared" si="3"/>
        <v>0</v>
      </c>
      <c r="BA50" s="98">
        <f t="shared" si="4"/>
        <v>0</v>
      </c>
      <c r="BB50" s="98">
        <f t="shared" si="5"/>
        <v>1</v>
      </c>
      <c r="BC50" s="98">
        <f t="shared" si="6"/>
        <v>0</v>
      </c>
      <c r="BD50" s="98">
        <f t="shared" si="7"/>
        <v>0</v>
      </c>
      <c r="BE50" s="98">
        <f t="shared" si="8"/>
        <v>1</v>
      </c>
      <c r="BF50" s="98">
        <f t="shared" si="9"/>
        <v>1</v>
      </c>
      <c r="BG50" s="98">
        <f t="shared" si="10"/>
        <v>1</v>
      </c>
      <c r="BH50" s="98">
        <f t="shared" si="11"/>
        <v>0</v>
      </c>
      <c r="BI50" s="98">
        <f t="shared" si="12"/>
        <v>1</v>
      </c>
      <c r="BJ50" s="98">
        <f t="shared" si="13"/>
        <v>1</v>
      </c>
      <c r="BK50" s="98">
        <f t="shared" si="14"/>
        <v>1</v>
      </c>
      <c r="BL50" s="98">
        <f t="shared" si="15"/>
        <v>0</v>
      </c>
      <c r="BM50" s="98">
        <f t="shared" si="16"/>
        <v>0</v>
      </c>
      <c r="BN50" s="98">
        <f t="shared" si="17"/>
        <v>0</v>
      </c>
      <c r="BO50" s="98">
        <f t="shared" si="18"/>
        <v>0</v>
      </c>
      <c r="BP50" s="98">
        <f t="shared" si="19"/>
        <v>0</v>
      </c>
      <c r="BQ50" s="98">
        <f t="shared" si="20"/>
        <v>0</v>
      </c>
      <c r="BR50" s="98">
        <f t="shared" si="21"/>
        <v>0</v>
      </c>
      <c r="BS50" s="98">
        <f t="shared" si="22"/>
        <v>0</v>
      </c>
      <c r="BT50" s="98">
        <f t="shared" si="23"/>
        <v>0</v>
      </c>
      <c r="BU50" s="98">
        <f t="shared" si="24"/>
        <v>0</v>
      </c>
      <c r="BV50" s="98">
        <f t="shared" si="25"/>
        <v>0</v>
      </c>
      <c r="BW50" s="98">
        <f t="shared" si="26"/>
        <v>0</v>
      </c>
      <c r="BX50" s="98">
        <f t="shared" si="27"/>
        <v>0</v>
      </c>
      <c r="BY50" s="98">
        <f t="shared" si="28"/>
        <v>0</v>
      </c>
      <c r="BZ50" s="98">
        <f t="shared" si="29"/>
        <v>0</v>
      </c>
      <c r="CA50" s="98">
        <f t="shared" si="30"/>
        <v>0</v>
      </c>
      <c r="CB50" s="98">
        <f t="shared" si="31"/>
        <v>0</v>
      </c>
      <c r="CC50" s="98">
        <f t="shared" si="32"/>
        <v>0</v>
      </c>
      <c r="CD50" s="98">
        <f t="shared" si="33"/>
        <v>0</v>
      </c>
      <c r="CE50" s="98">
        <f t="shared" si="34"/>
        <v>0</v>
      </c>
      <c r="CF50" s="98">
        <f t="shared" si="35"/>
        <v>0</v>
      </c>
      <c r="CG50" s="98">
        <f t="shared" si="36"/>
        <v>0</v>
      </c>
      <c r="CH50" s="98">
        <f t="shared" si="37"/>
        <v>0</v>
      </c>
      <c r="CI50" s="98">
        <f t="shared" si="38"/>
        <v>0</v>
      </c>
      <c r="CJ50" s="98">
        <f t="shared" si="39"/>
        <v>0</v>
      </c>
      <c r="CK50" s="99"/>
      <c r="CL50" s="100">
        <v>0.55694444444444446</v>
      </c>
      <c r="CM50" s="101">
        <v>0.64861111111111114</v>
      </c>
      <c r="CN50" s="102">
        <f>CM50-CL50-CN$17</f>
        <v>9.1666666666666674E-2</v>
      </c>
      <c r="CO50" s="103">
        <f>IF(CN50&gt;IF(G50="О1-О3",CR$18,CR$17),CN50-IF(G50="О1-О3",CR$18,CR$17),0)</f>
        <v>9.1666666666666674E-2</v>
      </c>
      <c r="CP50" s="104">
        <f>HOUR(CO50)*3600+MINUTE(CO50)*60+SECOND(CO50)</f>
        <v>7920</v>
      </c>
      <c r="CQ50" s="105"/>
      <c r="CR50" s="106">
        <f t="shared" si="40"/>
        <v>7</v>
      </c>
      <c r="CS50" s="107">
        <f t="shared" ref="CS50:CS52" si="47">IF(C44="","",SUM(AY50,IF(AW50=AW$22,0,60),IF(AX50=AX$22,0,60)))-60</f>
        <v>70</v>
      </c>
      <c r="CT50" s="108">
        <f>IF(C51="",0,IF(ISNUMBER(CR52),CR52+(1-(CS52+1)/181),0))</f>
        <v>6.972375690607735</v>
      </c>
      <c r="CU50" s="108">
        <f t="shared" si="44"/>
        <v>58.398889403054142</v>
      </c>
      <c r="CV50" s="122">
        <f>IF(ISNUMBER(CR52),IF(ISNUMBER(CT49),IF(CT50=CT49,CV49,B50),1),"")</f>
        <v>27</v>
      </c>
      <c r="CW50" s="110"/>
      <c r="CX50" s="110"/>
      <c r="CY50" s="110">
        <v>9</v>
      </c>
      <c r="CZ50" s="110"/>
      <c r="DA50" s="110"/>
      <c r="DB50" s="110"/>
      <c r="DC50" s="110"/>
      <c r="DD50" s="111" t="str">
        <f t="shared" si="45"/>
        <v/>
      </c>
      <c r="DE50" s="42"/>
      <c r="DF50" s="42"/>
      <c r="DG50" s="42"/>
      <c r="DH50" s="42"/>
      <c r="DI50" s="42"/>
      <c r="DJ50" s="42"/>
      <c r="DK50" s="4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</row>
    <row r="51" spans="1:253" s="112" customFormat="1" ht="20.100000000000001" customHeight="1" x14ac:dyDescent="0.25">
      <c r="A51" s="81">
        <f t="shared" si="1"/>
        <v>6.9392265193370166</v>
      </c>
      <c r="B51" s="113">
        <f t="shared" si="2"/>
        <v>28</v>
      </c>
      <c r="C51" s="173" t="s">
        <v>235</v>
      </c>
      <c r="D51" s="125" t="s">
        <v>178</v>
      </c>
      <c r="E51" s="130"/>
      <c r="F51" s="88"/>
      <c r="G51" s="126" t="s">
        <v>187</v>
      </c>
      <c r="H51" s="127"/>
      <c r="I51" s="127"/>
      <c r="J51" s="88"/>
      <c r="K51" s="87"/>
      <c r="L51" s="88"/>
      <c r="M51" s="88"/>
      <c r="N51" s="116" t="s">
        <v>127</v>
      </c>
      <c r="O51" s="116" t="s">
        <v>173</v>
      </c>
      <c r="P51" s="116" t="s">
        <v>127</v>
      </c>
      <c r="Q51" s="116" t="s">
        <v>127</v>
      </c>
      <c r="R51" s="116" t="s">
        <v>173</v>
      </c>
      <c r="S51" s="116" t="s">
        <v>127</v>
      </c>
      <c r="T51" s="116" t="s">
        <v>172</v>
      </c>
      <c r="U51" s="116" t="s">
        <v>172</v>
      </c>
      <c r="V51" s="116" t="s">
        <v>173</v>
      </c>
      <c r="W51" s="116" t="s">
        <v>127</v>
      </c>
      <c r="X51" s="116" t="s">
        <v>172</v>
      </c>
      <c r="Y51" s="116" t="s">
        <v>173</v>
      </c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8"/>
      <c r="AW51" s="119" t="s">
        <v>174</v>
      </c>
      <c r="AX51" s="116"/>
      <c r="AY51" s="120">
        <v>4</v>
      </c>
      <c r="AZ51" s="97">
        <f t="shared" si="3"/>
        <v>0</v>
      </c>
      <c r="BA51" s="98">
        <f t="shared" si="4"/>
        <v>0</v>
      </c>
      <c r="BB51" s="98">
        <f t="shared" si="5"/>
        <v>1</v>
      </c>
      <c r="BC51" s="98">
        <f t="shared" si="6"/>
        <v>0</v>
      </c>
      <c r="BD51" s="98">
        <f t="shared" si="7"/>
        <v>1</v>
      </c>
      <c r="BE51" s="98">
        <f t="shared" si="8"/>
        <v>1</v>
      </c>
      <c r="BF51" s="98">
        <f t="shared" si="9"/>
        <v>1</v>
      </c>
      <c r="BG51" s="98">
        <f t="shared" si="10"/>
        <v>0</v>
      </c>
      <c r="BH51" s="98">
        <f t="shared" si="11"/>
        <v>0</v>
      </c>
      <c r="BI51" s="98">
        <f t="shared" si="12"/>
        <v>1</v>
      </c>
      <c r="BJ51" s="98">
        <f t="shared" si="13"/>
        <v>0</v>
      </c>
      <c r="BK51" s="98">
        <f t="shared" si="14"/>
        <v>1</v>
      </c>
      <c r="BL51" s="98">
        <f t="shared" si="15"/>
        <v>0</v>
      </c>
      <c r="BM51" s="98">
        <f t="shared" si="16"/>
        <v>0</v>
      </c>
      <c r="BN51" s="98">
        <f t="shared" si="17"/>
        <v>0</v>
      </c>
      <c r="BO51" s="98">
        <f t="shared" si="18"/>
        <v>0</v>
      </c>
      <c r="BP51" s="98">
        <f t="shared" si="19"/>
        <v>0</v>
      </c>
      <c r="BQ51" s="98">
        <f t="shared" si="20"/>
        <v>0</v>
      </c>
      <c r="BR51" s="98">
        <f t="shared" si="21"/>
        <v>0</v>
      </c>
      <c r="BS51" s="98">
        <f t="shared" si="22"/>
        <v>0</v>
      </c>
      <c r="BT51" s="98">
        <f t="shared" si="23"/>
        <v>0</v>
      </c>
      <c r="BU51" s="98">
        <f t="shared" si="24"/>
        <v>0</v>
      </c>
      <c r="BV51" s="98">
        <f t="shared" si="25"/>
        <v>0</v>
      </c>
      <c r="BW51" s="98">
        <f t="shared" si="26"/>
        <v>0</v>
      </c>
      <c r="BX51" s="98">
        <f t="shared" si="27"/>
        <v>0</v>
      </c>
      <c r="BY51" s="98">
        <f t="shared" si="28"/>
        <v>0</v>
      </c>
      <c r="BZ51" s="98">
        <f t="shared" si="29"/>
        <v>0</v>
      </c>
      <c r="CA51" s="98">
        <f t="shared" si="30"/>
        <v>0</v>
      </c>
      <c r="CB51" s="98">
        <f t="shared" si="31"/>
        <v>0</v>
      </c>
      <c r="CC51" s="98">
        <f t="shared" si="32"/>
        <v>0</v>
      </c>
      <c r="CD51" s="98">
        <f t="shared" si="33"/>
        <v>0</v>
      </c>
      <c r="CE51" s="98">
        <f t="shared" si="34"/>
        <v>0</v>
      </c>
      <c r="CF51" s="98">
        <f t="shared" si="35"/>
        <v>0</v>
      </c>
      <c r="CG51" s="98">
        <f t="shared" si="36"/>
        <v>0</v>
      </c>
      <c r="CH51" s="98">
        <f t="shared" si="37"/>
        <v>0</v>
      </c>
      <c r="CI51" s="98">
        <f t="shared" si="38"/>
        <v>1</v>
      </c>
      <c r="CJ51" s="98">
        <f t="shared" si="39"/>
        <v>0</v>
      </c>
      <c r="CK51" s="99"/>
      <c r="CL51" s="100"/>
      <c r="CM51" s="101"/>
      <c r="CN51" s="102"/>
      <c r="CO51" s="103"/>
      <c r="CP51" s="104"/>
      <c r="CQ51" s="105"/>
      <c r="CR51" s="106">
        <f t="shared" si="40"/>
        <v>6</v>
      </c>
      <c r="CS51" s="107">
        <f t="shared" si="47"/>
        <v>4</v>
      </c>
      <c r="CT51" s="108">
        <f>IF(C53="",0,IF(ISNUMBER(CR53),CR53+(1-(CS53+1)/181),0))</f>
        <v>6.9392265193370166</v>
      </c>
      <c r="CU51" s="108"/>
      <c r="CV51" s="122">
        <f>IF(ISNUMBER(CR53),IF(ISNUMBER(CT50),IF(CT51=CT50,CV50,B51),1),"")</f>
        <v>28</v>
      </c>
      <c r="CW51" s="110"/>
      <c r="CX51" s="110"/>
      <c r="CY51" s="110"/>
      <c r="CZ51" s="110"/>
      <c r="DA51" s="110"/>
      <c r="DB51" s="110"/>
      <c r="DC51" s="110"/>
      <c r="DD51" s="111"/>
      <c r="DE51" s="42"/>
      <c r="DF51" s="5"/>
      <c r="DG51" s="42"/>
      <c r="DH51" s="42"/>
      <c r="DI51" s="42"/>
      <c r="DJ51" s="42"/>
      <c r="DK51" s="42"/>
    </row>
    <row r="52" spans="1:253" s="112" customFormat="1" ht="20.100000000000001" customHeight="1" x14ac:dyDescent="0.25">
      <c r="A52" s="81">
        <f t="shared" si="1"/>
        <v>7.9005524861878449</v>
      </c>
      <c r="B52" s="113">
        <f t="shared" si="2"/>
        <v>29</v>
      </c>
      <c r="C52" s="134" t="s">
        <v>215</v>
      </c>
      <c r="D52" s="134" t="s">
        <v>201</v>
      </c>
      <c r="E52" s="130"/>
      <c r="F52" s="88"/>
      <c r="G52" s="126" t="s">
        <v>186</v>
      </c>
      <c r="H52" s="127"/>
      <c r="I52" s="127"/>
      <c r="J52" s="88"/>
      <c r="K52" s="87"/>
      <c r="L52" s="88"/>
      <c r="M52" s="88"/>
      <c r="N52" s="116" t="s">
        <v>173</v>
      </c>
      <c r="O52" s="116" t="s">
        <v>174</v>
      </c>
      <c r="P52" s="116" t="s">
        <v>127</v>
      </c>
      <c r="Q52" s="116" t="s">
        <v>173</v>
      </c>
      <c r="R52" s="116" t="s">
        <v>127</v>
      </c>
      <c r="S52" s="116" t="s">
        <v>172</v>
      </c>
      <c r="T52" s="116" t="s">
        <v>127</v>
      </c>
      <c r="U52" s="116" t="s">
        <v>172</v>
      </c>
      <c r="V52" s="116" t="s">
        <v>173</v>
      </c>
      <c r="W52" s="116" t="s">
        <v>127</v>
      </c>
      <c r="X52" s="116" t="s">
        <v>127</v>
      </c>
      <c r="Y52" s="116" t="s">
        <v>173</v>
      </c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8"/>
      <c r="AW52" s="119" t="s">
        <v>174</v>
      </c>
      <c r="AX52" s="116"/>
      <c r="AY52" s="120">
        <v>4</v>
      </c>
      <c r="AZ52" s="97">
        <f t="shared" si="3"/>
        <v>1</v>
      </c>
      <c r="BA52" s="98">
        <f t="shared" si="4"/>
        <v>1</v>
      </c>
      <c r="BB52" s="98">
        <f t="shared" si="5"/>
        <v>1</v>
      </c>
      <c r="BC52" s="98">
        <f t="shared" si="6"/>
        <v>1</v>
      </c>
      <c r="BD52" s="98">
        <f t="shared" si="7"/>
        <v>0</v>
      </c>
      <c r="BE52" s="98">
        <f t="shared" si="8"/>
        <v>0</v>
      </c>
      <c r="BF52" s="98">
        <f t="shared" si="9"/>
        <v>0</v>
      </c>
      <c r="BG52" s="98">
        <f t="shared" si="10"/>
        <v>0</v>
      </c>
      <c r="BH52" s="98">
        <f t="shared" si="11"/>
        <v>0</v>
      </c>
      <c r="BI52" s="98">
        <f t="shared" si="12"/>
        <v>1</v>
      </c>
      <c r="BJ52" s="98">
        <f t="shared" si="13"/>
        <v>0</v>
      </c>
      <c r="BK52" s="98">
        <f t="shared" si="14"/>
        <v>1</v>
      </c>
      <c r="BL52" s="98">
        <f t="shared" si="15"/>
        <v>0</v>
      </c>
      <c r="BM52" s="98">
        <f t="shared" si="16"/>
        <v>0</v>
      </c>
      <c r="BN52" s="98">
        <f t="shared" si="17"/>
        <v>0</v>
      </c>
      <c r="BO52" s="98">
        <f t="shared" si="18"/>
        <v>0</v>
      </c>
      <c r="BP52" s="98">
        <f t="shared" si="19"/>
        <v>0</v>
      </c>
      <c r="BQ52" s="98">
        <f t="shared" si="20"/>
        <v>0</v>
      </c>
      <c r="BR52" s="98">
        <f t="shared" si="21"/>
        <v>0</v>
      </c>
      <c r="BS52" s="98">
        <f t="shared" si="22"/>
        <v>0</v>
      </c>
      <c r="BT52" s="98">
        <f t="shared" si="23"/>
        <v>0</v>
      </c>
      <c r="BU52" s="98">
        <f t="shared" si="24"/>
        <v>0</v>
      </c>
      <c r="BV52" s="98">
        <f t="shared" si="25"/>
        <v>0</v>
      </c>
      <c r="BW52" s="98">
        <f t="shared" si="26"/>
        <v>0</v>
      </c>
      <c r="BX52" s="98">
        <f t="shared" si="27"/>
        <v>0</v>
      </c>
      <c r="BY52" s="98">
        <f t="shared" si="28"/>
        <v>0</v>
      </c>
      <c r="BZ52" s="98">
        <f t="shared" si="29"/>
        <v>0</v>
      </c>
      <c r="CA52" s="98">
        <f t="shared" si="30"/>
        <v>0</v>
      </c>
      <c r="CB52" s="98">
        <f t="shared" si="31"/>
        <v>0</v>
      </c>
      <c r="CC52" s="98">
        <f t="shared" si="32"/>
        <v>0</v>
      </c>
      <c r="CD52" s="98">
        <f t="shared" si="33"/>
        <v>0</v>
      </c>
      <c r="CE52" s="98">
        <f t="shared" si="34"/>
        <v>0</v>
      </c>
      <c r="CF52" s="98">
        <f t="shared" si="35"/>
        <v>0</v>
      </c>
      <c r="CG52" s="98">
        <f t="shared" si="36"/>
        <v>0</v>
      </c>
      <c r="CH52" s="98">
        <f t="shared" si="37"/>
        <v>0</v>
      </c>
      <c r="CI52" s="98">
        <f t="shared" si="38"/>
        <v>1</v>
      </c>
      <c r="CJ52" s="98">
        <f t="shared" si="39"/>
        <v>0</v>
      </c>
      <c r="CK52" s="99"/>
      <c r="CL52" s="100">
        <v>0.43124999999999997</v>
      </c>
      <c r="CM52" s="101">
        <v>0.50486111111111109</v>
      </c>
      <c r="CN52" s="102">
        <f>CM52-CL52-CN$17</f>
        <v>7.3611111111111127E-2</v>
      </c>
      <c r="CO52" s="103">
        <f>IF(CN52&gt;IF(G53="О1-О3",CR$18,CR$17),CN52-IF(G53="О1-О3",CR$18,CR$17),0)</f>
        <v>7.3611111111111127E-2</v>
      </c>
      <c r="CP52" s="104">
        <f>HOUR(CO52)*3600+MINUTE(CO52)*60+SECOND(CO52)</f>
        <v>6360</v>
      </c>
      <c r="CQ52" s="105"/>
      <c r="CR52" s="106">
        <f t="shared" si="40"/>
        <v>6</v>
      </c>
      <c r="CS52" s="107">
        <f t="shared" si="47"/>
        <v>4</v>
      </c>
      <c r="CT52" s="108">
        <f>IF(C45="",0,IF(ISNUMBER(CR45),CR45+(1-(CS45+1)/181),0))</f>
        <v>7.9005524861878449</v>
      </c>
      <c r="CU52" s="108">
        <f>CT52*100/MAX(CT:CT)</f>
        <v>66.173068024062943</v>
      </c>
      <c r="CV52" s="122">
        <f>IF(ISNUMBER(CR45),IF(ISNUMBER(CT51),IF(CT52=CT51,CV51,B52),1),"")</f>
        <v>29</v>
      </c>
      <c r="CW52" s="110"/>
      <c r="CX52" s="110"/>
      <c r="CY52" s="110">
        <v>4</v>
      </c>
      <c r="CZ52" s="110"/>
      <c r="DA52" s="110"/>
      <c r="DB52" s="110"/>
      <c r="DC52" s="110"/>
      <c r="DD52" s="111" t="str">
        <f>IF(OR(AND(CW52&gt;0,CW52&lt;4),AND(CX52&gt;0,CX52&lt;4),AND(CY52&gt;0,CY52&lt;4),AND(CZ52&gt;0,CZ52&lt;4),AND(DA52&gt;0,DA52&lt;4),AND(DB52&gt;0,DB52&lt;4),AND(DC52&gt;0,DC52&lt;4)),"Призер","")</f>
        <v/>
      </c>
      <c r="DE52" s="42"/>
      <c r="DF52" s="42"/>
      <c r="DG52" s="42"/>
      <c r="DH52" s="42"/>
      <c r="DI52" s="42"/>
      <c r="DJ52" s="42"/>
      <c r="DK52" s="42"/>
    </row>
    <row r="53" spans="1:253" s="112" customFormat="1" ht="20.100000000000001" customHeight="1" x14ac:dyDescent="0.25">
      <c r="A53" s="81">
        <f t="shared" si="1"/>
        <v>6.972375690607735</v>
      </c>
      <c r="B53" s="113">
        <f t="shared" si="2"/>
        <v>30</v>
      </c>
      <c r="C53" s="173" t="s">
        <v>190</v>
      </c>
      <c r="D53" s="125" t="s">
        <v>178</v>
      </c>
      <c r="E53" s="130"/>
      <c r="F53" s="88"/>
      <c r="G53" s="126" t="s">
        <v>187</v>
      </c>
      <c r="H53" s="127"/>
      <c r="I53" s="127"/>
      <c r="J53" s="88"/>
      <c r="K53" s="87"/>
      <c r="L53" s="88"/>
      <c r="M53" s="88"/>
      <c r="N53" s="116" t="s">
        <v>127</v>
      </c>
      <c r="O53" s="116" t="s">
        <v>174</v>
      </c>
      <c r="P53" s="116" t="s">
        <v>173</v>
      </c>
      <c r="Q53" s="116" t="s">
        <v>173</v>
      </c>
      <c r="R53" s="116" t="s">
        <v>127</v>
      </c>
      <c r="S53" s="116" t="s">
        <v>172</v>
      </c>
      <c r="T53" s="116" t="s">
        <v>172</v>
      </c>
      <c r="U53" s="116" t="s">
        <v>173</v>
      </c>
      <c r="V53" s="116" t="s">
        <v>173</v>
      </c>
      <c r="W53" s="116" t="s">
        <v>127</v>
      </c>
      <c r="X53" s="116" t="s">
        <v>173</v>
      </c>
      <c r="Y53" s="116" t="s">
        <v>173</v>
      </c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8"/>
      <c r="AW53" s="119" t="s">
        <v>174</v>
      </c>
      <c r="AX53" s="116"/>
      <c r="AY53" s="120">
        <v>10</v>
      </c>
      <c r="AZ53" s="97">
        <f t="shared" si="3"/>
        <v>0</v>
      </c>
      <c r="BA53" s="98">
        <f t="shared" si="4"/>
        <v>1</v>
      </c>
      <c r="BB53" s="98">
        <f t="shared" si="5"/>
        <v>0</v>
      </c>
      <c r="BC53" s="98">
        <f t="shared" si="6"/>
        <v>1</v>
      </c>
      <c r="BD53" s="98">
        <f t="shared" si="7"/>
        <v>0</v>
      </c>
      <c r="BE53" s="98">
        <f t="shared" si="8"/>
        <v>0</v>
      </c>
      <c r="BF53" s="98">
        <f t="shared" si="9"/>
        <v>1</v>
      </c>
      <c r="BG53" s="98">
        <f t="shared" si="10"/>
        <v>0</v>
      </c>
      <c r="BH53" s="98">
        <f t="shared" si="11"/>
        <v>0</v>
      </c>
      <c r="BI53" s="98">
        <f t="shared" si="12"/>
        <v>1</v>
      </c>
      <c r="BJ53" s="98">
        <f t="shared" si="13"/>
        <v>1</v>
      </c>
      <c r="BK53" s="98">
        <f t="shared" si="14"/>
        <v>1</v>
      </c>
      <c r="BL53" s="98">
        <f t="shared" si="15"/>
        <v>0</v>
      </c>
      <c r="BM53" s="98">
        <f t="shared" si="16"/>
        <v>0</v>
      </c>
      <c r="BN53" s="98">
        <f t="shared" si="17"/>
        <v>0</v>
      </c>
      <c r="BO53" s="98">
        <f t="shared" si="18"/>
        <v>0</v>
      </c>
      <c r="BP53" s="98">
        <f t="shared" si="19"/>
        <v>0</v>
      </c>
      <c r="BQ53" s="98">
        <f t="shared" si="20"/>
        <v>0</v>
      </c>
      <c r="BR53" s="98">
        <f t="shared" si="21"/>
        <v>0</v>
      </c>
      <c r="BS53" s="98">
        <f t="shared" si="22"/>
        <v>0</v>
      </c>
      <c r="BT53" s="98">
        <f t="shared" si="23"/>
        <v>0</v>
      </c>
      <c r="BU53" s="98">
        <f t="shared" si="24"/>
        <v>0</v>
      </c>
      <c r="BV53" s="98">
        <f t="shared" si="25"/>
        <v>0</v>
      </c>
      <c r="BW53" s="98">
        <f t="shared" si="26"/>
        <v>0</v>
      </c>
      <c r="BX53" s="98">
        <f t="shared" si="27"/>
        <v>0</v>
      </c>
      <c r="BY53" s="98">
        <f t="shared" si="28"/>
        <v>0</v>
      </c>
      <c r="BZ53" s="98">
        <f t="shared" si="29"/>
        <v>0</v>
      </c>
      <c r="CA53" s="98">
        <f t="shared" si="30"/>
        <v>0</v>
      </c>
      <c r="CB53" s="98">
        <f t="shared" si="31"/>
        <v>0</v>
      </c>
      <c r="CC53" s="98">
        <f t="shared" si="32"/>
        <v>0</v>
      </c>
      <c r="CD53" s="98">
        <f t="shared" si="33"/>
        <v>0</v>
      </c>
      <c r="CE53" s="98">
        <f t="shared" si="34"/>
        <v>0</v>
      </c>
      <c r="CF53" s="98">
        <f t="shared" si="35"/>
        <v>0</v>
      </c>
      <c r="CG53" s="98">
        <f t="shared" si="36"/>
        <v>0</v>
      </c>
      <c r="CH53" s="98">
        <f t="shared" si="37"/>
        <v>0</v>
      </c>
      <c r="CI53" s="98">
        <f t="shared" si="38"/>
        <v>1</v>
      </c>
      <c r="CJ53" s="98">
        <f t="shared" si="39"/>
        <v>0</v>
      </c>
      <c r="CK53" s="99"/>
      <c r="CL53" s="100"/>
      <c r="CM53" s="101"/>
      <c r="CN53" s="102"/>
      <c r="CO53" s="103"/>
      <c r="CP53" s="104"/>
      <c r="CQ53" s="105"/>
      <c r="CR53" s="106">
        <f t="shared" si="40"/>
        <v>6</v>
      </c>
      <c r="CS53" s="107">
        <v>10</v>
      </c>
      <c r="CT53" s="108">
        <f>IF(C54="",0,IF(ISNUMBER(CR51),CR51+(1-(CS51+1)/181),0))</f>
        <v>6.972375690607735</v>
      </c>
      <c r="CU53" s="108">
        <f>CT53*100/MAX(CT:CT)</f>
        <v>58.398889403054142</v>
      </c>
      <c r="CV53" s="122">
        <f>IF(ISNUMBER(CR51),IF(ISNUMBER(CT52),IF(CT53=CT52,CV52,B53),1),"")</f>
        <v>30</v>
      </c>
      <c r="CW53" s="110"/>
      <c r="CX53" s="110"/>
      <c r="CY53" s="110">
        <v>3</v>
      </c>
      <c r="CZ53" s="110"/>
      <c r="DA53" s="110"/>
      <c r="DB53" s="110"/>
      <c r="DC53" s="110"/>
      <c r="DD53" s="111" t="str">
        <f>IF(OR(AND(CW53&gt;0,CW53&lt;4),AND(CX53&gt;0,CX53&lt;4),AND(CY53&gt;0,CY53&lt;4),AND(CZ53&gt;0,CZ53&lt;4),AND(DA53&gt;0,DA53&lt;4),AND(DB53&gt;0,DB53&lt;4),AND(DC53&gt;0,DC53&lt;4)),"Призер","")</f>
        <v>Призер</v>
      </c>
      <c r="DE53" s="42"/>
      <c r="DF53" s="42"/>
      <c r="DG53" s="42"/>
      <c r="DH53" s="42"/>
      <c r="DI53" s="129"/>
      <c r="DJ53" s="42"/>
      <c r="DK53" s="42"/>
    </row>
    <row r="54" spans="1:253" s="112" customFormat="1" ht="20.100000000000001" customHeight="1" x14ac:dyDescent="0.25">
      <c r="A54" s="81">
        <f t="shared" si="1"/>
        <v>0</v>
      </c>
      <c r="B54" s="113">
        <f t="shared" si="2"/>
        <v>31</v>
      </c>
      <c r="C54" s="134" t="s">
        <v>204</v>
      </c>
      <c r="D54" s="134" t="s">
        <v>178</v>
      </c>
      <c r="E54" s="85"/>
      <c r="F54" s="127">
        <v>2</v>
      </c>
      <c r="G54" s="127" t="s">
        <v>185</v>
      </c>
      <c r="H54" s="127" t="s">
        <v>67</v>
      </c>
      <c r="I54" s="127"/>
      <c r="J54" s="88"/>
      <c r="K54" s="126" t="s">
        <v>64</v>
      </c>
      <c r="L54" s="88"/>
      <c r="M54" s="88">
        <v>1981</v>
      </c>
      <c r="N54" s="116" t="s">
        <v>127</v>
      </c>
      <c r="O54" s="116" t="s">
        <v>173</v>
      </c>
      <c r="P54" s="116" t="s">
        <v>172</v>
      </c>
      <c r="Q54" s="116" t="s">
        <v>127</v>
      </c>
      <c r="R54" s="116" t="s">
        <v>173</v>
      </c>
      <c r="S54" s="116" t="s">
        <v>172</v>
      </c>
      <c r="T54" s="116" t="s">
        <v>127</v>
      </c>
      <c r="U54" s="116" t="s">
        <v>174</v>
      </c>
      <c r="V54" s="116" t="s">
        <v>172</v>
      </c>
      <c r="W54" s="116" t="s">
        <v>127</v>
      </c>
      <c r="X54" s="116" t="s">
        <v>173</v>
      </c>
      <c r="Y54" s="116" t="s">
        <v>173</v>
      </c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8"/>
      <c r="AW54" s="119" t="s">
        <v>174</v>
      </c>
      <c r="AX54" s="116"/>
      <c r="AY54" s="120">
        <v>10</v>
      </c>
      <c r="AZ54" s="97">
        <f t="shared" si="3"/>
        <v>0</v>
      </c>
      <c r="BA54" s="98">
        <f t="shared" si="4"/>
        <v>0</v>
      </c>
      <c r="BB54" s="98">
        <f t="shared" si="5"/>
        <v>0</v>
      </c>
      <c r="BC54" s="98">
        <f t="shared" si="6"/>
        <v>0</v>
      </c>
      <c r="BD54" s="98">
        <f t="shared" si="7"/>
        <v>1</v>
      </c>
      <c r="BE54" s="98">
        <f t="shared" si="8"/>
        <v>0</v>
      </c>
      <c r="BF54" s="98">
        <f t="shared" si="9"/>
        <v>0</v>
      </c>
      <c r="BG54" s="98">
        <f t="shared" si="10"/>
        <v>1</v>
      </c>
      <c r="BH54" s="98">
        <f t="shared" si="11"/>
        <v>1</v>
      </c>
      <c r="BI54" s="98">
        <f t="shared" si="12"/>
        <v>1</v>
      </c>
      <c r="BJ54" s="98">
        <f t="shared" si="13"/>
        <v>1</v>
      </c>
      <c r="BK54" s="98">
        <f t="shared" si="14"/>
        <v>1</v>
      </c>
      <c r="BL54" s="98">
        <f t="shared" si="15"/>
        <v>0</v>
      </c>
      <c r="BM54" s="98">
        <f t="shared" si="16"/>
        <v>0</v>
      </c>
      <c r="BN54" s="98">
        <f t="shared" si="17"/>
        <v>0</v>
      </c>
      <c r="BO54" s="98">
        <f t="shared" si="18"/>
        <v>0</v>
      </c>
      <c r="BP54" s="98">
        <f t="shared" si="19"/>
        <v>0</v>
      </c>
      <c r="BQ54" s="98">
        <f t="shared" si="20"/>
        <v>0</v>
      </c>
      <c r="BR54" s="98">
        <f t="shared" si="21"/>
        <v>0</v>
      </c>
      <c r="BS54" s="98">
        <f t="shared" si="22"/>
        <v>0</v>
      </c>
      <c r="BT54" s="98">
        <f t="shared" si="23"/>
        <v>0</v>
      </c>
      <c r="BU54" s="98">
        <f t="shared" si="24"/>
        <v>0</v>
      </c>
      <c r="BV54" s="98">
        <f t="shared" si="25"/>
        <v>0</v>
      </c>
      <c r="BW54" s="98">
        <f t="shared" si="26"/>
        <v>0</v>
      </c>
      <c r="BX54" s="98">
        <f t="shared" si="27"/>
        <v>0</v>
      </c>
      <c r="BY54" s="98">
        <f t="shared" si="28"/>
        <v>0</v>
      </c>
      <c r="BZ54" s="98">
        <f t="shared" si="29"/>
        <v>0</v>
      </c>
      <c r="CA54" s="98">
        <f t="shared" si="30"/>
        <v>0</v>
      </c>
      <c r="CB54" s="98">
        <f t="shared" si="31"/>
        <v>0</v>
      </c>
      <c r="CC54" s="98">
        <f t="shared" si="32"/>
        <v>0</v>
      </c>
      <c r="CD54" s="98">
        <f t="shared" si="33"/>
        <v>0</v>
      </c>
      <c r="CE54" s="98">
        <f t="shared" si="34"/>
        <v>0</v>
      </c>
      <c r="CF54" s="98">
        <f t="shared" si="35"/>
        <v>0</v>
      </c>
      <c r="CG54" s="98">
        <f t="shared" si="36"/>
        <v>0</v>
      </c>
      <c r="CH54" s="98">
        <f t="shared" si="37"/>
        <v>0</v>
      </c>
      <c r="CI54" s="98">
        <f t="shared" si="38"/>
        <v>1</v>
      </c>
      <c r="CJ54" s="98">
        <f t="shared" si="39"/>
        <v>0</v>
      </c>
      <c r="CK54" s="99"/>
      <c r="CL54" s="100">
        <v>0.5493055555555556</v>
      </c>
      <c r="CM54" s="101">
        <v>0.63402777777777775</v>
      </c>
      <c r="CN54" s="102">
        <f>CM54-CL54-CN$17</f>
        <v>8.4722222222222143E-2</v>
      </c>
      <c r="CO54" s="103">
        <f>IF(CN54&gt;IF(G54="О1-О3",CR$18,CR$17),CN54-IF(G54="О1-О3",CR$18,CR$17),0)</f>
        <v>8.4722222222222143E-2</v>
      </c>
      <c r="CP54" s="104">
        <f>HOUR(CO54)*3600+MINUTE(CO54)*60+SECOND(CO54)</f>
        <v>7320</v>
      </c>
      <c r="CQ54" s="105"/>
      <c r="CR54" s="106">
        <f t="shared" si="40"/>
        <v>6</v>
      </c>
      <c r="CS54" s="107">
        <f>IF(C48="","",SUM(AY54,IF(AW54=AW$22,0,60),IF(AX54=AX$22,0,60)))-60</f>
        <v>10</v>
      </c>
      <c r="CT54" s="108"/>
      <c r="CU54" s="108"/>
      <c r="CV54" s="122"/>
      <c r="CW54" s="110"/>
      <c r="CX54" s="110"/>
      <c r="CY54" s="110">
        <v>6</v>
      </c>
      <c r="CZ54" s="110"/>
      <c r="DA54" s="110"/>
      <c r="DB54" s="110"/>
      <c r="DC54" s="110"/>
      <c r="DD54" s="111" t="str">
        <f>IF(OR(AND(CW54&gt;0,CW54&lt;4),AND(CX54&gt;0,CX54&lt;4),AND(CY54&gt;0,CY54&lt;4),AND(CZ54&gt;0,CZ54&lt;4),AND(DA54&gt;0,DA54&lt;4),AND(DB54&gt;0,DB54&lt;4),AND(DC54&gt;0,DC54&lt;4)),"Призер","")</f>
        <v/>
      </c>
      <c r="DE54" s="42"/>
      <c r="DF54" s="5"/>
      <c r="DG54" s="42"/>
      <c r="DH54" s="42"/>
      <c r="DI54" s="42"/>
      <c r="DJ54" s="42"/>
      <c r="DK54" s="42"/>
    </row>
    <row r="55" spans="1:253" s="112" customFormat="1" ht="20.100000000000001" customHeight="1" x14ac:dyDescent="0.25">
      <c r="A55" s="81">
        <f t="shared" si="1"/>
        <v>0</v>
      </c>
      <c r="B55" s="113">
        <f t="shared" si="2"/>
        <v>32</v>
      </c>
      <c r="C55" s="209" t="s">
        <v>192</v>
      </c>
      <c r="D55" s="134" t="s">
        <v>178</v>
      </c>
      <c r="E55" s="130"/>
      <c r="F55" s="88">
        <v>2</v>
      </c>
      <c r="G55" s="126" t="s">
        <v>187</v>
      </c>
      <c r="H55" s="127" t="s">
        <v>67</v>
      </c>
      <c r="I55" s="88"/>
      <c r="J55" s="128"/>
      <c r="K55" s="87" t="s">
        <v>64</v>
      </c>
      <c r="L55" s="87" t="s">
        <v>65</v>
      </c>
      <c r="M55" s="128">
        <v>26811</v>
      </c>
      <c r="N55" s="116" t="s">
        <v>127</v>
      </c>
      <c r="O55" s="116" t="s">
        <v>174</v>
      </c>
      <c r="P55" s="116" t="s">
        <v>173</v>
      </c>
      <c r="Q55" s="116" t="s">
        <v>172</v>
      </c>
      <c r="R55" s="116" t="s">
        <v>173</v>
      </c>
      <c r="S55" s="116" t="s">
        <v>127</v>
      </c>
      <c r="T55" s="116" t="s">
        <v>172</v>
      </c>
      <c r="U55" s="116" t="s">
        <v>127</v>
      </c>
      <c r="V55" s="116" t="s">
        <v>127</v>
      </c>
      <c r="W55" s="116" t="s">
        <v>172</v>
      </c>
      <c r="X55" s="116" t="s">
        <v>173</v>
      </c>
      <c r="Y55" s="116" t="s">
        <v>173</v>
      </c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8"/>
      <c r="AW55" s="119" t="s">
        <v>172</v>
      </c>
      <c r="AX55" s="116"/>
      <c r="AY55" s="120">
        <v>13</v>
      </c>
      <c r="AZ55" s="97">
        <f t="shared" si="3"/>
        <v>0</v>
      </c>
      <c r="BA55" s="98">
        <f t="shared" si="4"/>
        <v>1</v>
      </c>
      <c r="BB55" s="98">
        <f t="shared" si="5"/>
        <v>0</v>
      </c>
      <c r="BC55" s="98">
        <f t="shared" si="6"/>
        <v>0</v>
      </c>
      <c r="BD55" s="98">
        <f t="shared" si="7"/>
        <v>1</v>
      </c>
      <c r="BE55" s="98">
        <f t="shared" si="8"/>
        <v>1</v>
      </c>
      <c r="BF55" s="98">
        <f t="shared" si="9"/>
        <v>1</v>
      </c>
      <c r="BG55" s="98">
        <f t="shared" si="10"/>
        <v>0</v>
      </c>
      <c r="BH55" s="98">
        <f t="shared" si="11"/>
        <v>0</v>
      </c>
      <c r="BI55" s="98">
        <f t="shared" si="12"/>
        <v>0</v>
      </c>
      <c r="BJ55" s="98">
        <f t="shared" si="13"/>
        <v>1</v>
      </c>
      <c r="BK55" s="98">
        <f t="shared" si="14"/>
        <v>1</v>
      </c>
      <c r="BL55" s="98">
        <f t="shared" si="15"/>
        <v>0</v>
      </c>
      <c r="BM55" s="98">
        <f t="shared" si="16"/>
        <v>0</v>
      </c>
      <c r="BN55" s="98">
        <f t="shared" si="17"/>
        <v>0</v>
      </c>
      <c r="BO55" s="98">
        <f t="shared" si="18"/>
        <v>0</v>
      </c>
      <c r="BP55" s="98">
        <f t="shared" si="19"/>
        <v>0</v>
      </c>
      <c r="BQ55" s="98">
        <f t="shared" si="20"/>
        <v>0</v>
      </c>
      <c r="BR55" s="98">
        <f t="shared" si="21"/>
        <v>0</v>
      </c>
      <c r="BS55" s="98">
        <f t="shared" si="22"/>
        <v>0</v>
      </c>
      <c r="BT55" s="98">
        <f t="shared" si="23"/>
        <v>0</v>
      </c>
      <c r="BU55" s="98">
        <f t="shared" si="24"/>
        <v>0</v>
      </c>
      <c r="BV55" s="98">
        <f t="shared" si="25"/>
        <v>0</v>
      </c>
      <c r="BW55" s="98">
        <f t="shared" si="26"/>
        <v>0</v>
      </c>
      <c r="BX55" s="98">
        <f t="shared" si="27"/>
        <v>0</v>
      </c>
      <c r="BY55" s="98">
        <f t="shared" si="28"/>
        <v>0</v>
      </c>
      <c r="BZ55" s="98">
        <f t="shared" si="29"/>
        <v>0</v>
      </c>
      <c r="CA55" s="98">
        <f t="shared" si="30"/>
        <v>0</v>
      </c>
      <c r="CB55" s="98">
        <f t="shared" si="31"/>
        <v>0</v>
      </c>
      <c r="CC55" s="98">
        <f t="shared" si="32"/>
        <v>0</v>
      </c>
      <c r="CD55" s="98">
        <f t="shared" si="33"/>
        <v>0</v>
      </c>
      <c r="CE55" s="98">
        <f t="shared" si="34"/>
        <v>0</v>
      </c>
      <c r="CF55" s="98">
        <f t="shared" si="35"/>
        <v>0</v>
      </c>
      <c r="CG55" s="98">
        <f t="shared" si="36"/>
        <v>0</v>
      </c>
      <c r="CH55" s="98">
        <f t="shared" si="37"/>
        <v>0</v>
      </c>
      <c r="CI55" s="98">
        <f t="shared" si="38"/>
        <v>0</v>
      </c>
      <c r="CJ55" s="98">
        <f t="shared" si="39"/>
        <v>0</v>
      </c>
      <c r="CK55" s="99"/>
      <c r="CL55" s="100">
        <v>0.44513888888888892</v>
      </c>
      <c r="CM55" s="101">
        <v>0.50763888888888886</v>
      </c>
      <c r="CN55" s="102">
        <f>CM55-CL55-CN$17</f>
        <v>6.2499999999999944E-2</v>
      </c>
      <c r="CO55" s="103">
        <f>IF(CN55&gt;IF(G55="О1-О3",CR$18,CR$17),CN55-IF(G55="О1-О3",CR$18,CR$17),0)</f>
        <v>6.2499999999999944E-2</v>
      </c>
      <c r="CP55" s="104">
        <f>HOUR(CO55)*3600+MINUTE(CO55)*60+SECOND(CO55)</f>
        <v>5400</v>
      </c>
      <c r="CQ55" s="105"/>
      <c r="CR55" s="106">
        <f t="shared" si="40"/>
        <v>6</v>
      </c>
      <c r="CS55" s="107">
        <v>73</v>
      </c>
      <c r="CT55" s="108"/>
      <c r="CU55" s="108"/>
      <c r="CV55" s="122"/>
      <c r="CW55" s="110"/>
      <c r="CX55" s="110"/>
      <c r="CY55" s="110">
        <v>19</v>
      </c>
      <c r="CZ55" s="110"/>
      <c r="DA55" s="110"/>
      <c r="DB55" s="110">
        <v>13</v>
      </c>
      <c r="DC55" s="110"/>
      <c r="DD55" s="111" t="str">
        <f>IF(OR(AND(CW55&gt;0,CW55&lt;4),AND(CX55&gt;0,CX55&lt;4),AND(CY55&gt;0,CY55&lt;4),AND(CZ55&gt;0,CZ55&lt;4),AND(DA55&gt;0,DA55&lt;4),AND(DB55&gt;0,DB55&lt;4),AND(DC55&gt;0,DC55&lt;4)),"Призер","")</f>
        <v/>
      </c>
      <c r="DE55" s="42"/>
      <c r="DF55" s="42"/>
      <c r="DG55" s="42"/>
      <c r="DH55" s="42"/>
      <c r="DI55" s="42"/>
      <c r="DJ55" s="42"/>
      <c r="DK55" s="42"/>
    </row>
    <row r="56" spans="1:253" s="112" customFormat="1" ht="20.100000000000001" customHeight="1" thickBot="1" x14ac:dyDescent="0.3">
      <c r="A56" s="81">
        <f t="shared" si="1"/>
        <v>0</v>
      </c>
      <c r="B56" s="113">
        <f t="shared" si="2"/>
        <v>33</v>
      </c>
      <c r="C56" s="173" t="s">
        <v>200</v>
      </c>
      <c r="D56" s="125" t="s">
        <v>196</v>
      </c>
      <c r="E56" s="130"/>
      <c r="F56" s="88"/>
      <c r="G56" s="126" t="s">
        <v>187</v>
      </c>
      <c r="H56" s="127"/>
      <c r="I56" s="127"/>
      <c r="J56" s="88"/>
      <c r="K56" s="87"/>
      <c r="L56" s="88"/>
      <c r="M56" s="88"/>
      <c r="N56" s="116" t="s">
        <v>173</v>
      </c>
      <c r="O56" s="116" t="s">
        <v>127</v>
      </c>
      <c r="P56" s="116" t="s">
        <v>172</v>
      </c>
      <c r="Q56" s="116" t="s">
        <v>127</v>
      </c>
      <c r="R56" s="116" t="s">
        <v>173</v>
      </c>
      <c r="S56" s="116" t="s">
        <v>127</v>
      </c>
      <c r="T56" s="116" t="s">
        <v>173</v>
      </c>
      <c r="U56" s="116" t="s">
        <v>174</v>
      </c>
      <c r="V56" s="116" t="s">
        <v>173</v>
      </c>
      <c r="W56" s="116" t="s">
        <v>173</v>
      </c>
      <c r="X56" s="116" t="s">
        <v>173</v>
      </c>
      <c r="Y56" s="116" t="s">
        <v>127</v>
      </c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8"/>
      <c r="AW56" s="119" t="s">
        <v>174</v>
      </c>
      <c r="AX56" s="139"/>
      <c r="AY56" s="120">
        <v>4</v>
      </c>
      <c r="AZ56" s="97">
        <f t="shared" si="3"/>
        <v>1</v>
      </c>
      <c r="BA56" s="98">
        <f t="shared" si="4"/>
        <v>0</v>
      </c>
      <c r="BB56" s="98">
        <f t="shared" si="5"/>
        <v>0</v>
      </c>
      <c r="BC56" s="98">
        <f t="shared" si="6"/>
        <v>0</v>
      </c>
      <c r="BD56" s="98">
        <f t="shared" si="7"/>
        <v>1</v>
      </c>
      <c r="BE56" s="98">
        <f t="shared" si="8"/>
        <v>1</v>
      </c>
      <c r="BF56" s="98">
        <f t="shared" si="9"/>
        <v>0</v>
      </c>
      <c r="BG56" s="98">
        <f t="shared" si="10"/>
        <v>1</v>
      </c>
      <c r="BH56" s="98">
        <f t="shared" si="11"/>
        <v>0</v>
      </c>
      <c r="BI56" s="98">
        <f t="shared" si="12"/>
        <v>0</v>
      </c>
      <c r="BJ56" s="98">
        <f t="shared" si="13"/>
        <v>1</v>
      </c>
      <c r="BK56" s="98">
        <f t="shared" si="14"/>
        <v>0</v>
      </c>
      <c r="BL56" s="98">
        <f t="shared" si="15"/>
        <v>0</v>
      </c>
      <c r="BM56" s="98">
        <f t="shared" si="16"/>
        <v>0</v>
      </c>
      <c r="BN56" s="98">
        <f t="shared" si="17"/>
        <v>0</v>
      </c>
      <c r="BO56" s="98">
        <f t="shared" si="18"/>
        <v>0</v>
      </c>
      <c r="BP56" s="98">
        <f t="shared" si="19"/>
        <v>0</v>
      </c>
      <c r="BQ56" s="98">
        <f t="shared" si="20"/>
        <v>0</v>
      </c>
      <c r="BR56" s="98">
        <f t="shared" si="21"/>
        <v>0</v>
      </c>
      <c r="BS56" s="98">
        <f t="shared" si="22"/>
        <v>0</v>
      </c>
      <c r="BT56" s="98">
        <f t="shared" si="23"/>
        <v>0</v>
      </c>
      <c r="BU56" s="98">
        <f t="shared" si="24"/>
        <v>0</v>
      </c>
      <c r="BV56" s="98">
        <f t="shared" si="25"/>
        <v>0</v>
      </c>
      <c r="BW56" s="98">
        <f t="shared" si="26"/>
        <v>0</v>
      </c>
      <c r="BX56" s="98">
        <f t="shared" si="27"/>
        <v>0</v>
      </c>
      <c r="BY56" s="98">
        <f t="shared" si="28"/>
        <v>0</v>
      </c>
      <c r="BZ56" s="98">
        <f t="shared" si="29"/>
        <v>0</v>
      </c>
      <c r="CA56" s="98">
        <f t="shared" si="30"/>
        <v>0</v>
      </c>
      <c r="CB56" s="98">
        <f t="shared" si="31"/>
        <v>0</v>
      </c>
      <c r="CC56" s="98">
        <f t="shared" si="32"/>
        <v>0</v>
      </c>
      <c r="CD56" s="98">
        <f t="shared" si="33"/>
        <v>0</v>
      </c>
      <c r="CE56" s="98">
        <f t="shared" si="34"/>
        <v>0</v>
      </c>
      <c r="CF56" s="98">
        <f t="shared" si="35"/>
        <v>0</v>
      </c>
      <c r="CG56" s="98">
        <f t="shared" si="36"/>
        <v>0</v>
      </c>
      <c r="CH56" s="98">
        <f t="shared" si="37"/>
        <v>0</v>
      </c>
      <c r="CI56" s="98">
        <f t="shared" si="38"/>
        <v>1</v>
      </c>
      <c r="CJ56" s="98">
        <f t="shared" si="39"/>
        <v>0</v>
      </c>
      <c r="CK56" s="99"/>
      <c r="CL56" s="100"/>
      <c r="CM56" s="101"/>
      <c r="CN56" s="102"/>
      <c r="CO56" s="103"/>
      <c r="CP56" s="104"/>
      <c r="CQ56" s="105"/>
      <c r="CR56" s="106">
        <f t="shared" si="40"/>
        <v>5</v>
      </c>
      <c r="CS56" s="107">
        <f t="shared" ref="CS56:CS71" si="48">IF(C50="","",SUM(AY56,IF(AW56=AW$22,0,60),IF(AX56=AX$22,0,60)))-60</f>
        <v>4</v>
      </c>
      <c r="CT56" s="108"/>
      <c r="CU56" s="108"/>
      <c r="CV56" s="122"/>
      <c r="CW56" s="110"/>
      <c r="CX56" s="110"/>
      <c r="CY56" s="110">
        <v>16</v>
      </c>
      <c r="CZ56" s="110"/>
      <c r="DA56" s="110"/>
      <c r="DB56" s="110">
        <v>11</v>
      </c>
      <c r="DC56" s="110"/>
      <c r="DD56" s="111" t="str">
        <f>IF(OR(AND(CW56&gt;0,CW56&lt;4),AND(CX56&gt;0,CX56&lt;4),AND(CY56&gt;0,CY56&lt;4),AND(CZ56&gt;0,CZ56&lt;4),AND(DA56&gt;0,DA56&lt;4),AND(DB56&gt;0,DB56&lt;4),AND(DC56&gt;0,DC56&lt;4)),"Призер","")</f>
        <v/>
      </c>
      <c r="DE56" s="42"/>
      <c r="DF56" s="42"/>
      <c r="DG56" s="42"/>
      <c r="DH56" s="42"/>
      <c r="DI56" s="42"/>
      <c r="DJ56" s="42"/>
      <c r="DK56" s="42"/>
    </row>
    <row r="57" spans="1:253" s="112" customFormat="1" ht="20.100000000000001" customHeight="1" x14ac:dyDescent="0.25">
      <c r="A57" s="81">
        <f t="shared" si="1"/>
        <v>5.9668508287292816</v>
      </c>
      <c r="B57" s="113">
        <f t="shared" si="2"/>
        <v>34</v>
      </c>
      <c r="C57" s="173" t="s">
        <v>225</v>
      </c>
      <c r="D57" s="134" t="s">
        <v>178</v>
      </c>
      <c r="E57" s="85"/>
      <c r="F57" s="88"/>
      <c r="G57" s="126" t="s">
        <v>185</v>
      </c>
      <c r="H57" s="127"/>
      <c r="I57" s="127"/>
      <c r="J57" s="88"/>
      <c r="K57" s="126"/>
      <c r="L57" s="88"/>
      <c r="M57" s="88"/>
      <c r="N57" s="116" t="s">
        <v>173</v>
      </c>
      <c r="O57" s="116" t="s">
        <v>127</v>
      </c>
      <c r="P57" s="116" t="s">
        <v>172</v>
      </c>
      <c r="Q57" s="116" t="s">
        <v>173</v>
      </c>
      <c r="R57" s="116" t="s">
        <v>127</v>
      </c>
      <c r="S57" s="116" t="s">
        <v>127</v>
      </c>
      <c r="T57" s="116" t="s">
        <v>127</v>
      </c>
      <c r="U57" s="116" t="s">
        <v>174</v>
      </c>
      <c r="V57" s="116" t="s">
        <v>127</v>
      </c>
      <c r="W57" s="116" t="s">
        <v>173</v>
      </c>
      <c r="X57" s="116" t="s">
        <v>127</v>
      </c>
      <c r="Y57" s="116" t="s">
        <v>173</v>
      </c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8"/>
      <c r="AW57" s="119" t="s">
        <v>174</v>
      </c>
      <c r="AX57" s="91"/>
      <c r="AY57" s="120">
        <v>5</v>
      </c>
      <c r="AZ57" s="97">
        <f t="shared" si="3"/>
        <v>1</v>
      </c>
      <c r="BA57" s="98">
        <f t="shared" si="4"/>
        <v>0</v>
      </c>
      <c r="BB57" s="98">
        <f t="shared" si="5"/>
        <v>0</v>
      </c>
      <c r="BC57" s="98">
        <f t="shared" si="6"/>
        <v>1</v>
      </c>
      <c r="BD57" s="98">
        <f t="shared" si="7"/>
        <v>0</v>
      </c>
      <c r="BE57" s="98">
        <f t="shared" si="8"/>
        <v>1</v>
      </c>
      <c r="BF57" s="98">
        <f t="shared" si="9"/>
        <v>0</v>
      </c>
      <c r="BG57" s="98">
        <f t="shared" si="10"/>
        <v>1</v>
      </c>
      <c r="BH57" s="98">
        <f t="shared" si="11"/>
        <v>0</v>
      </c>
      <c r="BI57" s="98">
        <f t="shared" si="12"/>
        <v>0</v>
      </c>
      <c r="BJ57" s="98">
        <f t="shared" si="13"/>
        <v>0</v>
      </c>
      <c r="BK57" s="98">
        <f t="shared" si="14"/>
        <v>1</v>
      </c>
      <c r="BL57" s="98">
        <f t="shared" si="15"/>
        <v>0</v>
      </c>
      <c r="BM57" s="98">
        <f t="shared" si="16"/>
        <v>0</v>
      </c>
      <c r="BN57" s="98">
        <f t="shared" si="17"/>
        <v>0</v>
      </c>
      <c r="BO57" s="98">
        <f t="shared" si="18"/>
        <v>0</v>
      </c>
      <c r="BP57" s="98">
        <f t="shared" si="19"/>
        <v>0</v>
      </c>
      <c r="BQ57" s="98">
        <f t="shared" si="20"/>
        <v>0</v>
      </c>
      <c r="BR57" s="98">
        <f t="shared" si="21"/>
        <v>0</v>
      </c>
      <c r="BS57" s="98">
        <f t="shared" si="22"/>
        <v>0</v>
      </c>
      <c r="BT57" s="98">
        <f t="shared" si="23"/>
        <v>0</v>
      </c>
      <c r="BU57" s="98">
        <f t="shared" si="24"/>
        <v>0</v>
      </c>
      <c r="BV57" s="98">
        <f t="shared" si="25"/>
        <v>0</v>
      </c>
      <c r="BW57" s="98">
        <f t="shared" si="26"/>
        <v>0</v>
      </c>
      <c r="BX57" s="98">
        <f t="shared" si="27"/>
        <v>0</v>
      </c>
      <c r="BY57" s="98">
        <f t="shared" si="28"/>
        <v>0</v>
      </c>
      <c r="BZ57" s="98">
        <f t="shared" si="29"/>
        <v>0</v>
      </c>
      <c r="CA57" s="98">
        <f t="shared" si="30"/>
        <v>0</v>
      </c>
      <c r="CB57" s="98">
        <f t="shared" si="31"/>
        <v>0</v>
      </c>
      <c r="CC57" s="98">
        <f t="shared" si="32"/>
        <v>0</v>
      </c>
      <c r="CD57" s="98">
        <f t="shared" si="33"/>
        <v>0</v>
      </c>
      <c r="CE57" s="98">
        <f t="shared" si="34"/>
        <v>0</v>
      </c>
      <c r="CF57" s="98">
        <f t="shared" si="35"/>
        <v>0</v>
      </c>
      <c r="CG57" s="98">
        <f t="shared" si="36"/>
        <v>0</v>
      </c>
      <c r="CH57" s="98">
        <f t="shared" si="37"/>
        <v>0</v>
      </c>
      <c r="CI57" s="98">
        <f t="shared" si="38"/>
        <v>1</v>
      </c>
      <c r="CJ57" s="98">
        <f t="shared" si="39"/>
        <v>0</v>
      </c>
      <c r="CK57" s="99"/>
      <c r="CL57" s="100"/>
      <c r="CM57" s="101"/>
      <c r="CN57" s="102"/>
      <c r="CO57" s="103"/>
      <c r="CP57" s="104"/>
      <c r="CQ57" s="105"/>
      <c r="CR57" s="106">
        <f t="shared" si="40"/>
        <v>5</v>
      </c>
      <c r="CS57" s="107">
        <f t="shared" si="48"/>
        <v>5</v>
      </c>
      <c r="CT57" s="108">
        <f>IF(C58="",0,IF(ISNUMBER(CR57),CR57+(1-(CS57+1)/181),0))</f>
        <v>5.9668508287292816</v>
      </c>
      <c r="CU57" s="108">
        <f t="shared" ref="CU57:CU64" si="49">CT57*100/MAX(CT:CT)</f>
        <v>49.976862563627954</v>
      </c>
      <c r="CV57" s="122">
        <f t="shared" ref="CV57:CV63" si="50">IF(ISNUMBER(CR57),IF(ISNUMBER(CT56),IF(CT57=CT56,CV56,B57),1),"")</f>
        <v>1</v>
      </c>
      <c r="CW57" s="110"/>
      <c r="CX57" s="110"/>
      <c r="CY57" s="110"/>
      <c r="CZ57" s="110"/>
      <c r="DA57" s="110"/>
      <c r="DB57" s="110"/>
      <c r="DC57" s="110"/>
      <c r="DD57" s="111"/>
      <c r="DE57" s="42"/>
      <c r="DF57" s="42"/>
      <c r="DG57" s="42"/>
      <c r="DH57" s="42"/>
      <c r="DI57" s="42"/>
      <c r="DJ57" s="42"/>
      <c r="DK57" s="42"/>
    </row>
    <row r="58" spans="1:253" s="112" customFormat="1" ht="20.100000000000001" customHeight="1" x14ac:dyDescent="0.25">
      <c r="A58" s="81">
        <f t="shared" si="1"/>
        <v>5.9558011049723758</v>
      </c>
      <c r="B58" s="113">
        <f t="shared" si="2"/>
        <v>35</v>
      </c>
      <c r="C58" s="173" t="s">
        <v>199</v>
      </c>
      <c r="D58" s="134" t="s">
        <v>196</v>
      </c>
      <c r="E58" s="130"/>
      <c r="F58" s="88"/>
      <c r="G58" s="126" t="s">
        <v>187</v>
      </c>
      <c r="H58" s="127"/>
      <c r="I58" s="127"/>
      <c r="J58" s="88"/>
      <c r="K58" s="87"/>
      <c r="L58" s="88"/>
      <c r="M58" s="88"/>
      <c r="N58" s="116" t="s">
        <v>127</v>
      </c>
      <c r="O58" s="116" t="s">
        <v>127</v>
      </c>
      <c r="P58" s="116" t="s">
        <v>174</v>
      </c>
      <c r="Q58" s="116" t="s">
        <v>127</v>
      </c>
      <c r="R58" s="116" t="s">
        <v>173</v>
      </c>
      <c r="S58" s="116" t="s">
        <v>127</v>
      </c>
      <c r="T58" s="116" t="s">
        <v>174</v>
      </c>
      <c r="U58" s="116" t="s">
        <v>175</v>
      </c>
      <c r="V58" s="116" t="s">
        <v>173</v>
      </c>
      <c r="W58" s="116" t="s">
        <v>127</v>
      </c>
      <c r="X58" s="116" t="s">
        <v>173</v>
      </c>
      <c r="Y58" s="116" t="s">
        <v>173</v>
      </c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8"/>
      <c r="AW58" s="119" t="s">
        <v>174</v>
      </c>
      <c r="AX58" s="116"/>
      <c r="AY58" s="120">
        <v>7</v>
      </c>
      <c r="AZ58" s="97">
        <f t="shared" si="3"/>
        <v>0</v>
      </c>
      <c r="BA58" s="98">
        <f t="shared" si="4"/>
        <v>0</v>
      </c>
      <c r="BB58" s="98">
        <f t="shared" si="5"/>
        <v>0</v>
      </c>
      <c r="BC58" s="98">
        <f t="shared" si="6"/>
        <v>0</v>
      </c>
      <c r="BD58" s="98">
        <f t="shared" si="7"/>
        <v>1</v>
      </c>
      <c r="BE58" s="98">
        <f t="shared" si="8"/>
        <v>1</v>
      </c>
      <c r="BF58" s="98">
        <f t="shared" si="9"/>
        <v>0</v>
      </c>
      <c r="BG58" s="98">
        <f t="shared" si="10"/>
        <v>0</v>
      </c>
      <c r="BH58" s="98">
        <f t="shared" si="11"/>
        <v>0</v>
      </c>
      <c r="BI58" s="98">
        <f t="shared" si="12"/>
        <v>1</v>
      </c>
      <c r="BJ58" s="98">
        <f t="shared" si="13"/>
        <v>1</v>
      </c>
      <c r="BK58" s="98">
        <f t="shared" si="14"/>
        <v>1</v>
      </c>
      <c r="BL58" s="98">
        <f t="shared" si="15"/>
        <v>0</v>
      </c>
      <c r="BM58" s="98">
        <f t="shared" si="16"/>
        <v>0</v>
      </c>
      <c r="BN58" s="98">
        <f t="shared" si="17"/>
        <v>0</v>
      </c>
      <c r="BO58" s="98">
        <f t="shared" si="18"/>
        <v>0</v>
      </c>
      <c r="BP58" s="98">
        <f t="shared" si="19"/>
        <v>0</v>
      </c>
      <c r="BQ58" s="98">
        <f t="shared" si="20"/>
        <v>0</v>
      </c>
      <c r="BR58" s="98">
        <f t="shared" si="21"/>
        <v>0</v>
      </c>
      <c r="BS58" s="98">
        <f t="shared" si="22"/>
        <v>0</v>
      </c>
      <c r="BT58" s="98">
        <f t="shared" si="23"/>
        <v>0</v>
      </c>
      <c r="BU58" s="98">
        <f t="shared" si="24"/>
        <v>0</v>
      </c>
      <c r="BV58" s="98">
        <f t="shared" si="25"/>
        <v>0</v>
      </c>
      <c r="BW58" s="98">
        <f t="shared" si="26"/>
        <v>0</v>
      </c>
      <c r="BX58" s="98">
        <f t="shared" si="27"/>
        <v>0</v>
      </c>
      <c r="BY58" s="98">
        <f t="shared" si="28"/>
        <v>0</v>
      </c>
      <c r="BZ58" s="98">
        <f t="shared" si="29"/>
        <v>0</v>
      </c>
      <c r="CA58" s="98">
        <f t="shared" si="30"/>
        <v>0</v>
      </c>
      <c r="CB58" s="98">
        <f t="shared" si="31"/>
        <v>0</v>
      </c>
      <c r="CC58" s="98">
        <f t="shared" si="32"/>
        <v>0</v>
      </c>
      <c r="CD58" s="98">
        <f t="shared" si="33"/>
        <v>0</v>
      </c>
      <c r="CE58" s="98">
        <f t="shared" si="34"/>
        <v>0</v>
      </c>
      <c r="CF58" s="98">
        <f t="shared" si="35"/>
        <v>0</v>
      </c>
      <c r="CG58" s="98">
        <f t="shared" si="36"/>
        <v>0</v>
      </c>
      <c r="CH58" s="98">
        <f t="shared" si="37"/>
        <v>0</v>
      </c>
      <c r="CI58" s="98">
        <f t="shared" si="38"/>
        <v>1</v>
      </c>
      <c r="CJ58" s="98">
        <f t="shared" si="39"/>
        <v>0</v>
      </c>
      <c r="CK58" s="99"/>
      <c r="CL58" s="100"/>
      <c r="CM58" s="101"/>
      <c r="CN58" s="102"/>
      <c r="CO58" s="103"/>
      <c r="CP58" s="104"/>
      <c r="CQ58" s="105"/>
      <c r="CR58" s="106">
        <f t="shared" si="40"/>
        <v>5</v>
      </c>
      <c r="CS58" s="107">
        <f t="shared" si="48"/>
        <v>7</v>
      </c>
      <c r="CT58" s="108">
        <f>IF(C59="",0,IF(ISNUMBER(CR58),CR58+(1-(CS58+1)/181),0))</f>
        <v>5.9558011049723758</v>
      </c>
      <c r="CU58" s="108">
        <f t="shared" si="49"/>
        <v>49.884312818139755</v>
      </c>
      <c r="CV58" s="122">
        <f t="shared" si="50"/>
        <v>35</v>
      </c>
      <c r="CW58" s="110"/>
      <c r="CX58" s="110">
        <v>17</v>
      </c>
      <c r="CY58" s="110"/>
      <c r="CZ58" s="110"/>
      <c r="DA58" s="110"/>
      <c r="DB58" s="110"/>
      <c r="DC58" s="110"/>
      <c r="DD58" s="111" t="str">
        <f t="shared" ref="DD58:DD64" si="51">IF(OR(AND(CW58&gt;0,CW58&lt;4),AND(CX58&gt;0,CX58&lt;4),AND(CY58&gt;0,CY58&lt;4),AND(CZ58&gt;0,CZ58&lt;4),AND(DA58&gt;0,DA58&lt;4),AND(DB58&gt;0,DB58&lt;4),AND(DC58&gt;0,DC58&lt;4)),"Призер","")</f>
        <v/>
      </c>
      <c r="DE58" s="42"/>
      <c r="DF58" s="42"/>
      <c r="DG58" s="42"/>
      <c r="DH58" s="42"/>
      <c r="DI58" s="42"/>
      <c r="DJ58" s="42"/>
      <c r="DK58" s="42"/>
    </row>
    <row r="59" spans="1:253" s="112" customFormat="1" ht="20.100000000000001" customHeight="1" x14ac:dyDescent="0.25">
      <c r="A59" s="81">
        <f t="shared" si="1"/>
        <v>5.9226519337016574</v>
      </c>
      <c r="B59" s="113">
        <f t="shared" si="2"/>
        <v>36</v>
      </c>
      <c r="C59" s="173" t="s">
        <v>222</v>
      </c>
      <c r="D59" s="125" t="s">
        <v>178</v>
      </c>
      <c r="E59" s="130"/>
      <c r="F59" s="88"/>
      <c r="G59" s="126" t="s">
        <v>185</v>
      </c>
      <c r="H59" s="127"/>
      <c r="I59" s="127"/>
      <c r="J59" s="88"/>
      <c r="K59" s="87"/>
      <c r="L59" s="88"/>
      <c r="M59" s="88"/>
      <c r="N59" s="116" t="s">
        <v>127</v>
      </c>
      <c r="O59" s="116" t="s">
        <v>127</v>
      </c>
      <c r="P59" s="116" t="s">
        <v>127</v>
      </c>
      <c r="Q59" s="116" t="s">
        <v>127</v>
      </c>
      <c r="R59" s="116" t="s">
        <v>127</v>
      </c>
      <c r="S59" s="116" t="s">
        <v>175</v>
      </c>
      <c r="T59" s="116" t="s">
        <v>172</v>
      </c>
      <c r="U59" s="116" t="s">
        <v>127</v>
      </c>
      <c r="V59" s="116" t="s">
        <v>172</v>
      </c>
      <c r="W59" s="116" t="s">
        <v>127</v>
      </c>
      <c r="X59" s="116" t="s">
        <v>173</v>
      </c>
      <c r="Y59" s="116" t="s">
        <v>172</v>
      </c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8"/>
      <c r="AW59" s="119" t="s">
        <v>174</v>
      </c>
      <c r="AX59" s="116"/>
      <c r="AY59" s="120">
        <v>13</v>
      </c>
      <c r="AZ59" s="97">
        <f t="shared" si="3"/>
        <v>0</v>
      </c>
      <c r="BA59" s="98">
        <f t="shared" si="4"/>
        <v>0</v>
      </c>
      <c r="BB59" s="98">
        <f t="shared" si="5"/>
        <v>1</v>
      </c>
      <c r="BC59" s="98">
        <f t="shared" si="6"/>
        <v>0</v>
      </c>
      <c r="BD59" s="98">
        <f t="shared" si="7"/>
        <v>0</v>
      </c>
      <c r="BE59" s="98">
        <f t="shared" si="8"/>
        <v>0</v>
      </c>
      <c r="BF59" s="98">
        <f t="shared" si="9"/>
        <v>1</v>
      </c>
      <c r="BG59" s="98">
        <f t="shared" si="10"/>
        <v>0</v>
      </c>
      <c r="BH59" s="98">
        <f t="shared" si="11"/>
        <v>1</v>
      </c>
      <c r="BI59" s="98">
        <f t="shared" si="12"/>
        <v>1</v>
      </c>
      <c r="BJ59" s="98">
        <f t="shared" si="13"/>
        <v>1</v>
      </c>
      <c r="BK59" s="98">
        <f t="shared" si="14"/>
        <v>0</v>
      </c>
      <c r="BL59" s="98">
        <f t="shared" si="15"/>
        <v>0</v>
      </c>
      <c r="BM59" s="98">
        <f t="shared" si="16"/>
        <v>0</v>
      </c>
      <c r="BN59" s="98">
        <f t="shared" si="17"/>
        <v>0</v>
      </c>
      <c r="BO59" s="98">
        <f t="shared" si="18"/>
        <v>0</v>
      </c>
      <c r="BP59" s="98">
        <f t="shared" si="19"/>
        <v>0</v>
      </c>
      <c r="BQ59" s="98">
        <f t="shared" si="20"/>
        <v>0</v>
      </c>
      <c r="BR59" s="98">
        <f t="shared" si="21"/>
        <v>0</v>
      </c>
      <c r="BS59" s="98">
        <f t="shared" si="22"/>
        <v>0</v>
      </c>
      <c r="BT59" s="98">
        <f t="shared" si="23"/>
        <v>0</v>
      </c>
      <c r="BU59" s="98">
        <f t="shared" si="24"/>
        <v>0</v>
      </c>
      <c r="BV59" s="98">
        <f t="shared" si="25"/>
        <v>0</v>
      </c>
      <c r="BW59" s="98">
        <f t="shared" si="26"/>
        <v>0</v>
      </c>
      <c r="BX59" s="98">
        <f t="shared" si="27"/>
        <v>0</v>
      </c>
      <c r="BY59" s="98">
        <f t="shared" si="28"/>
        <v>0</v>
      </c>
      <c r="BZ59" s="98">
        <f t="shared" si="29"/>
        <v>0</v>
      </c>
      <c r="CA59" s="98">
        <f t="shared" si="30"/>
        <v>0</v>
      </c>
      <c r="CB59" s="98">
        <f t="shared" si="31"/>
        <v>0</v>
      </c>
      <c r="CC59" s="98">
        <f t="shared" si="32"/>
        <v>0</v>
      </c>
      <c r="CD59" s="98">
        <f t="shared" si="33"/>
        <v>0</v>
      </c>
      <c r="CE59" s="98">
        <f t="shared" si="34"/>
        <v>0</v>
      </c>
      <c r="CF59" s="98">
        <f t="shared" si="35"/>
        <v>0</v>
      </c>
      <c r="CG59" s="98">
        <f t="shared" si="36"/>
        <v>0</v>
      </c>
      <c r="CH59" s="98">
        <f t="shared" si="37"/>
        <v>0</v>
      </c>
      <c r="CI59" s="98">
        <f t="shared" si="38"/>
        <v>1</v>
      </c>
      <c r="CJ59" s="98">
        <f t="shared" si="39"/>
        <v>0</v>
      </c>
      <c r="CK59" s="99"/>
      <c r="CL59" s="100"/>
      <c r="CM59" s="101"/>
      <c r="CN59" s="102"/>
      <c r="CO59" s="103"/>
      <c r="CP59" s="104"/>
      <c r="CQ59" s="105"/>
      <c r="CR59" s="106">
        <f t="shared" si="40"/>
        <v>5</v>
      </c>
      <c r="CS59" s="107">
        <f t="shared" si="48"/>
        <v>13</v>
      </c>
      <c r="CT59" s="108">
        <f>IF(C44="",0,IF(ISNUMBER(CR59),CR59+(1-(CS59+1)/181),0))</f>
        <v>5.9226519337016574</v>
      </c>
      <c r="CU59" s="108">
        <f t="shared" si="49"/>
        <v>49.606663581675157</v>
      </c>
      <c r="CV59" s="122">
        <f t="shared" si="50"/>
        <v>36</v>
      </c>
      <c r="CW59" s="110"/>
      <c r="CX59" s="110"/>
      <c r="CY59" s="110">
        <v>18</v>
      </c>
      <c r="CZ59" s="110"/>
      <c r="DA59" s="110"/>
      <c r="DB59" s="110"/>
      <c r="DC59" s="110"/>
      <c r="DD59" s="111" t="str">
        <f t="shared" si="51"/>
        <v/>
      </c>
      <c r="DE59" s="42"/>
      <c r="DF59" s="42"/>
      <c r="DG59" s="42"/>
      <c r="DH59" s="42"/>
      <c r="DI59" s="42"/>
      <c r="DJ59" s="42"/>
      <c r="DK59" s="42"/>
    </row>
    <row r="60" spans="1:253" s="112" customFormat="1" ht="20.100000000000001" customHeight="1" x14ac:dyDescent="0.25">
      <c r="A60" s="81">
        <f t="shared" si="1"/>
        <v>5.8287292817679557</v>
      </c>
      <c r="B60" s="113">
        <f t="shared" si="2"/>
        <v>37</v>
      </c>
      <c r="C60" s="173" t="s">
        <v>210</v>
      </c>
      <c r="D60" s="125" t="s">
        <v>178</v>
      </c>
      <c r="E60" s="130"/>
      <c r="F60" s="88"/>
      <c r="G60" s="126" t="s">
        <v>187</v>
      </c>
      <c r="H60" s="127"/>
      <c r="I60" s="127"/>
      <c r="J60" s="88"/>
      <c r="K60" s="87"/>
      <c r="L60" s="88"/>
      <c r="M60" s="88"/>
      <c r="N60" s="116" t="s">
        <v>172</v>
      </c>
      <c r="O60" s="116" t="s">
        <v>174</v>
      </c>
      <c r="P60" s="116" t="s">
        <v>172</v>
      </c>
      <c r="Q60" s="116" t="s">
        <v>172</v>
      </c>
      <c r="R60" s="116" t="s">
        <v>127</v>
      </c>
      <c r="S60" s="116" t="s">
        <v>127</v>
      </c>
      <c r="T60" s="116" t="s">
        <v>172</v>
      </c>
      <c r="U60" s="116" t="s">
        <v>127</v>
      </c>
      <c r="V60" s="116" t="s">
        <v>172</v>
      </c>
      <c r="W60" s="116" t="s">
        <v>173</v>
      </c>
      <c r="X60" s="116" t="s">
        <v>127</v>
      </c>
      <c r="Y60" s="116" t="s">
        <v>173</v>
      </c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8"/>
      <c r="AW60" s="119" t="s">
        <v>174</v>
      </c>
      <c r="AX60" s="116"/>
      <c r="AY60" s="120">
        <v>30</v>
      </c>
      <c r="AZ60" s="97">
        <f t="shared" si="3"/>
        <v>0</v>
      </c>
      <c r="BA60" s="98">
        <f t="shared" si="4"/>
        <v>1</v>
      </c>
      <c r="BB60" s="98">
        <f t="shared" si="5"/>
        <v>0</v>
      </c>
      <c r="BC60" s="98">
        <f t="shared" si="6"/>
        <v>0</v>
      </c>
      <c r="BD60" s="98">
        <f t="shared" si="7"/>
        <v>0</v>
      </c>
      <c r="BE60" s="98">
        <f t="shared" si="8"/>
        <v>1</v>
      </c>
      <c r="BF60" s="98">
        <f t="shared" si="9"/>
        <v>1</v>
      </c>
      <c r="BG60" s="98">
        <f t="shared" si="10"/>
        <v>0</v>
      </c>
      <c r="BH60" s="98">
        <f t="shared" si="11"/>
        <v>1</v>
      </c>
      <c r="BI60" s="98">
        <f t="shared" si="12"/>
        <v>0</v>
      </c>
      <c r="BJ60" s="98">
        <f t="shared" si="13"/>
        <v>0</v>
      </c>
      <c r="BK60" s="98">
        <f t="shared" si="14"/>
        <v>1</v>
      </c>
      <c r="BL60" s="98">
        <f t="shared" si="15"/>
        <v>0</v>
      </c>
      <c r="BM60" s="98">
        <f t="shared" si="16"/>
        <v>0</v>
      </c>
      <c r="BN60" s="98">
        <f t="shared" si="17"/>
        <v>0</v>
      </c>
      <c r="BO60" s="98">
        <f t="shared" si="18"/>
        <v>0</v>
      </c>
      <c r="BP60" s="98">
        <f t="shared" si="19"/>
        <v>0</v>
      </c>
      <c r="BQ60" s="98">
        <f t="shared" si="20"/>
        <v>0</v>
      </c>
      <c r="BR60" s="98">
        <f t="shared" si="21"/>
        <v>0</v>
      </c>
      <c r="BS60" s="98">
        <f t="shared" si="22"/>
        <v>0</v>
      </c>
      <c r="BT60" s="98">
        <f t="shared" si="23"/>
        <v>0</v>
      </c>
      <c r="BU60" s="98">
        <f t="shared" si="24"/>
        <v>0</v>
      </c>
      <c r="BV60" s="98">
        <f t="shared" si="25"/>
        <v>0</v>
      </c>
      <c r="BW60" s="98">
        <f t="shared" si="26"/>
        <v>0</v>
      </c>
      <c r="BX60" s="98">
        <f t="shared" si="27"/>
        <v>0</v>
      </c>
      <c r="BY60" s="98">
        <f t="shared" si="28"/>
        <v>0</v>
      </c>
      <c r="BZ60" s="98">
        <f t="shared" si="29"/>
        <v>0</v>
      </c>
      <c r="CA60" s="98">
        <f t="shared" si="30"/>
        <v>0</v>
      </c>
      <c r="CB60" s="98">
        <f t="shared" si="31"/>
        <v>0</v>
      </c>
      <c r="CC60" s="98">
        <f t="shared" si="32"/>
        <v>0</v>
      </c>
      <c r="CD60" s="98">
        <f t="shared" si="33"/>
        <v>0</v>
      </c>
      <c r="CE60" s="98">
        <f t="shared" si="34"/>
        <v>0</v>
      </c>
      <c r="CF60" s="98">
        <f t="shared" si="35"/>
        <v>0</v>
      </c>
      <c r="CG60" s="98">
        <f t="shared" si="36"/>
        <v>0</v>
      </c>
      <c r="CH60" s="98">
        <f t="shared" si="37"/>
        <v>0</v>
      </c>
      <c r="CI60" s="98">
        <f t="shared" si="38"/>
        <v>1</v>
      </c>
      <c r="CJ60" s="98">
        <f t="shared" si="39"/>
        <v>0</v>
      </c>
      <c r="CK60" s="99"/>
      <c r="CL60" s="100"/>
      <c r="CM60" s="101"/>
      <c r="CN60" s="102"/>
      <c r="CO60" s="103"/>
      <c r="CP60" s="104"/>
      <c r="CQ60" s="105"/>
      <c r="CR60" s="106">
        <f t="shared" si="40"/>
        <v>5</v>
      </c>
      <c r="CS60" s="107">
        <f t="shared" si="48"/>
        <v>30</v>
      </c>
      <c r="CT60" s="108">
        <f t="shared" ref="CT60:CT76" si="52">IF(C60="",0,IF(ISNUMBER(CR60),CR60+(1-(CS60+1)/181),0))</f>
        <v>5.8287292817679557</v>
      </c>
      <c r="CU60" s="108">
        <f t="shared" si="49"/>
        <v>48.81999074502545</v>
      </c>
      <c r="CV60" s="122">
        <f t="shared" si="50"/>
        <v>37</v>
      </c>
      <c r="CW60" s="110"/>
      <c r="CX60" s="110"/>
      <c r="CY60" s="110">
        <v>11</v>
      </c>
      <c r="CZ60" s="110"/>
      <c r="DA60" s="110"/>
      <c r="DB60" s="110">
        <v>5</v>
      </c>
      <c r="DC60" s="110"/>
      <c r="DD60" s="111" t="str">
        <f t="shared" si="51"/>
        <v/>
      </c>
      <c r="DE60" s="42"/>
      <c r="DF60" s="42"/>
      <c r="DG60" s="42"/>
      <c r="DH60" s="42"/>
      <c r="DI60" s="42"/>
      <c r="DJ60" s="42"/>
      <c r="DK60" s="42"/>
    </row>
    <row r="61" spans="1:253" s="123" customFormat="1" ht="20.100000000000001" customHeight="1" x14ac:dyDescent="0.25">
      <c r="A61" s="81">
        <f t="shared" si="1"/>
        <v>5.6519337016574589</v>
      </c>
      <c r="B61" s="113">
        <f t="shared" si="2"/>
        <v>38</v>
      </c>
      <c r="C61" s="202" t="s">
        <v>169</v>
      </c>
      <c r="D61" s="134" t="s">
        <v>201</v>
      </c>
      <c r="E61" s="85"/>
      <c r="F61" s="87"/>
      <c r="G61" s="87" t="s">
        <v>184</v>
      </c>
      <c r="H61" s="87" t="s">
        <v>67</v>
      </c>
      <c r="I61" s="127"/>
      <c r="J61" s="127"/>
      <c r="K61" s="87" t="s">
        <v>64</v>
      </c>
      <c r="L61" s="87" t="s">
        <v>72</v>
      </c>
      <c r="M61" s="128">
        <v>33198</v>
      </c>
      <c r="N61" s="116" t="s">
        <v>127</v>
      </c>
      <c r="O61" s="116" t="s">
        <v>127</v>
      </c>
      <c r="P61" s="116" t="s">
        <v>173</v>
      </c>
      <c r="Q61" s="116" t="s">
        <v>172</v>
      </c>
      <c r="R61" s="116" t="s">
        <v>57</v>
      </c>
      <c r="S61" s="116" t="s">
        <v>54</v>
      </c>
      <c r="T61" s="116" t="s">
        <v>55</v>
      </c>
      <c r="U61" s="116" t="s">
        <v>56</v>
      </c>
      <c r="V61" s="116" t="s">
        <v>56</v>
      </c>
      <c r="W61" s="116" t="s">
        <v>54</v>
      </c>
      <c r="X61" s="116" t="s">
        <v>57</v>
      </c>
      <c r="Y61" s="116" t="s">
        <v>54</v>
      </c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8"/>
      <c r="AW61" s="119" t="s">
        <v>56</v>
      </c>
      <c r="AX61" s="116"/>
      <c r="AY61" s="120">
        <v>2</v>
      </c>
      <c r="AZ61" s="97">
        <f t="shared" si="3"/>
        <v>0</v>
      </c>
      <c r="BA61" s="98">
        <f t="shared" si="4"/>
        <v>0</v>
      </c>
      <c r="BB61" s="98">
        <f t="shared" si="5"/>
        <v>0</v>
      </c>
      <c r="BC61" s="98">
        <f t="shared" si="6"/>
        <v>0</v>
      </c>
      <c r="BD61" s="98">
        <f t="shared" si="7"/>
        <v>1</v>
      </c>
      <c r="BE61" s="98">
        <f t="shared" si="8"/>
        <v>1</v>
      </c>
      <c r="BF61" s="98">
        <f t="shared" si="9"/>
        <v>0</v>
      </c>
      <c r="BG61" s="98">
        <f t="shared" si="10"/>
        <v>0</v>
      </c>
      <c r="BH61" s="98">
        <f t="shared" si="11"/>
        <v>1</v>
      </c>
      <c r="BI61" s="98">
        <f t="shared" si="12"/>
        <v>1</v>
      </c>
      <c r="BJ61" s="98">
        <f t="shared" si="13"/>
        <v>1</v>
      </c>
      <c r="BK61" s="98">
        <f t="shared" si="14"/>
        <v>0</v>
      </c>
      <c r="BL61" s="98">
        <f t="shared" si="15"/>
        <v>0</v>
      </c>
      <c r="BM61" s="98">
        <f t="shared" si="16"/>
        <v>0</v>
      </c>
      <c r="BN61" s="98">
        <f t="shared" si="17"/>
        <v>0</v>
      </c>
      <c r="BO61" s="98">
        <f t="shared" si="18"/>
        <v>0</v>
      </c>
      <c r="BP61" s="98">
        <f t="shared" si="19"/>
        <v>0</v>
      </c>
      <c r="BQ61" s="98">
        <f t="shared" si="20"/>
        <v>0</v>
      </c>
      <c r="BR61" s="98">
        <f t="shared" si="21"/>
        <v>0</v>
      </c>
      <c r="BS61" s="98">
        <f t="shared" si="22"/>
        <v>0</v>
      </c>
      <c r="BT61" s="98">
        <f t="shared" si="23"/>
        <v>0</v>
      </c>
      <c r="BU61" s="98">
        <f t="shared" si="24"/>
        <v>0</v>
      </c>
      <c r="BV61" s="98">
        <f t="shared" si="25"/>
        <v>0</v>
      </c>
      <c r="BW61" s="98">
        <f t="shared" si="26"/>
        <v>0</v>
      </c>
      <c r="BX61" s="98">
        <f t="shared" si="27"/>
        <v>0</v>
      </c>
      <c r="BY61" s="98">
        <f t="shared" si="28"/>
        <v>0</v>
      </c>
      <c r="BZ61" s="98">
        <f t="shared" si="29"/>
        <v>0</v>
      </c>
      <c r="CA61" s="98">
        <f t="shared" si="30"/>
        <v>0</v>
      </c>
      <c r="CB61" s="98">
        <f t="shared" si="31"/>
        <v>0</v>
      </c>
      <c r="CC61" s="98">
        <f t="shared" si="32"/>
        <v>0</v>
      </c>
      <c r="CD61" s="98">
        <f t="shared" si="33"/>
        <v>0</v>
      </c>
      <c r="CE61" s="98">
        <f t="shared" si="34"/>
        <v>0</v>
      </c>
      <c r="CF61" s="98">
        <f t="shared" si="35"/>
        <v>0</v>
      </c>
      <c r="CG61" s="98">
        <f t="shared" si="36"/>
        <v>0</v>
      </c>
      <c r="CH61" s="98">
        <f t="shared" si="37"/>
        <v>0</v>
      </c>
      <c r="CI61" s="98">
        <f t="shared" si="38"/>
        <v>0</v>
      </c>
      <c r="CJ61" s="98">
        <f t="shared" si="39"/>
        <v>0</v>
      </c>
      <c r="CK61" s="99"/>
      <c r="CL61" s="100">
        <v>0.42708333333333331</v>
      </c>
      <c r="CM61" s="101">
        <v>0.49374999999999997</v>
      </c>
      <c r="CN61" s="102">
        <f>CM61-CL61-CN$17</f>
        <v>6.6666666666666652E-2</v>
      </c>
      <c r="CO61" s="103">
        <f>IF(CN61&gt;IF(G63="О1-О3",CR$18,CR$17),CN61-IF(G63="О1-О3",CR$18,CR$17),0)</f>
        <v>6.6666666666666652E-2</v>
      </c>
      <c r="CP61" s="104">
        <f>HOUR(CO61)*3600+MINUTE(CO61)*60+SECOND(CO61)</f>
        <v>5760</v>
      </c>
      <c r="CQ61" s="105"/>
      <c r="CR61" s="106">
        <f t="shared" si="40"/>
        <v>5</v>
      </c>
      <c r="CS61" s="107">
        <f t="shared" si="48"/>
        <v>62</v>
      </c>
      <c r="CT61" s="108">
        <f t="shared" si="52"/>
        <v>5.6519337016574589</v>
      </c>
      <c r="CU61" s="108">
        <f t="shared" si="49"/>
        <v>47.339194817214263</v>
      </c>
      <c r="CV61" s="122">
        <f t="shared" si="50"/>
        <v>38</v>
      </c>
      <c r="CW61" s="110"/>
      <c r="CX61" s="110"/>
      <c r="CY61" s="110">
        <v>20</v>
      </c>
      <c r="CZ61" s="110"/>
      <c r="DA61" s="110"/>
      <c r="DB61" s="110">
        <v>14</v>
      </c>
      <c r="DC61" s="110"/>
      <c r="DD61" s="111" t="str">
        <f t="shared" si="51"/>
        <v/>
      </c>
      <c r="DE61" s="42"/>
      <c r="DF61" s="42"/>
      <c r="DG61" s="42"/>
      <c r="DH61" s="42"/>
      <c r="DI61" s="42"/>
      <c r="DJ61" s="42"/>
      <c r="DK61" s="4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</row>
    <row r="62" spans="1:253" s="112" customFormat="1" ht="20.100000000000001" customHeight="1" x14ac:dyDescent="0.25">
      <c r="A62" s="81">
        <f t="shared" si="1"/>
        <v>5.6519337016574589</v>
      </c>
      <c r="B62" s="113">
        <f t="shared" si="2"/>
        <v>39</v>
      </c>
      <c r="C62" s="173" t="s">
        <v>134</v>
      </c>
      <c r="D62" s="125" t="s">
        <v>201</v>
      </c>
      <c r="E62" s="130"/>
      <c r="F62" s="88"/>
      <c r="G62" s="126" t="s">
        <v>184</v>
      </c>
      <c r="H62" s="127"/>
      <c r="I62" s="127"/>
      <c r="J62" s="88"/>
      <c r="K62" s="87"/>
      <c r="L62" s="88"/>
      <c r="M62" s="88"/>
      <c r="N62" s="116" t="s">
        <v>173</v>
      </c>
      <c r="O62" s="116" t="s">
        <v>174</v>
      </c>
      <c r="P62" s="116" t="s">
        <v>172</v>
      </c>
      <c r="Q62" s="116" t="s">
        <v>127</v>
      </c>
      <c r="R62" s="116" t="s">
        <v>173</v>
      </c>
      <c r="S62" s="116" t="s">
        <v>172</v>
      </c>
      <c r="T62" s="116" t="s">
        <v>174</v>
      </c>
      <c r="U62" s="116" t="s">
        <v>172</v>
      </c>
      <c r="V62" s="116" t="s">
        <v>172</v>
      </c>
      <c r="W62" s="116" t="s">
        <v>127</v>
      </c>
      <c r="X62" s="116" t="s">
        <v>172</v>
      </c>
      <c r="Y62" s="116" t="s">
        <v>172</v>
      </c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8"/>
      <c r="AW62" s="119" t="s">
        <v>172</v>
      </c>
      <c r="AX62" s="116"/>
      <c r="AY62" s="120">
        <v>2</v>
      </c>
      <c r="AZ62" s="97">
        <f t="shared" si="3"/>
        <v>1</v>
      </c>
      <c r="BA62" s="98">
        <f t="shared" si="4"/>
        <v>1</v>
      </c>
      <c r="BB62" s="98">
        <f t="shared" si="5"/>
        <v>0</v>
      </c>
      <c r="BC62" s="98">
        <f t="shared" si="6"/>
        <v>0</v>
      </c>
      <c r="BD62" s="98">
        <f t="shared" si="7"/>
        <v>1</v>
      </c>
      <c r="BE62" s="98">
        <f t="shared" si="8"/>
        <v>0</v>
      </c>
      <c r="BF62" s="98">
        <f t="shared" si="9"/>
        <v>0</v>
      </c>
      <c r="BG62" s="98">
        <f t="shared" si="10"/>
        <v>0</v>
      </c>
      <c r="BH62" s="98">
        <f t="shared" si="11"/>
        <v>1</v>
      </c>
      <c r="BI62" s="98">
        <f t="shared" si="12"/>
        <v>1</v>
      </c>
      <c r="BJ62" s="98">
        <f t="shared" si="13"/>
        <v>0</v>
      </c>
      <c r="BK62" s="98">
        <f t="shared" si="14"/>
        <v>0</v>
      </c>
      <c r="BL62" s="98">
        <f t="shared" si="15"/>
        <v>0</v>
      </c>
      <c r="BM62" s="98">
        <f t="shared" si="16"/>
        <v>0</v>
      </c>
      <c r="BN62" s="98">
        <f t="shared" si="17"/>
        <v>0</v>
      </c>
      <c r="BO62" s="98">
        <f t="shared" si="18"/>
        <v>0</v>
      </c>
      <c r="BP62" s="98">
        <f t="shared" si="19"/>
        <v>0</v>
      </c>
      <c r="BQ62" s="98">
        <f t="shared" si="20"/>
        <v>0</v>
      </c>
      <c r="BR62" s="98">
        <f t="shared" si="21"/>
        <v>0</v>
      </c>
      <c r="BS62" s="98">
        <f t="shared" si="22"/>
        <v>0</v>
      </c>
      <c r="BT62" s="98">
        <f t="shared" si="23"/>
        <v>0</v>
      </c>
      <c r="BU62" s="98">
        <f t="shared" si="24"/>
        <v>0</v>
      </c>
      <c r="BV62" s="98">
        <f t="shared" si="25"/>
        <v>0</v>
      </c>
      <c r="BW62" s="98">
        <f t="shared" si="26"/>
        <v>0</v>
      </c>
      <c r="BX62" s="98">
        <f t="shared" si="27"/>
        <v>0</v>
      </c>
      <c r="BY62" s="98">
        <f t="shared" si="28"/>
        <v>0</v>
      </c>
      <c r="BZ62" s="98">
        <f t="shared" si="29"/>
        <v>0</v>
      </c>
      <c r="CA62" s="98">
        <f t="shared" si="30"/>
        <v>0</v>
      </c>
      <c r="CB62" s="98">
        <f t="shared" si="31"/>
        <v>0</v>
      </c>
      <c r="CC62" s="98">
        <f t="shared" si="32"/>
        <v>0</v>
      </c>
      <c r="CD62" s="98">
        <f t="shared" si="33"/>
        <v>0</v>
      </c>
      <c r="CE62" s="98">
        <f t="shared" si="34"/>
        <v>0</v>
      </c>
      <c r="CF62" s="98">
        <f t="shared" si="35"/>
        <v>0</v>
      </c>
      <c r="CG62" s="98">
        <f t="shared" si="36"/>
        <v>0</v>
      </c>
      <c r="CH62" s="98">
        <f t="shared" si="37"/>
        <v>0</v>
      </c>
      <c r="CI62" s="98">
        <f t="shared" si="38"/>
        <v>0</v>
      </c>
      <c r="CJ62" s="98">
        <f t="shared" si="39"/>
        <v>0</v>
      </c>
      <c r="CK62" s="99"/>
      <c r="CL62" s="100"/>
      <c r="CM62" s="101"/>
      <c r="CN62" s="102"/>
      <c r="CO62" s="103"/>
      <c r="CP62" s="104"/>
      <c r="CQ62" s="105"/>
      <c r="CR62" s="106">
        <f t="shared" si="40"/>
        <v>5</v>
      </c>
      <c r="CS62" s="107">
        <f t="shared" si="48"/>
        <v>62</v>
      </c>
      <c r="CT62" s="108">
        <f t="shared" si="52"/>
        <v>5.6519337016574589</v>
      </c>
      <c r="CU62" s="108">
        <f t="shared" si="49"/>
        <v>47.339194817214263</v>
      </c>
      <c r="CV62" s="122">
        <f t="shared" si="50"/>
        <v>38</v>
      </c>
      <c r="CW62" s="110"/>
      <c r="CX62" s="110"/>
      <c r="CY62" s="110">
        <v>12</v>
      </c>
      <c r="CZ62" s="110"/>
      <c r="DA62" s="110"/>
      <c r="DB62" s="110">
        <v>6</v>
      </c>
      <c r="DC62" s="110"/>
      <c r="DD62" s="111" t="str">
        <f t="shared" si="51"/>
        <v/>
      </c>
      <c r="DE62" s="42"/>
      <c r="DF62" s="42"/>
      <c r="DG62" s="42"/>
      <c r="DH62" s="42"/>
      <c r="DI62" s="42"/>
      <c r="DJ62" s="42"/>
      <c r="DK62" s="42"/>
    </row>
    <row r="63" spans="1:253" s="112" customFormat="1" ht="20.100000000000001" customHeight="1" x14ac:dyDescent="0.25">
      <c r="A63" s="81">
        <f t="shared" si="1"/>
        <v>5.6353591160220997</v>
      </c>
      <c r="B63" s="113">
        <f t="shared" si="2"/>
        <v>40</v>
      </c>
      <c r="C63" s="134" t="s">
        <v>198</v>
      </c>
      <c r="D63" s="134" t="s">
        <v>196</v>
      </c>
      <c r="E63" s="130"/>
      <c r="F63" s="88"/>
      <c r="G63" s="126" t="s">
        <v>187</v>
      </c>
      <c r="H63" s="127"/>
      <c r="I63" s="127"/>
      <c r="J63" s="88"/>
      <c r="K63" s="87"/>
      <c r="L63" s="88"/>
      <c r="M63" s="88"/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173</v>
      </c>
      <c r="S63" s="116" t="s">
        <v>127</v>
      </c>
      <c r="T63" s="116" t="s">
        <v>173</v>
      </c>
      <c r="U63" s="116" t="s">
        <v>174</v>
      </c>
      <c r="V63" s="116" t="s">
        <v>173</v>
      </c>
      <c r="W63" s="116" t="s">
        <v>173</v>
      </c>
      <c r="X63" s="116" t="s">
        <v>173</v>
      </c>
      <c r="Y63" s="116" t="s">
        <v>127</v>
      </c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8"/>
      <c r="AW63" s="119" t="s">
        <v>172</v>
      </c>
      <c r="AX63" s="116"/>
      <c r="AY63" s="120">
        <v>5</v>
      </c>
      <c r="AZ63" s="97">
        <f t="shared" si="3"/>
        <v>0</v>
      </c>
      <c r="BA63" s="98">
        <f t="shared" si="4"/>
        <v>0</v>
      </c>
      <c r="BB63" s="98">
        <f t="shared" si="5"/>
        <v>1</v>
      </c>
      <c r="BC63" s="98">
        <f t="shared" si="6"/>
        <v>0</v>
      </c>
      <c r="BD63" s="98">
        <f t="shared" si="7"/>
        <v>1</v>
      </c>
      <c r="BE63" s="98">
        <f t="shared" si="8"/>
        <v>1</v>
      </c>
      <c r="BF63" s="98">
        <f t="shared" si="9"/>
        <v>0</v>
      </c>
      <c r="BG63" s="98">
        <f t="shared" si="10"/>
        <v>1</v>
      </c>
      <c r="BH63" s="98">
        <f t="shared" si="11"/>
        <v>0</v>
      </c>
      <c r="BI63" s="98">
        <f t="shared" si="12"/>
        <v>0</v>
      </c>
      <c r="BJ63" s="98">
        <f t="shared" si="13"/>
        <v>1</v>
      </c>
      <c r="BK63" s="98">
        <f t="shared" si="14"/>
        <v>0</v>
      </c>
      <c r="BL63" s="98">
        <f t="shared" si="15"/>
        <v>0</v>
      </c>
      <c r="BM63" s="98">
        <f t="shared" si="16"/>
        <v>0</v>
      </c>
      <c r="BN63" s="98">
        <f t="shared" si="17"/>
        <v>0</v>
      </c>
      <c r="BO63" s="98">
        <f t="shared" si="18"/>
        <v>0</v>
      </c>
      <c r="BP63" s="98">
        <f t="shared" si="19"/>
        <v>0</v>
      </c>
      <c r="BQ63" s="98">
        <f t="shared" si="20"/>
        <v>0</v>
      </c>
      <c r="BR63" s="98">
        <f t="shared" si="21"/>
        <v>0</v>
      </c>
      <c r="BS63" s="98">
        <f t="shared" si="22"/>
        <v>0</v>
      </c>
      <c r="BT63" s="98">
        <f t="shared" si="23"/>
        <v>0</v>
      </c>
      <c r="BU63" s="98">
        <f t="shared" si="24"/>
        <v>0</v>
      </c>
      <c r="BV63" s="98">
        <f t="shared" si="25"/>
        <v>0</v>
      </c>
      <c r="BW63" s="98">
        <f t="shared" si="26"/>
        <v>0</v>
      </c>
      <c r="BX63" s="98">
        <f t="shared" si="27"/>
        <v>0</v>
      </c>
      <c r="BY63" s="98">
        <f t="shared" si="28"/>
        <v>0</v>
      </c>
      <c r="BZ63" s="98">
        <f t="shared" si="29"/>
        <v>0</v>
      </c>
      <c r="CA63" s="98">
        <f t="shared" si="30"/>
        <v>0</v>
      </c>
      <c r="CB63" s="98">
        <f t="shared" si="31"/>
        <v>0</v>
      </c>
      <c r="CC63" s="98">
        <f t="shared" si="32"/>
        <v>0</v>
      </c>
      <c r="CD63" s="98">
        <f t="shared" si="33"/>
        <v>0</v>
      </c>
      <c r="CE63" s="98">
        <f t="shared" si="34"/>
        <v>0</v>
      </c>
      <c r="CF63" s="98">
        <f t="shared" si="35"/>
        <v>0</v>
      </c>
      <c r="CG63" s="98">
        <f t="shared" si="36"/>
        <v>0</v>
      </c>
      <c r="CH63" s="98">
        <f t="shared" si="37"/>
        <v>0</v>
      </c>
      <c r="CI63" s="98">
        <f t="shared" si="38"/>
        <v>0</v>
      </c>
      <c r="CJ63" s="98">
        <f t="shared" si="39"/>
        <v>0</v>
      </c>
      <c r="CK63" s="99"/>
      <c r="CL63" s="100"/>
      <c r="CM63" s="101"/>
      <c r="CN63" s="102"/>
      <c r="CO63" s="103"/>
      <c r="CP63" s="104"/>
      <c r="CQ63" s="105"/>
      <c r="CR63" s="106">
        <f t="shared" si="40"/>
        <v>5</v>
      </c>
      <c r="CS63" s="107">
        <f t="shared" si="48"/>
        <v>65</v>
      </c>
      <c r="CT63" s="108">
        <f t="shared" si="52"/>
        <v>5.6353591160220997</v>
      </c>
      <c r="CU63" s="108">
        <f t="shared" si="49"/>
        <v>47.200370198981958</v>
      </c>
      <c r="CV63" s="122">
        <f t="shared" si="50"/>
        <v>40</v>
      </c>
      <c r="CW63" s="110"/>
      <c r="CX63" s="110"/>
      <c r="CY63" s="110">
        <v>7</v>
      </c>
      <c r="CZ63" s="110"/>
      <c r="DA63" s="110"/>
      <c r="DB63" s="110"/>
      <c r="DC63" s="110"/>
      <c r="DD63" s="111" t="str">
        <f t="shared" si="51"/>
        <v/>
      </c>
      <c r="DE63" s="42"/>
      <c r="DF63" s="42"/>
      <c r="DG63" s="42"/>
      <c r="DH63" s="42"/>
      <c r="DI63" s="42"/>
      <c r="DJ63" s="42"/>
      <c r="DK63" s="42"/>
    </row>
    <row r="64" spans="1:253" s="112" customFormat="1" ht="20.100000000000001" customHeight="1" x14ac:dyDescent="0.25">
      <c r="A64" s="81">
        <f t="shared" si="1"/>
        <v>4.972375690607735</v>
      </c>
      <c r="B64" s="113">
        <f t="shared" si="2"/>
        <v>41</v>
      </c>
      <c r="C64" s="172" t="s">
        <v>170</v>
      </c>
      <c r="D64" s="84" t="s">
        <v>201</v>
      </c>
      <c r="E64" s="130"/>
      <c r="F64" s="88"/>
      <c r="G64" s="126" t="s">
        <v>187</v>
      </c>
      <c r="H64" s="127"/>
      <c r="I64" s="127"/>
      <c r="J64" s="88"/>
      <c r="K64" s="87"/>
      <c r="L64" s="88"/>
      <c r="M64" s="88"/>
      <c r="N64" s="116" t="s">
        <v>127</v>
      </c>
      <c r="O64" s="116" t="s">
        <v>127</v>
      </c>
      <c r="P64" s="116" t="s">
        <v>173</v>
      </c>
      <c r="Q64" s="116" t="s">
        <v>172</v>
      </c>
      <c r="R64" s="116" t="s">
        <v>173</v>
      </c>
      <c r="S64" s="116" t="s">
        <v>127</v>
      </c>
      <c r="T64" s="116" t="s">
        <v>172</v>
      </c>
      <c r="U64" s="116" t="s">
        <v>127</v>
      </c>
      <c r="V64" s="116" t="s">
        <v>173</v>
      </c>
      <c r="W64" s="116" t="s">
        <v>172</v>
      </c>
      <c r="X64" s="116" t="s">
        <v>173</v>
      </c>
      <c r="Y64" s="116" t="s">
        <v>127</v>
      </c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8"/>
      <c r="AW64" s="119" t="s">
        <v>174</v>
      </c>
      <c r="AX64" s="116"/>
      <c r="AY64" s="120">
        <v>4</v>
      </c>
      <c r="AZ64" s="97">
        <f t="shared" si="3"/>
        <v>0</v>
      </c>
      <c r="BA64" s="98">
        <f t="shared" si="4"/>
        <v>0</v>
      </c>
      <c r="BB64" s="98">
        <f t="shared" si="5"/>
        <v>0</v>
      </c>
      <c r="BC64" s="98">
        <f t="shared" si="6"/>
        <v>0</v>
      </c>
      <c r="BD64" s="98">
        <f t="shared" si="7"/>
        <v>1</v>
      </c>
      <c r="BE64" s="98">
        <f t="shared" si="8"/>
        <v>1</v>
      </c>
      <c r="BF64" s="98">
        <f t="shared" si="9"/>
        <v>1</v>
      </c>
      <c r="BG64" s="98">
        <f t="shared" si="10"/>
        <v>0</v>
      </c>
      <c r="BH64" s="98">
        <f t="shared" si="11"/>
        <v>0</v>
      </c>
      <c r="BI64" s="98">
        <f t="shared" si="12"/>
        <v>0</v>
      </c>
      <c r="BJ64" s="98">
        <f t="shared" si="13"/>
        <v>1</v>
      </c>
      <c r="BK64" s="98">
        <f t="shared" si="14"/>
        <v>0</v>
      </c>
      <c r="BL64" s="98">
        <f t="shared" si="15"/>
        <v>0</v>
      </c>
      <c r="BM64" s="98">
        <f t="shared" si="16"/>
        <v>0</v>
      </c>
      <c r="BN64" s="98">
        <f t="shared" si="17"/>
        <v>0</v>
      </c>
      <c r="BO64" s="98">
        <f t="shared" si="18"/>
        <v>0</v>
      </c>
      <c r="BP64" s="98">
        <f t="shared" si="19"/>
        <v>0</v>
      </c>
      <c r="BQ64" s="98">
        <f t="shared" si="20"/>
        <v>0</v>
      </c>
      <c r="BR64" s="98">
        <f t="shared" si="21"/>
        <v>0</v>
      </c>
      <c r="BS64" s="98">
        <f t="shared" si="22"/>
        <v>0</v>
      </c>
      <c r="BT64" s="98">
        <f t="shared" si="23"/>
        <v>0</v>
      </c>
      <c r="BU64" s="98">
        <f t="shared" si="24"/>
        <v>0</v>
      </c>
      <c r="BV64" s="98">
        <f t="shared" si="25"/>
        <v>0</v>
      </c>
      <c r="BW64" s="98">
        <f t="shared" si="26"/>
        <v>0</v>
      </c>
      <c r="BX64" s="98">
        <f t="shared" si="27"/>
        <v>0</v>
      </c>
      <c r="BY64" s="98">
        <f t="shared" si="28"/>
        <v>0</v>
      </c>
      <c r="BZ64" s="98">
        <f t="shared" si="29"/>
        <v>0</v>
      </c>
      <c r="CA64" s="98">
        <f t="shared" si="30"/>
        <v>0</v>
      </c>
      <c r="CB64" s="98">
        <f t="shared" si="31"/>
        <v>0</v>
      </c>
      <c r="CC64" s="98">
        <f t="shared" si="32"/>
        <v>0</v>
      </c>
      <c r="CD64" s="98">
        <f t="shared" si="33"/>
        <v>0</v>
      </c>
      <c r="CE64" s="98">
        <f t="shared" si="34"/>
        <v>0</v>
      </c>
      <c r="CF64" s="98">
        <f t="shared" si="35"/>
        <v>0</v>
      </c>
      <c r="CG64" s="98">
        <f t="shared" si="36"/>
        <v>0</v>
      </c>
      <c r="CH64" s="98">
        <f t="shared" si="37"/>
        <v>0</v>
      </c>
      <c r="CI64" s="98">
        <f t="shared" si="38"/>
        <v>1</v>
      </c>
      <c r="CJ64" s="98">
        <f t="shared" si="39"/>
        <v>0</v>
      </c>
      <c r="CK64" s="99"/>
      <c r="CL64" s="100"/>
      <c r="CM64" s="101"/>
      <c r="CN64" s="102"/>
      <c r="CO64" s="103"/>
      <c r="CP64" s="104"/>
      <c r="CQ64" s="105"/>
      <c r="CR64" s="106">
        <f t="shared" si="40"/>
        <v>4</v>
      </c>
      <c r="CS64" s="107">
        <f t="shared" si="48"/>
        <v>4</v>
      </c>
      <c r="CT64" s="108">
        <f t="shared" si="52"/>
        <v>4.972375690607735</v>
      </c>
      <c r="CU64" s="108">
        <f t="shared" si="49"/>
        <v>41.647385469689965</v>
      </c>
      <c r="CV64" s="122">
        <f>IF(ISNUMBER(CR64),IF(ISNUMBER(#REF!),IF(CT64=#REF!,#REF!,B64),1),"")</f>
        <v>1</v>
      </c>
      <c r="CW64" s="110">
        <v>1</v>
      </c>
      <c r="CX64" s="110"/>
      <c r="CY64" s="110"/>
      <c r="CZ64" s="110"/>
      <c r="DA64" s="110"/>
      <c r="DB64" s="110"/>
      <c r="DC64" s="110"/>
      <c r="DD64" s="111" t="str">
        <f t="shared" si="51"/>
        <v>Призер</v>
      </c>
      <c r="DE64" s="42"/>
      <c r="DF64" s="42"/>
      <c r="DG64" s="42"/>
      <c r="DH64" s="42"/>
      <c r="DI64" s="42"/>
      <c r="DJ64" s="42"/>
      <c r="DK64" s="42"/>
    </row>
    <row r="65" spans="1:115" s="112" customFormat="1" ht="20.100000000000001" customHeight="1" x14ac:dyDescent="0.25">
      <c r="A65" s="81">
        <f t="shared" si="1"/>
        <v>4.6298342541436464</v>
      </c>
      <c r="B65" s="113">
        <f t="shared" si="2"/>
        <v>42</v>
      </c>
      <c r="C65" s="173" t="s">
        <v>219</v>
      </c>
      <c r="D65" s="125" t="s">
        <v>178</v>
      </c>
      <c r="E65" s="130">
        <v>2000</v>
      </c>
      <c r="F65" s="88"/>
      <c r="G65" s="126" t="s">
        <v>187</v>
      </c>
      <c r="H65" s="127"/>
      <c r="I65" s="127"/>
      <c r="J65" s="88"/>
      <c r="K65" s="87"/>
      <c r="L65" s="88"/>
      <c r="M65" s="88"/>
      <c r="N65" s="116" t="s">
        <v>127</v>
      </c>
      <c r="O65" s="116" t="s">
        <v>214</v>
      </c>
      <c r="P65" s="116" t="s">
        <v>127</v>
      </c>
      <c r="Q65" s="116" t="s">
        <v>127</v>
      </c>
      <c r="R65" s="116" t="s">
        <v>127</v>
      </c>
      <c r="S65" s="116" t="s">
        <v>127</v>
      </c>
      <c r="T65" s="116" t="s">
        <v>172</v>
      </c>
      <c r="U65" s="116" t="s">
        <v>172</v>
      </c>
      <c r="V65" s="116" t="s">
        <v>172</v>
      </c>
      <c r="W65" s="116" t="s">
        <v>173</v>
      </c>
      <c r="X65" s="116" t="s">
        <v>127</v>
      </c>
      <c r="Y65" s="116" t="s">
        <v>172</v>
      </c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8"/>
      <c r="AW65" s="119" t="s">
        <v>172</v>
      </c>
      <c r="AX65" s="116"/>
      <c r="AY65" s="120">
        <v>6</v>
      </c>
      <c r="AZ65" s="97">
        <f t="shared" si="3"/>
        <v>0</v>
      </c>
      <c r="BA65" s="98">
        <f t="shared" si="4"/>
        <v>0</v>
      </c>
      <c r="BB65" s="98">
        <f t="shared" si="5"/>
        <v>1</v>
      </c>
      <c r="BC65" s="98">
        <f t="shared" si="6"/>
        <v>0</v>
      </c>
      <c r="BD65" s="98">
        <f t="shared" si="7"/>
        <v>0</v>
      </c>
      <c r="BE65" s="98">
        <f t="shared" si="8"/>
        <v>1</v>
      </c>
      <c r="BF65" s="98">
        <f t="shared" si="9"/>
        <v>1</v>
      </c>
      <c r="BG65" s="98">
        <f t="shared" si="10"/>
        <v>0</v>
      </c>
      <c r="BH65" s="98">
        <f t="shared" si="11"/>
        <v>1</v>
      </c>
      <c r="BI65" s="98">
        <f t="shared" si="12"/>
        <v>0</v>
      </c>
      <c r="BJ65" s="98">
        <f t="shared" si="13"/>
        <v>0</v>
      </c>
      <c r="BK65" s="98">
        <f t="shared" si="14"/>
        <v>0</v>
      </c>
      <c r="BL65" s="98">
        <f t="shared" si="15"/>
        <v>0</v>
      </c>
      <c r="BM65" s="98">
        <f t="shared" si="16"/>
        <v>0</v>
      </c>
      <c r="BN65" s="98">
        <f t="shared" si="17"/>
        <v>0</v>
      </c>
      <c r="BO65" s="98">
        <f t="shared" si="18"/>
        <v>0</v>
      </c>
      <c r="BP65" s="98">
        <f t="shared" si="19"/>
        <v>0</v>
      </c>
      <c r="BQ65" s="98">
        <f t="shared" si="20"/>
        <v>0</v>
      </c>
      <c r="BR65" s="98">
        <f t="shared" si="21"/>
        <v>0</v>
      </c>
      <c r="BS65" s="98">
        <f t="shared" si="22"/>
        <v>0</v>
      </c>
      <c r="BT65" s="98">
        <f t="shared" si="23"/>
        <v>0</v>
      </c>
      <c r="BU65" s="98">
        <f t="shared" si="24"/>
        <v>0</v>
      </c>
      <c r="BV65" s="98">
        <f t="shared" si="25"/>
        <v>0</v>
      </c>
      <c r="BW65" s="98">
        <f t="shared" si="26"/>
        <v>0</v>
      </c>
      <c r="BX65" s="98">
        <f t="shared" si="27"/>
        <v>0</v>
      </c>
      <c r="BY65" s="98">
        <f t="shared" si="28"/>
        <v>0</v>
      </c>
      <c r="BZ65" s="98">
        <f t="shared" si="29"/>
        <v>0</v>
      </c>
      <c r="CA65" s="98">
        <f t="shared" si="30"/>
        <v>0</v>
      </c>
      <c r="CB65" s="98">
        <f t="shared" si="31"/>
        <v>0</v>
      </c>
      <c r="CC65" s="98">
        <f t="shared" si="32"/>
        <v>0</v>
      </c>
      <c r="CD65" s="98">
        <f t="shared" si="33"/>
        <v>0</v>
      </c>
      <c r="CE65" s="98">
        <f t="shared" si="34"/>
        <v>0</v>
      </c>
      <c r="CF65" s="98">
        <f t="shared" si="35"/>
        <v>0</v>
      </c>
      <c r="CG65" s="98">
        <f t="shared" si="36"/>
        <v>0</v>
      </c>
      <c r="CH65" s="98">
        <f t="shared" si="37"/>
        <v>0</v>
      </c>
      <c r="CI65" s="98">
        <f t="shared" si="38"/>
        <v>0</v>
      </c>
      <c r="CJ65" s="98">
        <f t="shared" si="39"/>
        <v>0</v>
      </c>
      <c r="CK65" s="99"/>
      <c r="CL65" s="100"/>
      <c r="CM65" s="101"/>
      <c r="CN65" s="102"/>
      <c r="CO65" s="103"/>
      <c r="CP65" s="104"/>
      <c r="CQ65" s="105"/>
      <c r="CR65" s="106">
        <f t="shared" si="40"/>
        <v>4</v>
      </c>
      <c r="CS65" s="107">
        <f t="shared" si="48"/>
        <v>66</v>
      </c>
      <c r="CT65" s="108">
        <f t="shared" si="52"/>
        <v>4.6298342541436464</v>
      </c>
      <c r="CU65" s="108"/>
      <c r="CV65" s="122">
        <f>IF(ISNUMBER(CR65),IF(ISNUMBER(#REF!),IF(CT65=#REF!,#REF!,B65),1),"")</f>
        <v>1</v>
      </c>
      <c r="CW65" s="110"/>
      <c r="CX65" s="110"/>
      <c r="CY65" s="110"/>
      <c r="CZ65" s="110"/>
      <c r="DA65" s="110"/>
      <c r="DB65" s="110"/>
      <c r="DC65" s="110"/>
      <c r="DD65" s="111"/>
      <c r="DE65" s="42"/>
      <c r="DF65" s="5"/>
      <c r="DG65" s="42"/>
      <c r="DH65" s="42"/>
      <c r="DI65" s="42"/>
      <c r="DJ65" s="42"/>
      <c r="DK65" s="42"/>
    </row>
    <row r="66" spans="1:115" s="112" customFormat="1" ht="20.100000000000001" customHeight="1" x14ac:dyDescent="0.25">
      <c r="A66" s="81">
        <f t="shared" si="1"/>
        <v>4.6298342541436464</v>
      </c>
      <c r="B66" s="113">
        <f t="shared" si="2"/>
        <v>43</v>
      </c>
      <c r="C66" s="173" t="s">
        <v>228</v>
      </c>
      <c r="D66" s="134" t="s">
        <v>196</v>
      </c>
      <c r="E66" s="130"/>
      <c r="F66" s="88"/>
      <c r="G66" s="126" t="s">
        <v>185</v>
      </c>
      <c r="H66" s="127"/>
      <c r="I66" s="127"/>
      <c r="J66" s="88"/>
      <c r="K66" s="87"/>
      <c r="L66" s="88"/>
      <c r="M66" s="88"/>
      <c r="N66" s="116" t="s">
        <v>173</v>
      </c>
      <c r="O66" s="116" t="s">
        <v>174</v>
      </c>
      <c r="P66" s="116" t="s">
        <v>172</v>
      </c>
      <c r="Q66" s="116" t="s">
        <v>127</v>
      </c>
      <c r="R66" s="116" t="s">
        <v>127</v>
      </c>
      <c r="S66" s="116" t="s">
        <v>127</v>
      </c>
      <c r="T66" s="116" t="s">
        <v>174</v>
      </c>
      <c r="U66" s="116" t="s">
        <v>173</v>
      </c>
      <c r="V66" s="116" t="s">
        <v>172</v>
      </c>
      <c r="W66" s="116" t="s">
        <v>173</v>
      </c>
      <c r="X66" s="116" t="s">
        <v>127</v>
      </c>
      <c r="Y66" s="116" t="s">
        <v>127</v>
      </c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8"/>
      <c r="AW66" s="119" t="s">
        <v>172</v>
      </c>
      <c r="AX66" s="116"/>
      <c r="AY66" s="120">
        <v>6</v>
      </c>
      <c r="AZ66" s="97">
        <f t="shared" si="3"/>
        <v>1</v>
      </c>
      <c r="BA66" s="98">
        <f t="shared" si="4"/>
        <v>1</v>
      </c>
      <c r="BB66" s="98">
        <f t="shared" si="5"/>
        <v>0</v>
      </c>
      <c r="BC66" s="98">
        <f t="shared" si="6"/>
        <v>0</v>
      </c>
      <c r="BD66" s="98">
        <f t="shared" si="7"/>
        <v>0</v>
      </c>
      <c r="BE66" s="98">
        <f t="shared" si="8"/>
        <v>1</v>
      </c>
      <c r="BF66" s="98">
        <f t="shared" si="9"/>
        <v>0</v>
      </c>
      <c r="BG66" s="98">
        <f t="shared" si="10"/>
        <v>0</v>
      </c>
      <c r="BH66" s="98">
        <f t="shared" si="11"/>
        <v>1</v>
      </c>
      <c r="BI66" s="98">
        <f t="shared" si="12"/>
        <v>0</v>
      </c>
      <c r="BJ66" s="98">
        <f t="shared" si="13"/>
        <v>0</v>
      </c>
      <c r="BK66" s="98">
        <f t="shared" si="14"/>
        <v>0</v>
      </c>
      <c r="BL66" s="98">
        <f t="shared" si="15"/>
        <v>0</v>
      </c>
      <c r="BM66" s="98">
        <f t="shared" si="16"/>
        <v>0</v>
      </c>
      <c r="BN66" s="98">
        <f t="shared" si="17"/>
        <v>0</v>
      </c>
      <c r="BO66" s="98">
        <f t="shared" si="18"/>
        <v>0</v>
      </c>
      <c r="BP66" s="98">
        <f t="shared" si="19"/>
        <v>0</v>
      </c>
      <c r="BQ66" s="98">
        <f t="shared" si="20"/>
        <v>0</v>
      </c>
      <c r="BR66" s="98">
        <f t="shared" si="21"/>
        <v>0</v>
      </c>
      <c r="BS66" s="98">
        <f t="shared" si="22"/>
        <v>0</v>
      </c>
      <c r="BT66" s="98">
        <f t="shared" si="23"/>
        <v>0</v>
      </c>
      <c r="BU66" s="98">
        <f t="shared" si="24"/>
        <v>0</v>
      </c>
      <c r="BV66" s="98">
        <f t="shared" si="25"/>
        <v>0</v>
      </c>
      <c r="BW66" s="98">
        <f t="shared" si="26"/>
        <v>0</v>
      </c>
      <c r="BX66" s="98">
        <f t="shared" si="27"/>
        <v>0</v>
      </c>
      <c r="BY66" s="98">
        <f t="shared" si="28"/>
        <v>0</v>
      </c>
      <c r="BZ66" s="98">
        <f t="shared" si="29"/>
        <v>0</v>
      </c>
      <c r="CA66" s="98">
        <f t="shared" si="30"/>
        <v>0</v>
      </c>
      <c r="CB66" s="98">
        <f t="shared" si="31"/>
        <v>0</v>
      </c>
      <c r="CC66" s="98">
        <f t="shared" si="32"/>
        <v>0</v>
      </c>
      <c r="CD66" s="98">
        <f t="shared" si="33"/>
        <v>0</v>
      </c>
      <c r="CE66" s="98">
        <f t="shared" si="34"/>
        <v>0</v>
      </c>
      <c r="CF66" s="98">
        <f t="shared" si="35"/>
        <v>0</v>
      </c>
      <c r="CG66" s="98">
        <f t="shared" si="36"/>
        <v>0</v>
      </c>
      <c r="CH66" s="98">
        <f t="shared" si="37"/>
        <v>0</v>
      </c>
      <c r="CI66" s="98">
        <f t="shared" si="38"/>
        <v>0</v>
      </c>
      <c r="CJ66" s="98">
        <f t="shared" si="39"/>
        <v>0</v>
      </c>
      <c r="CK66" s="99"/>
      <c r="CL66" s="100"/>
      <c r="CM66" s="101"/>
      <c r="CN66" s="102"/>
      <c r="CO66" s="103"/>
      <c r="CP66" s="104"/>
      <c r="CQ66" s="105"/>
      <c r="CR66" s="106">
        <f t="shared" si="40"/>
        <v>4</v>
      </c>
      <c r="CS66" s="107">
        <f t="shared" si="48"/>
        <v>66</v>
      </c>
      <c r="CT66" s="108">
        <f t="shared" si="52"/>
        <v>4.6298342541436464</v>
      </c>
      <c r="CU66" s="108"/>
      <c r="CV66" s="122">
        <f>IF(ISNUMBER(CR66),IF(ISNUMBER(CT65),IF(CT66=CT65,CV65,B66),1),"")</f>
        <v>1</v>
      </c>
      <c r="CW66" s="110"/>
      <c r="CX66" s="110"/>
      <c r="CY66" s="110"/>
      <c r="CZ66" s="110"/>
      <c r="DA66" s="110"/>
      <c r="DB66" s="110"/>
      <c r="DC66" s="110"/>
      <c r="DD66" s="111"/>
      <c r="DE66" s="42"/>
      <c r="DF66" s="5"/>
      <c r="DG66" s="42"/>
      <c r="DH66" s="42"/>
      <c r="DI66" s="42"/>
      <c r="DJ66" s="42"/>
      <c r="DK66" s="42"/>
    </row>
    <row r="67" spans="1:115" s="112" customFormat="1" ht="20.100000000000001" customHeight="1" x14ac:dyDescent="0.25">
      <c r="A67" s="81">
        <f t="shared" si="1"/>
        <v>4.5469613259668513</v>
      </c>
      <c r="B67" s="113">
        <f t="shared" si="2"/>
        <v>44</v>
      </c>
      <c r="C67" s="173" t="s">
        <v>213</v>
      </c>
      <c r="D67" s="134" t="s">
        <v>178</v>
      </c>
      <c r="E67" s="130"/>
      <c r="F67" s="88"/>
      <c r="G67" s="126" t="s">
        <v>187</v>
      </c>
      <c r="H67" s="127"/>
      <c r="I67" s="127"/>
      <c r="J67" s="88"/>
      <c r="K67" s="87"/>
      <c r="L67" s="88"/>
      <c r="M67" s="88"/>
      <c r="N67" s="116" t="s">
        <v>127</v>
      </c>
      <c r="O67" s="116" t="s">
        <v>174</v>
      </c>
      <c r="P67" s="116" t="s">
        <v>127</v>
      </c>
      <c r="Q67" s="116" t="s">
        <v>127</v>
      </c>
      <c r="R67" s="116" t="s">
        <v>127</v>
      </c>
      <c r="S67" s="116" t="s">
        <v>127</v>
      </c>
      <c r="T67" s="116" t="s">
        <v>172</v>
      </c>
      <c r="U67" s="116" t="s">
        <v>172</v>
      </c>
      <c r="V67" s="116" t="s">
        <v>127</v>
      </c>
      <c r="W67" s="116" t="s">
        <v>173</v>
      </c>
      <c r="X67" s="116" t="s">
        <v>172</v>
      </c>
      <c r="Y67" s="116" t="s">
        <v>172</v>
      </c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8"/>
      <c r="AW67" s="119" t="s">
        <v>172</v>
      </c>
      <c r="AX67" s="116"/>
      <c r="AY67" s="120">
        <v>21</v>
      </c>
      <c r="AZ67" s="97">
        <f t="shared" si="3"/>
        <v>0</v>
      </c>
      <c r="BA67" s="98">
        <f t="shared" si="4"/>
        <v>1</v>
      </c>
      <c r="BB67" s="98">
        <f t="shared" si="5"/>
        <v>1</v>
      </c>
      <c r="BC67" s="98">
        <f t="shared" si="6"/>
        <v>0</v>
      </c>
      <c r="BD67" s="98">
        <f t="shared" si="7"/>
        <v>0</v>
      </c>
      <c r="BE67" s="98">
        <f t="shared" si="8"/>
        <v>1</v>
      </c>
      <c r="BF67" s="98">
        <f t="shared" si="9"/>
        <v>1</v>
      </c>
      <c r="BG67" s="98">
        <f t="shared" si="10"/>
        <v>0</v>
      </c>
      <c r="BH67" s="98">
        <f t="shared" si="11"/>
        <v>0</v>
      </c>
      <c r="BI67" s="98">
        <f t="shared" si="12"/>
        <v>0</v>
      </c>
      <c r="BJ67" s="98">
        <f t="shared" si="13"/>
        <v>0</v>
      </c>
      <c r="BK67" s="98">
        <f t="shared" si="14"/>
        <v>0</v>
      </c>
      <c r="BL67" s="98">
        <f t="shared" si="15"/>
        <v>0</v>
      </c>
      <c r="BM67" s="98">
        <f t="shared" si="16"/>
        <v>0</v>
      </c>
      <c r="BN67" s="98">
        <f t="shared" si="17"/>
        <v>0</v>
      </c>
      <c r="BO67" s="98">
        <f t="shared" si="18"/>
        <v>0</v>
      </c>
      <c r="BP67" s="98">
        <f t="shared" si="19"/>
        <v>0</v>
      </c>
      <c r="BQ67" s="98">
        <f t="shared" si="20"/>
        <v>0</v>
      </c>
      <c r="BR67" s="98">
        <f t="shared" si="21"/>
        <v>0</v>
      </c>
      <c r="BS67" s="98">
        <f t="shared" si="22"/>
        <v>0</v>
      </c>
      <c r="BT67" s="98">
        <f t="shared" si="23"/>
        <v>0</v>
      </c>
      <c r="BU67" s="98">
        <f t="shared" si="24"/>
        <v>0</v>
      </c>
      <c r="BV67" s="98">
        <f t="shared" si="25"/>
        <v>0</v>
      </c>
      <c r="BW67" s="98">
        <f t="shared" si="26"/>
        <v>0</v>
      </c>
      <c r="BX67" s="98">
        <f t="shared" si="27"/>
        <v>0</v>
      </c>
      <c r="BY67" s="98">
        <f t="shared" si="28"/>
        <v>0</v>
      </c>
      <c r="BZ67" s="98">
        <f t="shared" si="29"/>
        <v>0</v>
      </c>
      <c r="CA67" s="98">
        <f t="shared" si="30"/>
        <v>0</v>
      </c>
      <c r="CB67" s="98">
        <f t="shared" si="31"/>
        <v>0</v>
      </c>
      <c r="CC67" s="98">
        <f t="shared" si="32"/>
        <v>0</v>
      </c>
      <c r="CD67" s="98">
        <f t="shared" si="33"/>
        <v>0</v>
      </c>
      <c r="CE67" s="98">
        <f t="shared" si="34"/>
        <v>0</v>
      </c>
      <c r="CF67" s="98">
        <f t="shared" si="35"/>
        <v>0</v>
      </c>
      <c r="CG67" s="98">
        <f t="shared" si="36"/>
        <v>0</v>
      </c>
      <c r="CH67" s="98">
        <f t="shared" si="37"/>
        <v>0</v>
      </c>
      <c r="CI67" s="98">
        <f t="shared" si="38"/>
        <v>0</v>
      </c>
      <c r="CJ67" s="98">
        <f t="shared" si="39"/>
        <v>0</v>
      </c>
      <c r="CK67" s="99"/>
      <c r="CL67" s="100"/>
      <c r="CM67" s="101"/>
      <c r="CN67" s="102"/>
      <c r="CO67" s="103"/>
      <c r="CP67" s="104"/>
      <c r="CQ67" s="105"/>
      <c r="CR67" s="106">
        <f t="shared" si="40"/>
        <v>4</v>
      </c>
      <c r="CS67" s="107">
        <f t="shared" si="48"/>
        <v>81</v>
      </c>
      <c r="CT67" s="108">
        <f t="shared" si="52"/>
        <v>4.5469613259668513</v>
      </c>
      <c r="CU67" s="108"/>
      <c r="CV67" s="122">
        <f>IF(ISNUMBER(CR67),IF(ISNUMBER(CT66),IF(CT67=CT66,CV66,B67),1),"")</f>
        <v>44</v>
      </c>
      <c r="CW67" s="110"/>
      <c r="CX67" s="110"/>
      <c r="CY67" s="110"/>
      <c r="CZ67" s="110"/>
      <c r="DA67" s="110"/>
      <c r="DB67" s="110"/>
      <c r="DC67" s="110"/>
      <c r="DD67" s="111"/>
      <c r="DE67" s="42"/>
      <c r="DF67" s="5"/>
      <c r="DG67" s="42"/>
      <c r="DH67" s="42"/>
      <c r="DI67" s="42"/>
      <c r="DJ67" s="42"/>
      <c r="DK67" s="42"/>
    </row>
    <row r="68" spans="1:115" s="112" customFormat="1" ht="20.100000000000001" customHeight="1" x14ac:dyDescent="0.25">
      <c r="A68" s="81">
        <f t="shared" si="1"/>
        <v>3.9392265193370166</v>
      </c>
      <c r="B68" s="113">
        <f t="shared" si="2"/>
        <v>45</v>
      </c>
      <c r="C68" s="173" t="s">
        <v>226</v>
      </c>
      <c r="D68" s="125"/>
      <c r="E68" s="130"/>
      <c r="F68" s="88"/>
      <c r="G68" s="126" t="s">
        <v>187</v>
      </c>
      <c r="H68" s="127"/>
      <c r="I68" s="127"/>
      <c r="J68" s="88"/>
      <c r="K68" s="87"/>
      <c r="L68" s="88"/>
      <c r="M68" s="88"/>
      <c r="N68" s="116" t="s">
        <v>173</v>
      </c>
      <c r="O68" s="116" t="s">
        <v>127</v>
      </c>
      <c r="P68" s="116" t="s">
        <v>172</v>
      </c>
      <c r="Q68" s="116" t="s">
        <v>127</v>
      </c>
      <c r="R68" s="116" t="s">
        <v>127</v>
      </c>
      <c r="S68" s="116" t="s">
        <v>127</v>
      </c>
      <c r="T68" s="116" t="s">
        <v>173</v>
      </c>
      <c r="U68" s="116" t="s">
        <v>173</v>
      </c>
      <c r="V68" s="116" t="s">
        <v>127</v>
      </c>
      <c r="W68" s="116" t="s">
        <v>173</v>
      </c>
      <c r="X68" s="116" t="s">
        <v>127</v>
      </c>
      <c r="Y68" s="116" t="s">
        <v>173</v>
      </c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8"/>
      <c r="AW68" s="119" t="s">
        <v>174</v>
      </c>
      <c r="AX68" s="116"/>
      <c r="AY68" s="120">
        <v>10</v>
      </c>
      <c r="AZ68" s="97">
        <f t="shared" si="3"/>
        <v>1</v>
      </c>
      <c r="BA68" s="98">
        <f t="shared" si="4"/>
        <v>0</v>
      </c>
      <c r="BB68" s="98">
        <f t="shared" si="5"/>
        <v>0</v>
      </c>
      <c r="BC68" s="98">
        <f t="shared" si="6"/>
        <v>0</v>
      </c>
      <c r="BD68" s="98">
        <f t="shared" si="7"/>
        <v>0</v>
      </c>
      <c r="BE68" s="98">
        <f t="shared" si="8"/>
        <v>1</v>
      </c>
      <c r="BF68" s="98">
        <f t="shared" si="9"/>
        <v>0</v>
      </c>
      <c r="BG68" s="98">
        <f t="shared" si="10"/>
        <v>0</v>
      </c>
      <c r="BH68" s="98">
        <f t="shared" si="11"/>
        <v>0</v>
      </c>
      <c r="BI68" s="98">
        <f t="shared" si="12"/>
        <v>0</v>
      </c>
      <c r="BJ68" s="98">
        <f t="shared" si="13"/>
        <v>0</v>
      </c>
      <c r="BK68" s="98">
        <f t="shared" si="14"/>
        <v>1</v>
      </c>
      <c r="BL68" s="98">
        <f t="shared" si="15"/>
        <v>0</v>
      </c>
      <c r="BM68" s="98">
        <f t="shared" si="16"/>
        <v>0</v>
      </c>
      <c r="BN68" s="98">
        <f t="shared" si="17"/>
        <v>0</v>
      </c>
      <c r="BO68" s="98">
        <f t="shared" si="18"/>
        <v>0</v>
      </c>
      <c r="BP68" s="98">
        <f t="shared" si="19"/>
        <v>0</v>
      </c>
      <c r="BQ68" s="98">
        <f t="shared" si="20"/>
        <v>0</v>
      </c>
      <c r="BR68" s="98">
        <f t="shared" si="21"/>
        <v>0</v>
      </c>
      <c r="BS68" s="98">
        <f t="shared" si="22"/>
        <v>0</v>
      </c>
      <c r="BT68" s="98">
        <f t="shared" si="23"/>
        <v>0</v>
      </c>
      <c r="BU68" s="98">
        <f t="shared" si="24"/>
        <v>0</v>
      </c>
      <c r="BV68" s="98">
        <f t="shared" si="25"/>
        <v>0</v>
      </c>
      <c r="BW68" s="98">
        <f t="shared" si="26"/>
        <v>0</v>
      </c>
      <c r="BX68" s="98">
        <f t="shared" si="27"/>
        <v>0</v>
      </c>
      <c r="BY68" s="98">
        <f t="shared" si="28"/>
        <v>0</v>
      </c>
      <c r="BZ68" s="98">
        <f t="shared" si="29"/>
        <v>0</v>
      </c>
      <c r="CA68" s="98">
        <f t="shared" si="30"/>
        <v>0</v>
      </c>
      <c r="CB68" s="98">
        <f t="shared" si="31"/>
        <v>0</v>
      </c>
      <c r="CC68" s="98">
        <f t="shared" si="32"/>
        <v>0</v>
      </c>
      <c r="CD68" s="98">
        <f t="shared" si="33"/>
        <v>0</v>
      </c>
      <c r="CE68" s="98">
        <f t="shared" si="34"/>
        <v>0</v>
      </c>
      <c r="CF68" s="98">
        <f t="shared" si="35"/>
        <v>0</v>
      </c>
      <c r="CG68" s="98">
        <f t="shared" si="36"/>
        <v>0</v>
      </c>
      <c r="CH68" s="98">
        <f t="shared" si="37"/>
        <v>0</v>
      </c>
      <c r="CI68" s="98">
        <f t="shared" si="38"/>
        <v>1</v>
      </c>
      <c r="CJ68" s="98">
        <f t="shared" si="39"/>
        <v>0</v>
      </c>
      <c r="CK68" s="99"/>
      <c r="CL68" s="100"/>
      <c r="CM68" s="101"/>
      <c r="CN68" s="102"/>
      <c r="CO68" s="103"/>
      <c r="CP68" s="104"/>
      <c r="CQ68" s="105"/>
      <c r="CR68" s="106">
        <f t="shared" si="40"/>
        <v>3</v>
      </c>
      <c r="CS68" s="107">
        <f t="shared" si="48"/>
        <v>10</v>
      </c>
      <c r="CT68" s="108">
        <f t="shared" si="52"/>
        <v>3.9392265193370166</v>
      </c>
      <c r="CU68" s="108">
        <f t="shared" ref="CU68:CU76" si="53">CT68*100/MAX(CT:CT)</f>
        <v>32.993984266543272</v>
      </c>
      <c r="CV68" s="122">
        <f>IF(ISNUMBER(CR68),IF(ISNUMBER(#REF!),IF(CT68=#REF!,#REF!,B68),1),"")</f>
        <v>1</v>
      </c>
      <c r="CW68" s="110"/>
      <c r="CX68" s="110"/>
      <c r="CY68" s="110"/>
      <c r="CZ68" s="110">
        <v>1</v>
      </c>
      <c r="DA68" s="110"/>
      <c r="DB68" s="110"/>
      <c r="DC68" s="110"/>
      <c r="DD68" s="111" t="str">
        <f t="shared" ref="DD68:DD93" si="54">IF(OR(AND(CW68&gt;0,CW68&lt;4),AND(CX68&gt;0,CX68&lt;4),AND(CY68&gt;0,CY68&lt;4),AND(CZ68&gt;0,CZ68&lt;4),AND(DA68&gt;0,DA68&lt;4),AND(DB68&gt;0,DB68&lt;4),AND(DC68&gt;0,DC68&lt;4)),"Призер","")</f>
        <v>Призер</v>
      </c>
      <c r="DE68" s="42"/>
      <c r="DF68" s="42"/>
      <c r="DG68" s="42"/>
      <c r="DH68" s="42"/>
      <c r="DI68" s="42"/>
      <c r="DJ68" s="42"/>
      <c r="DK68" s="42"/>
    </row>
    <row r="69" spans="1:115" s="112" customFormat="1" ht="20.100000000000001" customHeight="1" x14ac:dyDescent="0.25">
      <c r="A69" s="81">
        <f t="shared" si="1"/>
        <v>3.9226519337016574</v>
      </c>
      <c r="B69" s="113">
        <f t="shared" si="2"/>
        <v>46</v>
      </c>
      <c r="C69" s="134" t="s">
        <v>202</v>
      </c>
      <c r="D69" s="134"/>
      <c r="E69" s="85">
        <v>2000</v>
      </c>
      <c r="F69" s="88">
        <v>2</v>
      </c>
      <c r="G69" s="126" t="s">
        <v>187</v>
      </c>
      <c r="H69" s="127" t="s">
        <v>70</v>
      </c>
      <c r="I69" s="127"/>
      <c r="J69" s="88"/>
      <c r="K69" s="126" t="s">
        <v>64</v>
      </c>
      <c r="L69" s="88"/>
      <c r="M69" s="88">
        <v>1951</v>
      </c>
      <c r="N69" s="116" t="s">
        <v>173</v>
      </c>
      <c r="O69" s="116" t="s">
        <v>127</v>
      </c>
      <c r="P69" s="116" t="s">
        <v>172</v>
      </c>
      <c r="Q69" s="116" t="s">
        <v>127</v>
      </c>
      <c r="R69" s="116" t="s">
        <v>127</v>
      </c>
      <c r="S69" s="116" t="s">
        <v>127</v>
      </c>
      <c r="T69" s="116" t="s">
        <v>127</v>
      </c>
      <c r="U69" s="116" t="s">
        <v>173</v>
      </c>
      <c r="V69" s="116" t="s">
        <v>127</v>
      </c>
      <c r="W69" s="116" t="s">
        <v>173</v>
      </c>
      <c r="X69" s="116" t="s">
        <v>127</v>
      </c>
      <c r="Y69" s="116" t="s">
        <v>173</v>
      </c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8"/>
      <c r="AW69" s="119" t="s">
        <v>174</v>
      </c>
      <c r="AX69" s="116"/>
      <c r="AY69" s="120">
        <v>13</v>
      </c>
      <c r="AZ69" s="97">
        <f t="shared" si="3"/>
        <v>1</v>
      </c>
      <c r="BA69" s="98">
        <f t="shared" si="4"/>
        <v>0</v>
      </c>
      <c r="BB69" s="98">
        <f t="shared" si="5"/>
        <v>0</v>
      </c>
      <c r="BC69" s="98">
        <f t="shared" si="6"/>
        <v>0</v>
      </c>
      <c r="BD69" s="98">
        <f t="shared" si="7"/>
        <v>0</v>
      </c>
      <c r="BE69" s="98">
        <f t="shared" si="8"/>
        <v>1</v>
      </c>
      <c r="BF69" s="98">
        <f t="shared" si="9"/>
        <v>0</v>
      </c>
      <c r="BG69" s="98">
        <f t="shared" si="10"/>
        <v>0</v>
      </c>
      <c r="BH69" s="98">
        <f t="shared" si="11"/>
        <v>0</v>
      </c>
      <c r="BI69" s="98">
        <f t="shared" si="12"/>
        <v>0</v>
      </c>
      <c r="BJ69" s="98">
        <f t="shared" si="13"/>
        <v>0</v>
      </c>
      <c r="BK69" s="98">
        <f t="shared" si="14"/>
        <v>1</v>
      </c>
      <c r="BL69" s="98">
        <f t="shared" si="15"/>
        <v>0</v>
      </c>
      <c r="BM69" s="98">
        <f t="shared" si="16"/>
        <v>0</v>
      </c>
      <c r="BN69" s="98">
        <f t="shared" si="17"/>
        <v>0</v>
      </c>
      <c r="BO69" s="98">
        <f t="shared" si="18"/>
        <v>0</v>
      </c>
      <c r="BP69" s="98">
        <f t="shared" si="19"/>
        <v>0</v>
      </c>
      <c r="BQ69" s="98">
        <f t="shared" si="20"/>
        <v>0</v>
      </c>
      <c r="BR69" s="98">
        <f t="shared" si="21"/>
        <v>0</v>
      </c>
      <c r="BS69" s="98">
        <f t="shared" si="22"/>
        <v>0</v>
      </c>
      <c r="BT69" s="98">
        <f t="shared" si="23"/>
        <v>0</v>
      </c>
      <c r="BU69" s="98">
        <f t="shared" si="24"/>
        <v>0</v>
      </c>
      <c r="BV69" s="98">
        <f t="shared" si="25"/>
        <v>0</v>
      </c>
      <c r="BW69" s="98">
        <f t="shared" si="26"/>
        <v>0</v>
      </c>
      <c r="BX69" s="98">
        <f t="shared" si="27"/>
        <v>0</v>
      </c>
      <c r="BY69" s="98">
        <f t="shared" si="28"/>
        <v>0</v>
      </c>
      <c r="BZ69" s="98">
        <f t="shared" si="29"/>
        <v>0</v>
      </c>
      <c r="CA69" s="98">
        <f t="shared" si="30"/>
        <v>0</v>
      </c>
      <c r="CB69" s="98">
        <f t="shared" si="31"/>
        <v>0</v>
      </c>
      <c r="CC69" s="98">
        <f t="shared" si="32"/>
        <v>0</v>
      </c>
      <c r="CD69" s="98">
        <f t="shared" si="33"/>
        <v>0</v>
      </c>
      <c r="CE69" s="98">
        <f t="shared" si="34"/>
        <v>0</v>
      </c>
      <c r="CF69" s="98">
        <f t="shared" si="35"/>
        <v>0</v>
      </c>
      <c r="CG69" s="98">
        <f t="shared" si="36"/>
        <v>0</v>
      </c>
      <c r="CH69" s="98">
        <f t="shared" si="37"/>
        <v>0</v>
      </c>
      <c r="CI69" s="98">
        <f t="shared" si="38"/>
        <v>1</v>
      </c>
      <c r="CJ69" s="98">
        <f t="shared" si="39"/>
        <v>0</v>
      </c>
      <c r="CK69" s="99"/>
      <c r="CL69" s="100">
        <v>0.55555555555555558</v>
      </c>
      <c r="CM69" s="101">
        <v>0.64513888888888882</v>
      </c>
      <c r="CN69" s="102">
        <f>CM69-CL69-CN$17</f>
        <v>8.9583333333333237E-2</v>
      </c>
      <c r="CO69" s="103">
        <f>IF(CN69&gt;IF(G69="О1-О3",CR$18,CR$17),CN69-IF(G69="О1-О3",CR$18,CR$17),0)</f>
        <v>8.9583333333333237E-2</v>
      </c>
      <c r="CP69" s="104">
        <f>HOUR(CO69)*3600+MINUTE(CO69)*60+SECOND(CO69)</f>
        <v>7740</v>
      </c>
      <c r="CQ69" s="105"/>
      <c r="CR69" s="106">
        <f t="shared" si="40"/>
        <v>3</v>
      </c>
      <c r="CS69" s="107">
        <f t="shared" si="48"/>
        <v>13</v>
      </c>
      <c r="CT69" s="108">
        <f t="shared" si="52"/>
        <v>3.9226519337016574</v>
      </c>
      <c r="CU69" s="108">
        <f t="shared" si="53"/>
        <v>32.855159648310966</v>
      </c>
      <c r="CV69" s="122">
        <f>IF(ISNUMBER(CR69),IF(ISNUMBER(#REF!),IF(CT69=#REF!,#REF!,B69),1),"")</f>
        <v>1</v>
      </c>
      <c r="CW69" s="110"/>
      <c r="CX69" s="110"/>
      <c r="CY69" s="110"/>
      <c r="CZ69" s="110">
        <v>2</v>
      </c>
      <c r="DA69" s="110"/>
      <c r="DB69" s="110"/>
      <c r="DC69" s="110"/>
      <c r="DD69" s="111" t="str">
        <f t="shared" si="54"/>
        <v>Призер</v>
      </c>
      <c r="DE69" s="42"/>
      <c r="DF69" s="42"/>
      <c r="DG69" s="42"/>
      <c r="DH69" s="42"/>
      <c r="DI69" s="42"/>
      <c r="DJ69" s="42"/>
      <c r="DK69" s="42"/>
    </row>
    <row r="70" spans="1:115" s="112" customFormat="1" ht="20.100000000000001" customHeight="1" x14ac:dyDescent="0.25">
      <c r="A70" s="81">
        <f t="shared" si="1"/>
        <v>3.5856353591160222</v>
      </c>
      <c r="B70" s="113">
        <f t="shared" si="2"/>
        <v>47</v>
      </c>
      <c r="C70" s="202" t="s">
        <v>220</v>
      </c>
      <c r="D70" s="134" t="s">
        <v>178</v>
      </c>
      <c r="E70" s="130"/>
      <c r="F70" s="88"/>
      <c r="G70" s="87" t="s">
        <v>187</v>
      </c>
      <c r="H70" s="126" t="s">
        <v>63</v>
      </c>
      <c r="I70" s="127">
        <v>106</v>
      </c>
      <c r="J70" s="131"/>
      <c r="K70" s="87" t="s">
        <v>64</v>
      </c>
      <c r="L70" s="87"/>
      <c r="M70" s="131">
        <v>32247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172</v>
      </c>
      <c r="U70" s="116" t="s">
        <v>172</v>
      </c>
      <c r="V70" s="116" t="s">
        <v>173</v>
      </c>
      <c r="W70" s="116" t="s">
        <v>173</v>
      </c>
      <c r="X70" s="116" t="s">
        <v>172</v>
      </c>
      <c r="Y70" s="116" t="s">
        <v>172</v>
      </c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8"/>
      <c r="AW70" s="119" t="s">
        <v>172</v>
      </c>
      <c r="AX70" s="116"/>
      <c r="AY70" s="120">
        <v>14</v>
      </c>
      <c r="AZ70" s="97">
        <f t="shared" si="3"/>
        <v>0</v>
      </c>
      <c r="BA70" s="98">
        <f t="shared" si="4"/>
        <v>0</v>
      </c>
      <c r="BB70" s="98">
        <f t="shared" si="5"/>
        <v>1</v>
      </c>
      <c r="BC70" s="98">
        <f t="shared" si="6"/>
        <v>0</v>
      </c>
      <c r="BD70" s="98">
        <f t="shared" si="7"/>
        <v>0</v>
      </c>
      <c r="BE70" s="98">
        <f t="shared" si="8"/>
        <v>1</v>
      </c>
      <c r="BF70" s="98">
        <f t="shared" si="9"/>
        <v>1</v>
      </c>
      <c r="BG70" s="98">
        <f t="shared" si="10"/>
        <v>0</v>
      </c>
      <c r="BH70" s="98">
        <f t="shared" si="11"/>
        <v>0</v>
      </c>
      <c r="BI70" s="98">
        <f t="shared" si="12"/>
        <v>0</v>
      </c>
      <c r="BJ70" s="98">
        <f t="shared" si="13"/>
        <v>0</v>
      </c>
      <c r="BK70" s="98">
        <f t="shared" si="14"/>
        <v>0</v>
      </c>
      <c r="BL70" s="98">
        <f t="shared" si="15"/>
        <v>0</v>
      </c>
      <c r="BM70" s="98">
        <f t="shared" si="16"/>
        <v>0</v>
      </c>
      <c r="BN70" s="98">
        <f t="shared" si="17"/>
        <v>0</v>
      </c>
      <c r="BO70" s="98">
        <f t="shared" si="18"/>
        <v>0</v>
      </c>
      <c r="BP70" s="98">
        <f t="shared" si="19"/>
        <v>0</v>
      </c>
      <c r="BQ70" s="98">
        <f t="shared" si="20"/>
        <v>0</v>
      </c>
      <c r="BR70" s="98">
        <f t="shared" si="21"/>
        <v>0</v>
      </c>
      <c r="BS70" s="98">
        <f t="shared" si="22"/>
        <v>0</v>
      </c>
      <c r="BT70" s="98">
        <f t="shared" si="23"/>
        <v>0</v>
      </c>
      <c r="BU70" s="98">
        <f t="shared" si="24"/>
        <v>0</v>
      </c>
      <c r="BV70" s="98">
        <f t="shared" si="25"/>
        <v>0</v>
      </c>
      <c r="BW70" s="98">
        <f t="shared" si="26"/>
        <v>0</v>
      </c>
      <c r="BX70" s="98">
        <f t="shared" si="27"/>
        <v>0</v>
      </c>
      <c r="BY70" s="98">
        <f t="shared" si="28"/>
        <v>0</v>
      </c>
      <c r="BZ70" s="98">
        <f t="shared" si="29"/>
        <v>0</v>
      </c>
      <c r="CA70" s="98">
        <f t="shared" si="30"/>
        <v>0</v>
      </c>
      <c r="CB70" s="98">
        <f t="shared" si="31"/>
        <v>0</v>
      </c>
      <c r="CC70" s="98">
        <f t="shared" si="32"/>
        <v>0</v>
      </c>
      <c r="CD70" s="98">
        <f t="shared" si="33"/>
        <v>0</v>
      </c>
      <c r="CE70" s="98">
        <f t="shared" si="34"/>
        <v>0</v>
      </c>
      <c r="CF70" s="98">
        <f t="shared" si="35"/>
        <v>0</v>
      </c>
      <c r="CG70" s="98">
        <f t="shared" si="36"/>
        <v>0</v>
      </c>
      <c r="CH70" s="98">
        <f t="shared" si="37"/>
        <v>0</v>
      </c>
      <c r="CI70" s="98">
        <f t="shared" si="38"/>
        <v>0</v>
      </c>
      <c r="CJ70" s="98">
        <f t="shared" si="39"/>
        <v>0</v>
      </c>
      <c r="CK70" s="99"/>
      <c r="CL70" s="100">
        <v>0.44444444444444442</v>
      </c>
      <c r="CM70" s="101">
        <v>0.4861111111111111</v>
      </c>
      <c r="CN70" s="102">
        <f>CM70-CL70-CN$17</f>
        <v>4.1666666666666685E-2</v>
      </c>
      <c r="CO70" s="103">
        <f>IF(CN70&gt;IF(G67="О1-О3",CR$18,CR$17),CN70-IF(G67="О1-О3",CR$18,CR$17),0)</f>
        <v>4.1666666666666685E-2</v>
      </c>
      <c r="CP70" s="104">
        <f>HOUR(CO70)*3600+MINUTE(CO70)*60+SECOND(CO70)</f>
        <v>3600</v>
      </c>
      <c r="CQ70" s="105"/>
      <c r="CR70" s="106">
        <f t="shared" si="40"/>
        <v>3</v>
      </c>
      <c r="CS70" s="107">
        <f t="shared" si="48"/>
        <v>74</v>
      </c>
      <c r="CT70" s="108">
        <f t="shared" si="52"/>
        <v>3.5856353591160222</v>
      </c>
      <c r="CU70" s="108">
        <f t="shared" si="53"/>
        <v>30.032392410920874</v>
      </c>
      <c r="CV70" s="122">
        <f t="shared" ref="CV70:CV76" si="55">IF(ISNUMBER(CR70),IF(ISNUMBER(CT69),IF(CT70=CT69,CV69,B70),1),"")</f>
        <v>47</v>
      </c>
      <c r="CW70" s="110"/>
      <c r="CX70" s="110"/>
      <c r="CY70" s="110"/>
      <c r="CZ70" s="110">
        <v>3</v>
      </c>
      <c r="DA70" s="110"/>
      <c r="DB70" s="110"/>
      <c r="DC70" s="110"/>
      <c r="DD70" s="111" t="str">
        <f t="shared" si="54"/>
        <v>Призер</v>
      </c>
      <c r="DE70" s="42"/>
      <c r="DF70" s="42"/>
      <c r="DG70" s="42"/>
      <c r="DH70" s="42"/>
      <c r="DI70" s="129"/>
      <c r="DJ70" s="42"/>
      <c r="DK70" s="42"/>
    </row>
    <row r="71" spans="1:115" s="112" customFormat="1" ht="20.100000000000001" customHeight="1" x14ac:dyDescent="0.25">
      <c r="A71" s="81">
        <f t="shared" si="1"/>
        <v>2.8618784530386741</v>
      </c>
      <c r="B71" s="113">
        <f t="shared" si="2"/>
        <v>48</v>
      </c>
      <c r="C71" s="173" t="s">
        <v>229</v>
      </c>
      <c r="D71" s="125" t="s">
        <v>178</v>
      </c>
      <c r="E71" s="130"/>
      <c r="F71" s="88"/>
      <c r="G71" s="126" t="s">
        <v>185</v>
      </c>
      <c r="H71" s="127"/>
      <c r="I71" s="127"/>
      <c r="J71" s="88"/>
      <c r="K71" s="87"/>
      <c r="L71" s="88"/>
      <c r="M71" s="88"/>
      <c r="N71" s="116" t="s">
        <v>172</v>
      </c>
      <c r="O71" s="116" t="s">
        <v>172</v>
      </c>
      <c r="P71" s="116" t="s">
        <v>172</v>
      </c>
      <c r="Q71" s="116" t="s">
        <v>127</v>
      </c>
      <c r="R71" s="116" t="s">
        <v>127</v>
      </c>
      <c r="S71" s="116" t="s">
        <v>172</v>
      </c>
      <c r="T71" s="116" t="s">
        <v>172</v>
      </c>
      <c r="U71" s="116" t="s">
        <v>174</v>
      </c>
      <c r="V71" s="116" t="s">
        <v>127</v>
      </c>
      <c r="W71" s="116" t="s">
        <v>172</v>
      </c>
      <c r="X71" s="116" t="s">
        <v>127</v>
      </c>
      <c r="Y71" s="116" t="s">
        <v>175</v>
      </c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8"/>
      <c r="AW71" s="119" t="s">
        <v>174</v>
      </c>
      <c r="AX71" s="116"/>
      <c r="AY71" s="120">
        <v>24</v>
      </c>
      <c r="AZ71" s="97">
        <f t="shared" si="3"/>
        <v>0</v>
      </c>
      <c r="BA71" s="98">
        <f t="shared" si="4"/>
        <v>0</v>
      </c>
      <c r="BB71" s="98">
        <f t="shared" si="5"/>
        <v>0</v>
      </c>
      <c r="BC71" s="98">
        <f t="shared" si="6"/>
        <v>0</v>
      </c>
      <c r="BD71" s="98">
        <f t="shared" si="7"/>
        <v>0</v>
      </c>
      <c r="BE71" s="98">
        <f t="shared" si="8"/>
        <v>0</v>
      </c>
      <c r="BF71" s="98">
        <f t="shared" si="9"/>
        <v>1</v>
      </c>
      <c r="BG71" s="98">
        <f t="shared" si="10"/>
        <v>1</v>
      </c>
      <c r="BH71" s="98">
        <f t="shared" si="11"/>
        <v>0</v>
      </c>
      <c r="BI71" s="98">
        <f t="shared" si="12"/>
        <v>0</v>
      </c>
      <c r="BJ71" s="98">
        <f t="shared" si="13"/>
        <v>0</v>
      </c>
      <c r="BK71" s="98">
        <f t="shared" si="14"/>
        <v>0</v>
      </c>
      <c r="BL71" s="98">
        <f t="shared" si="15"/>
        <v>0</v>
      </c>
      <c r="BM71" s="98">
        <f t="shared" si="16"/>
        <v>0</v>
      </c>
      <c r="BN71" s="98">
        <f t="shared" si="17"/>
        <v>0</v>
      </c>
      <c r="BO71" s="98">
        <f t="shared" si="18"/>
        <v>0</v>
      </c>
      <c r="BP71" s="98">
        <f t="shared" si="19"/>
        <v>0</v>
      </c>
      <c r="BQ71" s="98">
        <f t="shared" si="20"/>
        <v>0</v>
      </c>
      <c r="BR71" s="98">
        <f t="shared" si="21"/>
        <v>0</v>
      </c>
      <c r="BS71" s="98">
        <f t="shared" si="22"/>
        <v>0</v>
      </c>
      <c r="BT71" s="98">
        <f t="shared" si="23"/>
        <v>0</v>
      </c>
      <c r="BU71" s="98">
        <f t="shared" si="24"/>
        <v>0</v>
      </c>
      <c r="BV71" s="98">
        <f t="shared" si="25"/>
        <v>0</v>
      </c>
      <c r="BW71" s="98">
        <f t="shared" si="26"/>
        <v>0</v>
      </c>
      <c r="BX71" s="98">
        <f t="shared" si="27"/>
        <v>0</v>
      </c>
      <c r="BY71" s="98">
        <f t="shared" si="28"/>
        <v>0</v>
      </c>
      <c r="BZ71" s="98">
        <f t="shared" si="29"/>
        <v>0</v>
      </c>
      <c r="CA71" s="98">
        <f t="shared" si="30"/>
        <v>0</v>
      </c>
      <c r="CB71" s="98">
        <f t="shared" si="31"/>
        <v>0</v>
      </c>
      <c r="CC71" s="98">
        <f t="shared" si="32"/>
        <v>0</v>
      </c>
      <c r="CD71" s="98">
        <f t="shared" si="33"/>
        <v>0</v>
      </c>
      <c r="CE71" s="98">
        <f t="shared" si="34"/>
        <v>0</v>
      </c>
      <c r="CF71" s="98">
        <f t="shared" si="35"/>
        <v>0</v>
      </c>
      <c r="CG71" s="98">
        <f t="shared" si="36"/>
        <v>0</v>
      </c>
      <c r="CH71" s="98">
        <f t="shared" si="37"/>
        <v>0</v>
      </c>
      <c r="CI71" s="98">
        <f t="shared" si="38"/>
        <v>1</v>
      </c>
      <c r="CJ71" s="98">
        <f t="shared" si="39"/>
        <v>0</v>
      </c>
      <c r="CK71" s="99"/>
      <c r="CL71" s="100"/>
      <c r="CM71" s="101"/>
      <c r="CN71" s="102"/>
      <c r="CO71" s="103"/>
      <c r="CP71" s="104"/>
      <c r="CQ71" s="105"/>
      <c r="CR71" s="106">
        <f t="shared" si="40"/>
        <v>2</v>
      </c>
      <c r="CS71" s="121">
        <f t="shared" si="48"/>
        <v>24</v>
      </c>
      <c r="CT71" s="108">
        <f t="shared" si="52"/>
        <v>2.8618784530386741</v>
      </c>
      <c r="CU71" s="108">
        <f t="shared" si="53"/>
        <v>23.970384081443775</v>
      </c>
      <c r="CV71" s="122">
        <f t="shared" si="55"/>
        <v>48</v>
      </c>
      <c r="CW71" s="110"/>
      <c r="CX71" s="110"/>
      <c r="CY71" s="110"/>
      <c r="CZ71" s="110">
        <v>6</v>
      </c>
      <c r="DA71" s="110"/>
      <c r="DB71" s="110"/>
      <c r="DC71" s="110">
        <v>6</v>
      </c>
      <c r="DD71" s="111" t="str">
        <f t="shared" si="54"/>
        <v/>
      </c>
      <c r="DE71" s="42"/>
      <c r="DF71" s="42"/>
      <c r="DG71" s="42"/>
      <c r="DH71" s="42"/>
      <c r="DI71" s="42"/>
      <c r="DJ71" s="42"/>
      <c r="DK71" s="42"/>
    </row>
    <row r="72" spans="1:115" s="112" customFormat="1" ht="20.100000000000001" hidden="1" customHeight="1" x14ac:dyDescent="0.25">
      <c r="A72" s="81">
        <f t="shared" si="1"/>
        <v>0</v>
      </c>
      <c r="B72" s="113"/>
      <c r="C72" s="172"/>
      <c r="D72" s="84"/>
      <c r="E72" s="130"/>
      <c r="F72" s="88"/>
      <c r="G72" s="126"/>
      <c r="H72" s="127"/>
      <c r="I72" s="127"/>
      <c r="J72" s="88"/>
      <c r="K72" s="87"/>
      <c r="L72" s="88"/>
      <c r="M72" s="88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8"/>
      <c r="AW72" s="119"/>
      <c r="AX72" s="116"/>
      <c r="AY72" s="120"/>
      <c r="AZ72" s="97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9"/>
      <c r="CL72" s="100"/>
      <c r="CM72" s="101"/>
      <c r="CN72" s="102"/>
      <c r="CO72" s="103"/>
      <c r="CP72" s="104"/>
      <c r="CQ72" s="105"/>
      <c r="CR72" s="106"/>
      <c r="CS72" s="121">
        <f t="shared" ref="CS72:CS86" si="56">IF(C70="","",SUM(AY72,IF(AW72=AW$22,0,60),IF(AX72=AX$22,0,60)))-60</f>
        <v>60</v>
      </c>
      <c r="CT72" s="108">
        <f t="shared" si="52"/>
        <v>0</v>
      </c>
      <c r="CU72" s="108">
        <f t="shared" si="53"/>
        <v>0</v>
      </c>
      <c r="CV72" s="122" t="str">
        <f t="shared" si="55"/>
        <v/>
      </c>
      <c r="CW72" s="110"/>
      <c r="CX72" s="110"/>
      <c r="CY72" s="110"/>
      <c r="CZ72" s="110">
        <v>13</v>
      </c>
      <c r="DA72" s="110"/>
      <c r="DB72" s="110"/>
      <c r="DC72" s="110"/>
      <c r="DD72" s="111" t="str">
        <f t="shared" si="54"/>
        <v/>
      </c>
      <c r="DE72" s="42"/>
      <c r="DF72" s="42"/>
      <c r="DG72" s="42"/>
      <c r="DH72" s="42"/>
      <c r="DI72" s="42"/>
      <c r="DJ72" s="42"/>
      <c r="DK72" s="42"/>
    </row>
    <row r="73" spans="1:115" s="112" customFormat="1" ht="20.100000000000001" hidden="1" customHeight="1" x14ac:dyDescent="0.25">
      <c r="A73" s="81">
        <f t="shared" si="1"/>
        <v>0</v>
      </c>
      <c r="B73" s="113"/>
      <c r="C73" s="172"/>
      <c r="D73" s="84"/>
      <c r="E73" s="130"/>
      <c r="F73" s="88"/>
      <c r="G73" s="126"/>
      <c r="H73" s="127"/>
      <c r="I73" s="127"/>
      <c r="J73" s="88"/>
      <c r="K73" s="87"/>
      <c r="L73" s="88"/>
      <c r="M73" s="88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8"/>
      <c r="AW73" s="119"/>
      <c r="AX73" s="116"/>
      <c r="AY73" s="120"/>
      <c r="AZ73" s="97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9"/>
      <c r="CL73" s="100"/>
      <c r="CM73" s="101"/>
      <c r="CN73" s="102"/>
      <c r="CO73" s="103"/>
      <c r="CP73" s="104"/>
      <c r="CQ73" s="105"/>
      <c r="CR73" s="106"/>
      <c r="CS73" s="121">
        <f t="shared" si="56"/>
        <v>60</v>
      </c>
      <c r="CT73" s="108">
        <f t="shared" si="52"/>
        <v>0</v>
      </c>
      <c r="CU73" s="108">
        <f t="shared" si="53"/>
        <v>0</v>
      </c>
      <c r="CV73" s="122" t="str">
        <f t="shared" si="55"/>
        <v/>
      </c>
      <c r="CW73" s="110"/>
      <c r="CX73" s="110"/>
      <c r="CY73" s="110"/>
      <c r="CZ73" s="110">
        <v>7</v>
      </c>
      <c r="DA73" s="110"/>
      <c r="DB73" s="110"/>
      <c r="DC73" s="110">
        <v>9</v>
      </c>
      <c r="DD73" s="111" t="str">
        <f t="shared" si="54"/>
        <v/>
      </c>
      <c r="DE73" s="42"/>
      <c r="DF73" s="42"/>
      <c r="DG73" s="42"/>
      <c r="DH73" s="42"/>
      <c r="DI73" s="42"/>
      <c r="DJ73" s="42"/>
      <c r="DK73" s="42"/>
    </row>
    <row r="74" spans="1:115" s="112" customFormat="1" ht="20.100000000000001" hidden="1" customHeight="1" x14ac:dyDescent="0.25">
      <c r="A74" s="81">
        <f t="shared" si="1"/>
        <v>0</v>
      </c>
      <c r="B74" s="113"/>
      <c r="C74" s="173"/>
      <c r="D74" s="125"/>
      <c r="E74" s="85"/>
      <c r="F74" s="88"/>
      <c r="G74" s="126"/>
      <c r="H74" s="127"/>
      <c r="I74" s="127"/>
      <c r="J74" s="88"/>
      <c r="K74" s="126"/>
      <c r="L74" s="88"/>
      <c r="M74" s="88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8"/>
      <c r="AW74" s="119"/>
      <c r="AX74" s="116"/>
      <c r="AY74" s="120"/>
      <c r="AZ74" s="97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9"/>
      <c r="CL74" s="100"/>
      <c r="CM74" s="101"/>
      <c r="CN74" s="102"/>
      <c r="CO74" s="103"/>
      <c r="CP74" s="104"/>
      <c r="CQ74" s="105"/>
      <c r="CR74" s="106"/>
      <c r="CS74" s="121" t="e">
        <f t="shared" si="56"/>
        <v>#VALUE!</v>
      </c>
      <c r="CT74" s="108">
        <f t="shared" si="52"/>
        <v>0</v>
      </c>
      <c r="CU74" s="108">
        <f t="shared" si="53"/>
        <v>0</v>
      </c>
      <c r="CV74" s="122" t="str">
        <f t="shared" si="55"/>
        <v/>
      </c>
      <c r="CW74" s="110"/>
      <c r="CX74" s="110"/>
      <c r="CY74" s="110"/>
      <c r="CZ74" s="110">
        <v>11</v>
      </c>
      <c r="DA74" s="110"/>
      <c r="DB74" s="110"/>
      <c r="DC74" s="110"/>
      <c r="DD74" s="111" t="str">
        <f t="shared" si="54"/>
        <v/>
      </c>
      <c r="DE74" s="42"/>
      <c r="DF74" s="42"/>
      <c r="DG74" s="42"/>
      <c r="DH74" s="42"/>
      <c r="DI74" s="42"/>
      <c r="DJ74" s="42"/>
      <c r="DK74" s="42"/>
    </row>
    <row r="75" spans="1:115" s="112" customFormat="1" ht="20.100000000000001" hidden="1" customHeight="1" x14ac:dyDescent="0.25">
      <c r="A75" s="81">
        <f t="shared" si="1"/>
        <v>0</v>
      </c>
      <c r="B75" s="113"/>
      <c r="C75" s="173"/>
      <c r="D75" s="125"/>
      <c r="E75" s="130"/>
      <c r="F75" s="88"/>
      <c r="G75" s="126"/>
      <c r="H75" s="127"/>
      <c r="I75" s="127"/>
      <c r="J75" s="88"/>
      <c r="K75" s="87"/>
      <c r="L75" s="88"/>
      <c r="M75" s="88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8"/>
      <c r="AW75" s="119"/>
      <c r="AX75" s="116"/>
      <c r="AY75" s="120"/>
      <c r="AZ75" s="97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9"/>
      <c r="CL75" s="100"/>
      <c r="CM75" s="101"/>
      <c r="CN75" s="102"/>
      <c r="CO75" s="103"/>
      <c r="CP75" s="104"/>
      <c r="CQ75" s="105"/>
      <c r="CR75" s="106"/>
      <c r="CS75" s="121" t="e">
        <f t="shared" si="56"/>
        <v>#VALUE!</v>
      </c>
      <c r="CT75" s="108">
        <f t="shared" si="52"/>
        <v>0</v>
      </c>
      <c r="CU75" s="108">
        <f t="shared" si="53"/>
        <v>0</v>
      </c>
      <c r="CV75" s="122" t="str">
        <f t="shared" si="55"/>
        <v/>
      </c>
      <c r="CW75" s="110"/>
      <c r="CX75" s="110"/>
      <c r="CY75" s="110"/>
      <c r="CZ75" s="110">
        <v>9</v>
      </c>
      <c r="DA75" s="110"/>
      <c r="DB75" s="110"/>
      <c r="DC75" s="110"/>
      <c r="DD75" s="111" t="str">
        <f t="shared" si="54"/>
        <v/>
      </c>
      <c r="DE75" s="42"/>
      <c r="DF75" s="42"/>
      <c r="DG75" s="42"/>
      <c r="DH75" s="42"/>
      <c r="DI75" s="42"/>
      <c r="DJ75" s="42"/>
      <c r="DK75" s="42"/>
    </row>
    <row r="76" spans="1:115" s="112" customFormat="1" ht="20.100000000000001" hidden="1" customHeight="1" x14ac:dyDescent="0.25">
      <c r="A76" s="81">
        <f t="shared" si="1"/>
        <v>0</v>
      </c>
      <c r="B76" s="113"/>
      <c r="C76" s="202"/>
      <c r="D76" s="134"/>
      <c r="E76" s="85"/>
      <c r="F76" s="88"/>
      <c r="G76" s="126"/>
      <c r="H76" s="127"/>
      <c r="I76" s="127"/>
      <c r="J76" s="88"/>
      <c r="K76" s="126"/>
      <c r="L76" s="88"/>
      <c r="M76" s="88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8"/>
      <c r="AW76" s="119"/>
      <c r="AX76" s="116"/>
      <c r="AY76" s="120"/>
      <c r="AZ76" s="97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9"/>
      <c r="CL76" s="100"/>
      <c r="CM76" s="101"/>
      <c r="CN76" s="102"/>
      <c r="CO76" s="103"/>
      <c r="CP76" s="104"/>
      <c r="CQ76" s="105"/>
      <c r="CR76" s="106"/>
      <c r="CS76" s="121" t="e">
        <f t="shared" si="56"/>
        <v>#VALUE!</v>
      </c>
      <c r="CT76" s="108">
        <f t="shared" si="52"/>
        <v>0</v>
      </c>
      <c r="CU76" s="108">
        <f t="shared" si="53"/>
        <v>0</v>
      </c>
      <c r="CV76" s="122" t="str">
        <f t="shared" si="55"/>
        <v/>
      </c>
      <c r="CW76" s="110"/>
      <c r="CX76" s="110"/>
      <c r="CY76" s="110"/>
      <c r="CZ76" s="110">
        <v>10</v>
      </c>
      <c r="DA76" s="110"/>
      <c r="DB76" s="110"/>
      <c r="DC76" s="110"/>
      <c r="DD76" s="111" t="str">
        <f t="shared" si="54"/>
        <v/>
      </c>
      <c r="DE76" s="42"/>
      <c r="DF76" s="42"/>
      <c r="DG76" s="42"/>
      <c r="DH76" s="42"/>
      <c r="DI76" s="42"/>
      <c r="DJ76" s="42"/>
      <c r="DK76" s="42"/>
    </row>
    <row r="77" spans="1:115" s="112" customFormat="1" ht="20.100000000000001" hidden="1" customHeight="1" x14ac:dyDescent="0.25">
      <c r="A77" s="81"/>
      <c r="B77" s="113"/>
      <c r="C77" s="172"/>
      <c r="D77" s="84"/>
      <c r="E77" s="85"/>
      <c r="F77" s="87"/>
      <c r="G77" s="87"/>
      <c r="H77" s="87"/>
      <c r="I77" s="87"/>
      <c r="J77" s="131"/>
      <c r="K77" s="87"/>
      <c r="L77" s="87"/>
      <c r="M77" s="131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8"/>
      <c r="AW77" s="119"/>
      <c r="AX77" s="116"/>
      <c r="AY77" s="120"/>
      <c r="AZ77" s="97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9"/>
      <c r="CL77" s="100"/>
      <c r="CM77" s="101"/>
      <c r="CN77" s="102"/>
      <c r="CO77" s="103"/>
      <c r="CP77" s="104"/>
      <c r="CQ77" s="105"/>
      <c r="CR77" s="106"/>
      <c r="CS77" s="121" t="e">
        <f t="shared" si="56"/>
        <v>#VALUE!</v>
      </c>
      <c r="CT77" s="108"/>
      <c r="CU77" s="108"/>
      <c r="CV77" s="122"/>
      <c r="CW77" s="110"/>
      <c r="CX77" s="110"/>
      <c r="CY77" s="110"/>
      <c r="CZ77" s="110"/>
      <c r="DA77" s="110"/>
      <c r="DB77" s="110"/>
      <c r="DC77" s="110"/>
      <c r="DD77" s="111"/>
      <c r="DE77" s="42"/>
      <c r="DF77" s="42"/>
      <c r="DG77" s="42"/>
      <c r="DH77" s="42"/>
      <c r="DI77" s="42"/>
      <c r="DJ77" s="42"/>
      <c r="DK77" s="42"/>
    </row>
    <row r="78" spans="1:115" s="112" customFormat="1" ht="20.100000000000001" hidden="1" customHeight="1" x14ac:dyDescent="0.25">
      <c r="A78" s="81"/>
      <c r="B78" s="113"/>
      <c r="C78" s="172"/>
      <c r="D78" s="84"/>
      <c r="E78" s="85"/>
      <c r="F78" s="88"/>
      <c r="G78" s="87"/>
      <c r="H78" s="87"/>
      <c r="I78" s="127"/>
      <c r="J78" s="88"/>
      <c r="K78" s="87"/>
      <c r="L78" s="88"/>
      <c r="M78" s="88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8"/>
      <c r="AW78" s="119"/>
      <c r="AX78" s="116"/>
      <c r="AY78" s="120"/>
      <c r="AZ78" s="97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9"/>
      <c r="CL78" s="100"/>
      <c r="CM78" s="101"/>
      <c r="CN78" s="102"/>
      <c r="CO78" s="103"/>
      <c r="CP78" s="104"/>
      <c r="CQ78" s="105"/>
      <c r="CR78" s="106"/>
      <c r="CS78" s="121" t="e">
        <f t="shared" si="56"/>
        <v>#VALUE!</v>
      </c>
      <c r="CT78" s="108"/>
      <c r="CU78" s="108"/>
      <c r="CV78" s="122"/>
      <c r="CW78" s="110"/>
      <c r="CX78" s="110"/>
      <c r="CY78" s="110"/>
      <c r="CZ78" s="110"/>
      <c r="DA78" s="110"/>
      <c r="DB78" s="110"/>
      <c r="DC78" s="110"/>
      <c r="DD78" s="111"/>
      <c r="DE78" s="42"/>
      <c r="DF78" s="42"/>
      <c r="DG78" s="42"/>
      <c r="DH78" s="42"/>
      <c r="DI78" s="42"/>
      <c r="DJ78" s="42"/>
      <c r="DK78" s="42"/>
    </row>
    <row r="79" spans="1:115" s="112" customFormat="1" ht="20.100000000000001" hidden="1" customHeight="1" x14ac:dyDescent="0.25">
      <c r="A79" s="81"/>
      <c r="B79" s="113"/>
      <c r="C79" s="204"/>
      <c r="D79" s="134"/>
      <c r="E79" s="130"/>
      <c r="F79" s="88"/>
      <c r="G79" s="126"/>
      <c r="H79" s="127"/>
      <c r="I79" s="127"/>
      <c r="J79" s="88"/>
      <c r="K79" s="87"/>
      <c r="L79" s="88"/>
      <c r="M79" s="88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8"/>
      <c r="AW79" s="119"/>
      <c r="AX79" s="116"/>
      <c r="AY79" s="120"/>
      <c r="AZ79" s="97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9"/>
      <c r="CL79" s="100"/>
      <c r="CM79" s="101"/>
      <c r="CN79" s="102"/>
      <c r="CO79" s="103"/>
      <c r="CP79" s="104"/>
      <c r="CQ79" s="105"/>
      <c r="CR79" s="106"/>
      <c r="CS79" s="121" t="e">
        <f t="shared" si="56"/>
        <v>#VALUE!</v>
      </c>
      <c r="CT79" s="108"/>
      <c r="CU79" s="108"/>
      <c r="CV79" s="122"/>
      <c r="CW79" s="110"/>
      <c r="CX79" s="110"/>
      <c r="CY79" s="110"/>
      <c r="CZ79" s="110"/>
      <c r="DA79" s="110"/>
      <c r="DB79" s="110"/>
      <c r="DC79" s="110"/>
      <c r="DD79" s="111"/>
      <c r="DE79" s="42"/>
      <c r="DF79" s="42"/>
      <c r="DG79" s="42"/>
      <c r="DH79" s="42"/>
      <c r="DI79" s="42"/>
      <c r="DJ79" s="42"/>
      <c r="DK79" s="42"/>
    </row>
    <row r="80" spans="1:115" s="112" customFormat="1" ht="20.100000000000001" hidden="1" customHeight="1" x14ac:dyDescent="0.25">
      <c r="A80" s="81"/>
      <c r="B80" s="113"/>
      <c r="C80" s="172"/>
      <c r="D80" s="134"/>
      <c r="E80" s="85"/>
      <c r="F80" s="88"/>
      <c r="G80" s="87"/>
      <c r="H80" s="126"/>
      <c r="I80" s="127"/>
      <c r="J80" s="88"/>
      <c r="K80" s="126"/>
      <c r="L80" s="88"/>
      <c r="M80" s="88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8"/>
      <c r="AW80" s="119"/>
      <c r="AX80" s="116"/>
      <c r="AY80" s="120"/>
      <c r="AZ80" s="97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9"/>
      <c r="CL80" s="100"/>
      <c r="CM80" s="101"/>
      <c r="CN80" s="102"/>
      <c r="CO80" s="103"/>
      <c r="CP80" s="104"/>
      <c r="CQ80" s="105"/>
      <c r="CR80" s="106"/>
      <c r="CS80" s="121" t="e">
        <f t="shared" si="56"/>
        <v>#VALUE!</v>
      </c>
      <c r="CT80" s="108"/>
      <c r="CU80" s="108"/>
      <c r="CV80" s="122"/>
      <c r="CW80" s="110"/>
      <c r="CX80" s="110"/>
      <c r="CY80" s="110"/>
      <c r="CZ80" s="110"/>
      <c r="DA80" s="110"/>
      <c r="DB80" s="110"/>
      <c r="DC80" s="110"/>
      <c r="DD80" s="111"/>
      <c r="DE80" s="42"/>
      <c r="DF80" s="42"/>
      <c r="DG80" s="42"/>
      <c r="DH80" s="42"/>
      <c r="DI80" s="42"/>
      <c r="DJ80" s="42"/>
      <c r="DK80" s="42"/>
    </row>
    <row r="81" spans="1:115" s="112" customFormat="1" ht="20.100000000000001" hidden="1" customHeight="1" x14ac:dyDescent="0.25">
      <c r="A81" s="81"/>
      <c r="B81" s="113"/>
      <c r="C81" s="173"/>
      <c r="D81" s="125"/>
      <c r="E81" s="130"/>
      <c r="F81" s="88"/>
      <c r="G81" s="126"/>
      <c r="H81" s="127"/>
      <c r="I81" s="127"/>
      <c r="J81" s="88"/>
      <c r="K81" s="87"/>
      <c r="L81" s="88"/>
      <c r="M81" s="88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8"/>
      <c r="AW81" s="119"/>
      <c r="AX81" s="116"/>
      <c r="AY81" s="120"/>
      <c r="AZ81" s="97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9"/>
      <c r="CL81" s="100"/>
      <c r="CM81" s="101"/>
      <c r="CN81" s="102"/>
      <c r="CO81" s="103"/>
      <c r="CP81" s="104"/>
      <c r="CQ81" s="105"/>
      <c r="CR81" s="106"/>
      <c r="CS81" s="121" t="e">
        <f t="shared" si="56"/>
        <v>#VALUE!</v>
      </c>
      <c r="CT81" s="108"/>
      <c r="CU81" s="108"/>
      <c r="CV81" s="122"/>
      <c r="CW81" s="110"/>
      <c r="CX81" s="110"/>
      <c r="CY81" s="110"/>
      <c r="CZ81" s="110"/>
      <c r="DA81" s="110"/>
      <c r="DB81" s="110"/>
      <c r="DC81" s="110"/>
      <c r="DD81" s="111"/>
      <c r="DE81" s="42"/>
      <c r="DF81" s="42"/>
      <c r="DG81" s="42"/>
      <c r="DH81" s="42"/>
      <c r="DI81" s="42"/>
      <c r="DJ81" s="42"/>
      <c r="DK81" s="42"/>
    </row>
    <row r="82" spans="1:115" s="112" customFormat="1" ht="20.100000000000001" hidden="1" customHeight="1" x14ac:dyDescent="0.25">
      <c r="A82" s="81"/>
      <c r="B82" s="113"/>
      <c r="C82" s="172"/>
      <c r="D82" s="84"/>
      <c r="E82" s="130"/>
      <c r="F82" s="88"/>
      <c r="G82" s="126"/>
      <c r="H82" s="127"/>
      <c r="I82" s="127"/>
      <c r="J82" s="88"/>
      <c r="K82" s="87"/>
      <c r="L82" s="88"/>
      <c r="M82" s="88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8"/>
      <c r="AW82" s="119"/>
      <c r="AX82" s="116"/>
      <c r="AY82" s="120"/>
      <c r="AZ82" s="97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9"/>
      <c r="CL82" s="100"/>
      <c r="CM82" s="101"/>
      <c r="CN82" s="102"/>
      <c r="CO82" s="103"/>
      <c r="CP82" s="104"/>
      <c r="CQ82" s="105"/>
      <c r="CR82" s="106"/>
      <c r="CS82" s="121" t="e">
        <f t="shared" si="56"/>
        <v>#VALUE!</v>
      </c>
      <c r="CT82" s="108"/>
      <c r="CU82" s="108"/>
      <c r="CV82" s="122"/>
      <c r="CW82" s="110"/>
      <c r="CX82" s="110"/>
      <c r="CY82" s="110"/>
      <c r="CZ82" s="110"/>
      <c r="DA82" s="110"/>
      <c r="DB82" s="110"/>
      <c r="DC82" s="110"/>
      <c r="DD82" s="111"/>
      <c r="DE82" s="42"/>
      <c r="DF82" s="42"/>
      <c r="DG82" s="42"/>
      <c r="DH82" s="42"/>
      <c r="DI82" s="42"/>
      <c r="DJ82" s="42"/>
      <c r="DK82" s="42"/>
    </row>
    <row r="83" spans="1:115" s="112" customFormat="1" ht="20.100000000000001" hidden="1" customHeight="1" x14ac:dyDescent="0.25">
      <c r="A83" s="81"/>
      <c r="B83" s="113"/>
      <c r="C83" s="173"/>
      <c r="D83" s="84"/>
      <c r="E83" s="130"/>
      <c r="F83" s="88"/>
      <c r="G83" s="87"/>
      <c r="H83" s="87"/>
      <c r="I83" s="127"/>
      <c r="J83" s="88"/>
      <c r="K83" s="87"/>
      <c r="L83" s="88"/>
      <c r="M83" s="88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8"/>
      <c r="AW83" s="119"/>
      <c r="AX83" s="116"/>
      <c r="AY83" s="120"/>
      <c r="AZ83" s="97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9"/>
      <c r="CL83" s="100"/>
      <c r="CM83" s="101"/>
      <c r="CN83" s="102"/>
      <c r="CO83" s="103"/>
      <c r="CP83" s="104"/>
      <c r="CQ83" s="105"/>
      <c r="CR83" s="106"/>
      <c r="CS83" s="121" t="e">
        <f t="shared" si="56"/>
        <v>#VALUE!</v>
      </c>
      <c r="CT83" s="108"/>
      <c r="CU83" s="108"/>
      <c r="CV83" s="122"/>
      <c r="CW83" s="110"/>
      <c r="CX83" s="110"/>
      <c r="CY83" s="110"/>
      <c r="CZ83" s="110"/>
      <c r="DA83" s="110"/>
      <c r="DB83" s="110"/>
      <c r="DC83" s="110"/>
      <c r="DD83" s="111"/>
      <c r="DE83" s="42"/>
      <c r="DF83" s="42"/>
      <c r="DG83" s="42"/>
      <c r="DH83" s="42"/>
      <c r="DI83" s="42"/>
      <c r="DJ83" s="42"/>
      <c r="DK83" s="42"/>
    </row>
    <row r="84" spans="1:115" s="112" customFormat="1" ht="20.100000000000001" hidden="1" customHeight="1" x14ac:dyDescent="0.25">
      <c r="A84" s="81"/>
      <c r="B84" s="113"/>
      <c r="C84" s="173"/>
      <c r="D84" s="125"/>
      <c r="E84" s="85"/>
      <c r="F84" s="87"/>
      <c r="G84" s="87"/>
      <c r="H84" s="126"/>
      <c r="I84" s="127"/>
      <c r="J84" s="128"/>
      <c r="K84" s="126"/>
      <c r="L84" s="88"/>
      <c r="M84" s="88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8"/>
      <c r="AW84" s="119"/>
      <c r="AX84" s="116"/>
      <c r="AY84" s="120"/>
      <c r="AZ84" s="97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9"/>
      <c r="CL84" s="100"/>
      <c r="CM84" s="101"/>
      <c r="CN84" s="102"/>
      <c r="CO84" s="103"/>
      <c r="CP84" s="104"/>
      <c r="CQ84" s="105"/>
      <c r="CR84" s="106"/>
      <c r="CS84" s="121" t="e">
        <f t="shared" si="56"/>
        <v>#VALUE!</v>
      </c>
      <c r="CT84" s="108"/>
      <c r="CU84" s="108"/>
      <c r="CV84" s="122"/>
      <c r="CW84" s="110"/>
      <c r="CX84" s="110"/>
      <c r="CY84" s="110"/>
      <c r="CZ84" s="110"/>
      <c r="DA84" s="110"/>
      <c r="DB84" s="110"/>
      <c r="DC84" s="110"/>
      <c r="DD84" s="111"/>
      <c r="DE84" s="42"/>
      <c r="DF84" s="42"/>
      <c r="DG84" s="42"/>
      <c r="DH84" s="42"/>
      <c r="DI84" s="42"/>
      <c r="DJ84" s="42"/>
      <c r="DK84" s="42"/>
    </row>
    <row r="85" spans="1:115" s="112" customFormat="1" ht="20.100000000000001" hidden="1" customHeight="1" x14ac:dyDescent="0.25">
      <c r="A85" s="81"/>
      <c r="B85" s="113"/>
      <c r="C85" s="173"/>
      <c r="D85" s="125"/>
      <c r="E85" s="130"/>
      <c r="F85" s="88"/>
      <c r="G85" s="126"/>
      <c r="H85" s="127"/>
      <c r="I85" s="127"/>
      <c r="J85" s="88"/>
      <c r="K85" s="87"/>
      <c r="L85" s="88"/>
      <c r="M85" s="88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8"/>
      <c r="AW85" s="119"/>
      <c r="AX85" s="116"/>
      <c r="AY85" s="120"/>
      <c r="AZ85" s="97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9"/>
      <c r="CL85" s="100"/>
      <c r="CM85" s="101"/>
      <c r="CN85" s="102"/>
      <c r="CO85" s="103"/>
      <c r="CP85" s="104"/>
      <c r="CQ85" s="105"/>
      <c r="CR85" s="106"/>
      <c r="CS85" s="121" t="e">
        <f t="shared" si="56"/>
        <v>#VALUE!</v>
      </c>
      <c r="CT85" s="108"/>
      <c r="CU85" s="108"/>
      <c r="CV85" s="122"/>
      <c r="CW85" s="110"/>
      <c r="CX85" s="110"/>
      <c r="CY85" s="110"/>
      <c r="CZ85" s="110"/>
      <c r="DA85" s="110"/>
      <c r="DB85" s="110"/>
      <c r="DC85" s="110"/>
      <c r="DD85" s="111"/>
      <c r="DE85" s="42"/>
      <c r="DF85" s="42"/>
      <c r="DG85" s="42"/>
      <c r="DH85" s="42"/>
      <c r="DI85" s="42"/>
      <c r="DJ85" s="42"/>
      <c r="DK85" s="42"/>
    </row>
    <row r="86" spans="1:115" s="112" customFormat="1" ht="20.100000000000001" hidden="1" customHeight="1" x14ac:dyDescent="0.25">
      <c r="A86" s="81"/>
      <c r="B86" s="113"/>
      <c r="C86" s="173"/>
      <c r="D86" s="134"/>
      <c r="E86" s="130"/>
      <c r="F86" s="88"/>
      <c r="G86" s="126"/>
      <c r="H86" s="127"/>
      <c r="I86" s="127"/>
      <c r="J86" s="88"/>
      <c r="K86" s="87"/>
      <c r="L86" s="88"/>
      <c r="M86" s="88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8"/>
      <c r="AW86" s="119"/>
      <c r="AX86" s="116"/>
      <c r="AY86" s="120"/>
      <c r="AZ86" s="97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9"/>
      <c r="CL86" s="100"/>
      <c r="CM86" s="101"/>
      <c r="CN86" s="102"/>
      <c r="CO86" s="103"/>
      <c r="CP86" s="104"/>
      <c r="CQ86" s="105"/>
      <c r="CR86" s="106"/>
      <c r="CS86" s="121" t="e">
        <f t="shared" si="56"/>
        <v>#VALUE!</v>
      </c>
      <c r="CT86" s="108"/>
      <c r="CU86" s="108"/>
      <c r="CV86" s="122"/>
      <c r="CW86" s="110"/>
      <c r="CX86" s="110"/>
      <c r="CY86" s="110"/>
      <c r="CZ86" s="110"/>
      <c r="DA86" s="110"/>
      <c r="DB86" s="110"/>
      <c r="DC86" s="110"/>
      <c r="DD86" s="111"/>
      <c r="DE86" s="42"/>
      <c r="DF86" s="42"/>
      <c r="DG86" s="42"/>
      <c r="DH86" s="42"/>
      <c r="DI86" s="42"/>
      <c r="DJ86" s="42"/>
      <c r="DK86" s="42"/>
    </row>
    <row r="87" spans="1:115" s="112" customFormat="1" ht="20.100000000000001" hidden="1" customHeight="1" x14ac:dyDescent="0.25">
      <c r="A87" s="81"/>
      <c r="B87" s="113"/>
      <c r="C87" s="173"/>
      <c r="D87" s="125"/>
      <c r="E87" s="130"/>
      <c r="F87" s="88"/>
      <c r="G87" s="126"/>
      <c r="H87" s="127"/>
      <c r="I87" s="127"/>
      <c r="J87" s="88"/>
      <c r="K87" s="87"/>
      <c r="L87" s="88"/>
      <c r="M87" s="88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8"/>
      <c r="AW87" s="119"/>
      <c r="AX87" s="116"/>
      <c r="AY87" s="120"/>
      <c r="AZ87" s="97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9"/>
      <c r="CL87" s="100"/>
      <c r="CM87" s="101"/>
      <c r="CN87" s="102"/>
      <c r="CO87" s="103"/>
      <c r="CP87" s="104"/>
      <c r="CQ87" s="105"/>
      <c r="CR87" s="106"/>
      <c r="CS87" s="121" t="e">
        <f>IF(C81="","",SUM(AY87,IF(AW87=AW$22,0,60),IF(AX87=AX$22,0,60)))-60</f>
        <v>#VALUE!</v>
      </c>
      <c r="CT87" s="108"/>
      <c r="CU87" s="108"/>
      <c r="CV87" s="122"/>
      <c r="CW87" s="110"/>
      <c r="CX87" s="110"/>
      <c r="CY87" s="110"/>
      <c r="CZ87" s="110"/>
      <c r="DA87" s="110"/>
      <c r="DB87" s="110"/>
      <c r="DC87" s="110"/>
      <c r="DD87" s="111"/>
      <c r="DE87" s="42"/>
      <c r="DF87" s="42"/>
      <c r="DG87" s="42"/>
      <c r="DH87" s="42"/>
      <c r="DI87" s="42"/>
      <c r="DJ87" s="42"/>
      <c r="DK87" s="42"/>
    </row>
    <row r="88" spans="1:115" s="112" customFormat="1" ht="20.100000000000001" hidden="1" customHeight="1" x14ac:dyDescent="0.25">
      <c r="A88" s="81"/>
      <c r="B88" s="113"/>
      <c r="C88" s="203"/>
      <c r="D88" s="134"/>
      <c r="E88" s="130"/>
      <c r="F88" s="88"/>
      <c r="G88" s="126"/>
      <c r="H88" s="127"/>
      <c r="I88" s="127"/>
      <c r="J88" s="128"/>
      <c r="K88" s="87"/>
      <c r="L88" s="87"/>
      <c r="M88" s="128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8"/>
      <c r="AW88" s="119"/>
      <c r="AX88" s="116"/>
      <c r="AY88" s="120"/>
      <c r="AZ88" s="97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9"/>
      <c r="CL88" s="100"/>
      <c r="CM88" s="101"/>
      <c r="CN88" s="102"/>
      <c r="CO88" s="103"/>
      <c r="CP88" s="104"/>
      <c r="CQ88" s="105"/>
      <c r="CR88" s="106"/>
      <c r="CS88" s="121" t="e">
        <f>IF(C86="","",SUM(AY88,IF(AW88=AW$22,0,60),IF(AX88=AX$22,0,60)))-60</f>
        <v>#VALUE!</v>
      </c>
      <c r="CT88" s="108"/>
      <c r="CU88" s="108"/>
      <c r="CV88" s="122"/>
      <c r="CW88" s="110"/>
      <c r="CX88" s="110"/>
      <c r="CY88" s="110"/>
      <c r="CZ88" s="110"/>
      <c r="DA88" s="110"/>
      <c r="DB88" s="110"/>
      <c r="DC88" s="110"/>
      <c r="DD88" s="111"/>
      <c r="DE88" s="42"/>
      <c r="DF88" s="42"/>
      <c r="DG88" s="42"/>
      <c r="DH88" s="42"/>
      <c r="DI88" s="42"/>
      <c r="DJ88" s="42"/>
      <c r="DK88" s="42"/>
    </row>
    <row r="89" spans="1:115" s="112" customFormat="1" ht="20.100000000000001" hidden="1" customHeight="1" x14ac:dyDescent="0.25">
      <c r="A89" s="81"/>
      <c r="B89" s="113"/>
      <c r="C89" s="173"/>
      <c r="D89" s="84"/>
      <c r="E89" s="130"/>
      <c r="F89" s="88"/>
      <c r="G89" s="126"/>
      <c r="H89" s="127"/>
      <c r="I89" s="87"/>
      <c r="J89" s="115"/>
      <c r="K89" s="87"/>
      <c r="L89" s="87"/>
      <c r="M89" s="115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8"/>
      <c r="AW89" s="119"/>
      <c r="AX89" s="116"/>
      <c r="AY89" s="120"/>
      <c r="AZ89" s="97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9"/>
      <c r="CL89" s="100"/>
      <c r="CM89" s="101"/>
      <c r="CN89" s="102"/>
      <c r="CO89" s="103"/>
      <c r="CP89" s="104"/>
      <c r="CQ89" s="105"/>
      <c r="CR89" s="106"/>
      <c r="CS89" s="121" t="e">
        <f>IF(C90="","",SUM(AY89,IF(AW89=AW$22,0,60),IF(AX89=AX$22,0,60)))-60</f>
        <v>#VALUE!</v>
      </c>
      <c r="CT89" s="108"/>
      <c r="CU89" s="108"/>
      <c r="CV89" s="122"/>
      <c r="CW89" s="110"/>
      <c r="CX89" s="110"/>
      <c r="CY89" s="110"/>
      <c r="CZ89" s="110"/>
      <c r="DA89" s="110"/>
      <c r="DB89" s="110"/>
      <c r="DC89" s="110"/>
      <c r="DD89" s="111"/>
      <c r="DE89" s="42"/>
      <c r="DF89" s="42"/>
      <c r="DG89" s="42"/>
      <c r="DH89" s="42"/>
      <c r="DI89" s="42"/>
      <c r="DJ89" s="42"/>
      <c r="DK89" s="42"/>
    </row>
    <row r="90" spans="1:115" s="112" customFormat="1" ht="20.100000000000001" hidden="1" customHeight="1" x14ac:dyDescent="0.25">
      <c r="A90" s="81">
        <f t="shared" si="1"/>
        <v>0</v>
      </c>
      <c r="B90" s="113"/>
      <c r="C90" s="173"/>
      <c r="D90" s="125"/>
      <c r="E90" s="130"/>
      <c r="F90" s="88"/>
      <c r="G90" s="126"/>
      <c r="H90" s="127"/>
      <c r="I90" s="127"/>
      <c r="J90" s="88"/>
      <c r="K90" s="87"/>
      <c r="L90" s="88"/>
      <c r="M90" s="88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8"/>
      <c r="AW90" s="119"/>
      <c r="AX90" s="116"/>
      <c r="AY90" s="120"/>
      <c r="AZ90" s="97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9"/>
      <c r="CL90" s="100"/>
      <c r="CM90" s="101"/>
      <c r="CN90" s="102"/>
      <c r="CO90" s="103"/>
      <c r="CP90" s="104"/>
      <c r="CQ90" s="105"/>
      <c r="CR90" s="106"/>
      <c r="CS90" s="121" t="e">
        <f>IF(C88="","",SUM(AY90,IF(AW90=AW$22,0,60),IF(AX90=AX$22,0,60)))-60</f>
        <v>#VALUE!</v>
      </c>
      <c r="CT90" s="108">
        <f t="shared" ref="CT90:CT95" si="57">IF(C90="",0,IF(ISNUMBER(CR90),CR90+(1-(CS90+1)/181),0))</f>
        <v>0</v>
      </c>
      <c r="CU90" s="108">
        <f>CT90*100/MAX(CT:CT)</f>
        <v>0</v>
      </c>
      <c r="CV90" s="122" t="str">
        <f>IF(ISNUMBER(CR90),IF(ISNUMBER(CT76),IF(CT90=CT76,CV76,B90),1),"")</f>
        <v/>
      </c>
      <c r="CW90" s="110"/>
      <c r="CX90" s="110"/>
      <c r="CY90" s="110"/>
      <c r="CZ90" s="110">
        <v>12</v>
      </c>
      <c r="DA90" s="110"/>
      <c r="DB90" s="110"/>
      <c r="DC90" s="110"/>
      <c r="DD90" s="111" t="str">
        <f t="shared" si="54"/>
        <v/>
      </c>
      <c r="DE90" s="42"/>
      <c r="DF90" s="42"/>
      <c r="DG90" s="42"/>
      <c r="DH90" s="42"/>
      <c r="DI90" s="42"/>
      <c r="DJ90" s="42"/>
      <c r="DK90" s="42"/>
    </row>
    <row r="91" spans="1:115" s="112" customFormat="1" ht="20.100000000000001" hidden="1" customHeight="1" x14ac:dyDescent="0.25">
      <c r="A91" s="81">
        <f t="shared" si="1"/>
        <v>0</v>
      </c>
      <c r="B91" s="113"/>
      <c r="C91" s="173"/>
      <c r="D91" s="84"/>
      <c r="E91" s="85"/>
      <c r="F91" s="88"/>
      <c r="G91" s="126"/>
      <c r="H91" s="127"/>
      <c r="I91" s="127"/>
      <c r="J91" s="128"/>
      <c r="K91" s="87"/>
      <c r="L91" s="87"/>
      <c r="M91" s="13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8"/>
      <c r="AW91" s="119"/>
      <c r="AX91" s="116"/>
      <c r="AY91" s="120"/>
      <c r="AZ91" s="97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9"/>
      <c r="CL91" s="100"/>
      <c r="CM91" s="101"/>
      <c r="CN91" s="102"/>
      <c r="CO91" s="103"/>
      <c r="CP91" s="104"/>
      <c r="CQ91" s="105"/>
      <c r="CR91" s="106"/>
      <c r="CS91" s="121">
        <v>2</v>
      </c>
      <c r="CT91" s="108">
        <f t="shared" si="57"/>
        <v>0</v>
      </c>
      <c r="CU91" s="108">
        <f>CT91*100/MAX(CT:CT)</f>
        <v>0</v>
      </c>
      <c r="CV91" s="122" t="str">
        <f>IF(ISNUMBER(CR91),IF(ISNUMBER(CT90),IF(CT91=CT90,CV90,B91),1),"")</f>
        <v/>
      </c>
      <c r="CW91" s="110"/>
      <c r="CX91" s="110"/>
      <c r="CY91" s="110"/>
      <c r="CZ91" s="110">
        <v>8</v>
      </c>
      <c r="DA91" s="110"/>
      <c r="DB91" s="110"/>
      <c r="DC91" s="110"/>
      <c r="DD91" s="111" t="str">
        <f t="shared" si="54"/>
        <v/>
      </c>
      <c r="DE91" s="42"/>
      <c r="DF91" s="42"/>
      <c r="DG91" s="42"/>
      <c r="DH91" s="42"/>
      <c r="DI91" s="42"/>
      <c r="DJ91" s="42"/>
      <c r="DK91" s="42"/>
    </row>
    <row r="92" spans="1:115" s="112" customFormat="1" ht="20.100000000000001" hidden="1" customHeight="1" x14ac:dyDescent="0.25">
      <c r="A92" s="81">
        <f t="shared" si="1"/>
        <v>0</v>
      </c>
      <c r="B92" s="113"/>
      <c r="C92" s="173"/>
      <c r="D92" s="84"/>
      <c r="E92" s="85"/>
      <c r="F92" s="127"/>
      <c r="G92" s="87"/>
      <c r="H92" s="127"/>
      <c r="I92" s="127"/>
      <c r="J92" s="128"/>
      <c r="K92" s="87"/>
      <c r="L92" s="88"/>
      <c r="M92" s="88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8"/>
      <c r="AW92" s="119"/>
      <c r="AX92" s="116"/>
      <c r="AY92" s="120"/>
      <c r="AZ92" s="97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9"/>
      <c r="CL92" s="100"/>
      <c r="CM92" s="101"/>
      <c r="CN92" s="102"/>
      <c r="CO92" s="103"/>
      <c r="CP92" s="104"/>
      <c r="CQ92" s="105"/>
      <c r="CR92" s="106"/>
      <c r="CS92" s="121" t="e">
        <f t="shared" ref="CS92:CS97" si="58">IF(C90="","",SUM(AY92,IF(AW92=AW$22,0,60),IF(AX92=AX$22,0,60)))-60</f>
        <v>#VALUE!</v>
      </c>
      <c r="CT92" s="108">
        <f t="shared" si="57"/>
        <v>0</v>
      </c>
      <c r="CU92" s="108">
        <f>CT92*100/MAX(CT:CT)</f>
        <v>0</v>
      </c>
      <c r="CV92" s="122" t="str">
        <f>IF(ISNUMBER(CR92),IF(ISNUMBER(#REF!),IF(CT92=#REF!,#REF!,B92),1),"")</f>
        <v/>
      </c>
      <c r="CW92" s="110"/>
      <c r="CX92" s="110"/>
      <c r="CY92" s="110"/>
      <c r="CZ92" s="110"/>
      <c r="DA92" s="110">
        <v>6</v>
      </c>
      <c r="DB92" s="110"/>
      <c r="DC92" s="110"/>
      <c r="DD92" s="111" t="str">
        <f t="shared" si="54"/>
        <v/>
      </c>
      <c r="DE92" s="42"/>
      <c r="DF92" s="42"/>
      <c r="DG92" s="42"/>
      <c r="DH92" s="42"/>
      <c r="DI92" s="42"/>
      <c r="DJ92" s="42"/>
      <c r="DK92" s="42"/>
    </row>
    <row r="93" spans="1:115" s="112" customFormat="1" ht="20.100000000000001" hidden="1" customHeight="1" x14ac:dyDescent="0.25">
      <c r="A93" s="81">
        <f>CT93</f>
        <v>0</v>
      </c>
      <c r="B93" s="113"/>
      <c r="C93" s="175"/>
      <c r="D93" s="84"/>
      <c r="E93" s="130"/>
      <c r="F93" s="88"/>
      <c r="G93" s="126"/>
      <c r="H93" s="127"/>
      <c r="I93" s="127"/>
      <c r="J93" s="88"/>
      <c r="K93" s="87"/>
      <c r="L93" s="88"/>
      <c r="M93" s="88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8"/>
      <c r="AW93" s="119"/>
      <c r="AX93" s="116"/>
      <c r="AY93" s="120"/>
      <c r="AZ93" s="97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9"/>
      <c r="CL93" s="100"/>
      <c r="CM93" s="101"/>
      <c r="CN93" s="102"/>
      <c r="CO93" s="103"/>
      <c r="CP93" s="104"/>
      <c r="CQ93" s="105"/>
      <c r="CR93" s="106"/>
      <c r="CS93" s="121" t="e">
        <f t="shared" si="58"/>
        <v>#VALUE!</v>
      </c>
      <c r="CT93" s="108">
        <f t="shared" si="57"/>
        <v>0</v>
      </c>
      <c r="CU93" s="108">
        <f>CT93*100/MAX(CT:CT)</f>
        <v>0</v>
      </c>
      <c r="CV93" s="122" t="str">
        <f>IF(ISNUMBER(CR93),IF(ISNUMBER(CT92),IF(CT93=CT92,CV92,B93),1),"")</f>
        <v/>
      </c>
      <c r="CW93" s="110"/>
      <c r="CX93" s="110"/>
      <c r="CY93" s="110"/>
      <c r="CZ93" s="110">
        <v>5</v>
      </c>
      <c r="DA93" s="110"/>
      <c r="DB93" s="110"/>
      <c r="DC93" s="110">
        <v>2</v>
      </c>
      <c r="DD93" s="111" t="str">
        <f t="shared" si="54"/>
        <v>Призер</v>
      </c>
      <c r="DE93" s="42"/>
      <c r="DF93" s="42"/>
      <c r="DG93" s="42"/>
      <c r="DH93" s="42"/>
      <c r="DI93" s="42"/>
      <c r="DJ93" s="129"/>
      <c r="DK93" s="42"/>
    </row>
    <row r="94" spans="1:115" s="112" customFormat="1" ht="20.100000000000001" hidden="1" customHeight="1" x14ac:dyDescent="0.25">
      <c r="A94" s="81">
        <f>CT94</f>
        <v>0</v>
      </c>
      <c r="B94" s="113"/>
      <c r="C94" s="172"/>
      <c r="D94" s="84"/>
      <c r="E94" s="130"/>
      <c r="F94" s="88"/>
      <c r="G94" s="126"/>
      <c r="H94" s="127"/>
      <c r="I94" s="127"/>
      <c r="J94" s="88"/>
      <c r="K94" s="87"/>
      <c r="L94" s="88"/>
      <c r="M94" s="88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8"/>
      <c r="AW94" s="119"/>
      <c r="AX94" s="116"/>
      <c r="AY94" s="120"/>
      <c r="AZ94" s="97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9"/>
      <c r="CL94" s="100"/>
      <c r="CM94" s="101"/>
      <c r="CN94" s="102"/>
      <c r="CO94" s="103"/>
      <c r="CP94" s="104"/>
      <c r="CQ94" s="105"/>
      <c r="CR94" s="106"/>
      <c r="CS94" s="121" t="e">
        <f t="shared" si="58"/>
        <v>#VALUE!</v>
      </c>
      <c r="CT94" s="108">
        <f t="shared" si="57"/>
        <v>0</v>
      </c>
      <c r="CU94" s="108"/>
      <c r="CV94" s="122" t="str">
        <f>IF(ISNUMBER(CR94),IF(ISNUMBER(#REF!),IF(CT94=#REF!,#REF!,B94),1),"")</f>
        <v/>
      </c>
      <c r="CW94" s="110"/>
      <c r="CX94" s="110"/>
      <c r="CY94" s="110"/>
      <c r="CZ94" s="110"/>
      <c r="DA94" s="110"/>
      <c r="DB94" s="110"/>
      <c r="DC94" s="110"/>
      <c r="DD94" s="111"/>
      <c r="DE94" s="42"/>
      <c r="DF94" s="5"/>
      <c r="DG94" s="42"/>
      <c r="DH94" s="42"/>
      <c r="DI94" s="42"/>
      <c r="DJ94" s="42"/>
      <c r="DK94" s="42"/>
    </row>
    <row r="95" spans="1:115" s="112" customFormat="1" ht="20.100000000000001" hidden="1" customHeight="1" x14ac:dyDescent="0.25">
      <c r="A95" s="81"/>
      <c r="B95" s="113"/>
      <c r="C95" s="202"/>
      <c r="D95" s="134"/>
      <c r="E95" s="130"/>
      <c r="F95" s="88"/>
      <c r="G95" s="126"/>
      <c r="H95" s="127"/>
      <c r="I95" s="127"/>
      <c r="J95" s="88"/>
      <c r="K95" s="87"/>
      <c r="L95" s="88"/>
      <c r="M95" s="88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8"/>
      <c r="AW95" s="119"/>
      <c r="AX95" s="116"/>
      <c r="AY95" s="120"/>
      <c r="AZ95" s="97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9"/>
      <c r="CL95" s="100"/>
      <c r="CM95" s="101"/>
      <c r="CN95" s="102"/>
      <c r="CO95" s="103"/>
      <c r="CP95" s="104"/>
      <c r="CQ95" s="105"/>
      <c r="CR95" s="106"/>
      <c r="CS95" s="121" t="e">
        <f t="shared" si="58"/>
        <v>#VALUE!</v>
      </c>
      <c r="CT95" s="108">
        <f t="shared" si="57"/>
        <v>0</v>
      </c>
      <c r="CU95" s="108"/>
      <c r="CV95" s="122" t="str">
        <f>IF(ISNUMBER(CR95),IF(ISNUMBER(#REF!),IF(CT95=#REF!,#REF!,B95),1),"")</f>
        <v/>
      </c>
      <c r="CW95" s="110"/>
      <c r="CX95" s="110"/>
      <c r="CY95" s="110"/>
      <c r="CZ95" s="110"/>
      <c r="DA95" s="110"/>
      <c r="DB95" s="110"/>
      <c r="DC95" s="110"/>
      <c r="DD95" s="111"/>
      <c r="DE95" s="42"/>
      <c r="DF95" s="5"/>
      <c r="DG95" s="42"/>
      <c r="DH95" s="42"/>
      <c r="DI95" s="42"/>
      <c r="DJ95" s="42"/>
      <c r="DK95" s="42"/>
    </row>
    <row r="96" spans="1:115" s="112" customFormat="1" ht="20.100000000000001" hidden="1" customHeight="1" x14ac:dyDescent="0.25">
      <c r="A96" s="81"/>
      <c r="B96" s="113"/>
      <c r="C96" s="172"/>
      <c r="D96" s="84"/>
      <c r="E96" s="130"/>
      <c r="F96" s="88"/>
      <c r="G96" s="126"/>
      <c r="H96" s="127"/>
      <c r="I96" s="127"/>
      <c r="J96" s="88"/>
      <c r="K96" s="87"/>
      <c r="L96" s="88"/>
      <c r="M96" s="88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8"/>
      <c r="AW96" s="119"/>
      <c r="AX96" s="116"/>
      <c r="AY96" s="120"/>
      <c r="AZ96" s="97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9"/>
      <c r="CL96" s="100"/>
      <c r="CM96" s="101"/>
      <c r="CN96" s="102"/>
      <c r="CO96" s="103"/>
      <c r="CP96" s="104"/>
      <c r="CQ96" s="105"/>
      <c r="CR96" s="106"/>
      <c r="CS96" s="121" t="e">
        <f t="shared" si="58"/>
        <v>#VALUE!</v>
      </c>
      <c r="CT96" s="108"/>
      <c r="CU96" s="108"/>
      <c r="CV96" s="122"/>
      <c r="CW96" s="110"/>
      <c r="CX96" s="110"/>
      <c r="CY96" s="110"/>
      <c r="CZ96" s="110"/>
      <c r="DA96" s="110"/>
      <c r="DB96" s="110"/>
      <c r="DC96" s="110"/>
      <c r="DD96" s="111"/>
      <c r="DE96" s="42"/>
      <c r="DF96" s="5"/>
      <c r="DG96" s="42"/>
      <c r="DH96" s="42"/>
      <c r="DI96" s="42"/>
      <c r="DJ96" s="42"/>
      <c r="DK96" s="42"/>
    </row>
    <row r="97" spans="1:115" s="112" customFormat="1" ht="20.100000000000001" hidden="1" customHeight="1" x14ac:dyDescent="0.25">
      <c r="A97" s="81"/>
      <c r="B97" s="113"/>
      <c r="C97" s="173"/>
      <c r="D97" s="84"/>
      <c r="E97" s="85"/>
      <c r="F97" s="87"/>
      <c r="G97" s="87"/>
      <c r="H97" s="87"/>
      <c r="I97" s="127"/>
      <c r="J97" s="128"/>
      <c r="K97" s="87"/>
      <c r="L97" s="87"/>
      <c r="M97" s="143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8"/>
      <c r="AW97" s="119"/>
      <c r="AX97" s="116"/>
      <c r="AY97" s="120"/>
      <c r="AZ97" s="97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9"/>
      <c r="CL97" s="100"/>
      <c r="CM97" s="101"/>
      <c r="CN97" s="102"/>
      <c r="CO97" s="103"/>
      <c r="CP97" s="104"/>
      <c r="CQ97" s="105"/>
      <c r="CR97" s="106"/>
      <c r="CS97" s="121" t="e">
        <f t="shared" si="58"/>
        <v>#VALUE!</v>
      </c>
      <c r="CT97" s="108"/>
      <c r="CU97" s="108"/>
      <c r="CV97" s="122"/>
      <c r="CW97" s="110"/>
      <c r="CX97" s="110"/>
      <c r="CY97" s="110"/>
      <c r="CZ97" s="110"/>
      <c r="DA97" s="110"/>
      <c r="DB97" s="110"/>
      <c r="DC97" s="110"/>
      <c r="DD97" s="111"/>
      <c r="DE97" s="42"/>
      <c r="DF97" s="5"/>
      <c r="DG97" s="42"/>
      <c r="DH97" s="42"/>
      <c r="DI97" s="42"/>
      <c r="DJ97" s="42"/>
      <c r="DK97" s="42"/>
    </row>
    <row r="98" spans="1:115" s="112" customFormat="1" ht="20.100000000000001" hidden="1" customHeight="1" x14ac:dyDescent="0.25">
      <c r="A98" s="81"/>
      <c r="B98" s="113"/>
      <c r="C98" s="173"/>
      <c r="D98" s="125"/>
      <c r="E98" s="130"/>
      <c r="F98" s="88"/>
      <c r="G98" s="126"/>
      <c r="H98" s="127"/>
      <c r="I98" s="127"/>
      <c r="J98" s="88"/>
      <c r="K98" s="87"/>
      <c r="L98" s="88"/>
      <c r="M98" s="88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8"/>
      <c r="AW98" s="119"/>
      <c r="AX98" s="116"/>
      <c r="AY98" s="120"/>
      <c r="AZ98" s="97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9"/>
      <c r="CL98" s="100"/>
      <c r="CM98" s="101"/>
      <c r="CN98" s="102"/>
      <c r="CO98" s="103"/>
      <c r="CP98" s="104"/>
      <c r="CQ98" s="105"/>
      <c r="CR98" s="106"/>
      <c r="CS98" s="121" t="e">
        <f>IF(C92="","",SUM(AY98,IF(AW98=AW$22,0,60),IF(AX98=AX$22,0,60)))-60</f>
        <v>#VALUE!</v>
      </c>
      <c r="CT98" s="108"/>
      <c r="CU98" s="108"/>
      <c r="CV98" s="122"/>
      <c r="CW98" s="110"/>
      <c r="CX98" s="110"/>
      <c r="CY98" s="110"/>
      <c r="CZ98" s="110"/>
      <c r="DA98" s="110"/>
      <c r="DB98" s="110"/>
      <c r="DC98" s="110"/>
      <c r="DD98" s="111"/>
      <c r="DE98" s="42"/>
      <c r="DF98" s="5"/>
      <c r="DG98" s="42"/>
      <c r="DH98" s="42"/>
      <c r="DI98" s="42"/>
      <c r="DJ98" s="42"/>
      <c r="DK98" s="42"/>
    </row>
    <row r="99" spans="1:115" s="112" customFormat="1" ht="20.100000000000001" hidden="1" customHeight="1" x14ac:dyDescent="0.25">
      <c r="A99" s="81"/>
      <c r="B99" s="113"/>
      <c r="C99" s="173"/>
      <c r="D99" s="125"/>
      <c r="E99" s="130"/>
      <c r="F99" s="88"/>
      <c r="G99" s="126"/>
      <c r="H99" s="127"/>
      <c r="I99" s="127"/>
      <c r="J99" s="88"/>
      <c r="K99" s="87"/>
      <c r="L99" s="88"/>
      <c r="M99" s="88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8"/>
      <c r="AW99" s="119"/>
      <c r="AX99" s="116"/>
      <c r="AY99" s="120"/>
      <c r="AZ99" s="97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9"/>
      <c r="CL99" s="100"/>
      <c r="CM99" s="101"/>
      <c r="CN99" s="102"/>
      <c r="CO99" s="103"/>
      <c r="CP99" s="104"/>
      <c r="CQ99" s="105"/>
      <c r="CR99" s="106"/>
      <c r="CS99" s="121" t="e">
        <f>IF(C93="","",SUM(AY99,IF(AW99=AW$22,0,60),IF(AX99=AX$22,0,60)))-60</f>
        <v>#VALUE!</v>
      </c>
      <c r="CT99" s="108"/>
      <c r="CU99" s="108"/>
      <c r="CV99" s="122"/>
      <c r="CW99" s="110"/>
      <c r="CX99" s="110"/>
      <c r="CY99" s="110"/>
      <c r="CZ99" s="110"/>
      <c r="DA99" s="110"/>
      <c r="DB99" s="110"/>
      <c r="DC99" s="110"/>
      <c r="DD99" s="111"/>
      <c r="DE99" s="42"/>
      <c r="DF99" s="5"/>
      <c r="DG99" s="42"/>
      <c r="DH99" s="42"/>
      <c r="DI99" s="42"/>
      <c r="DJ99" s="42"/>
      <c r="DK99" s="42"/>
    </row>
    <row r="100" spans="1:115" s="112" customFormat="1" ht="20.100000000000001" hidden="1" customHeight="1" x14ac:dyDescent="0.25">
      <c r="A100" s="81"/>
      <c r="B100" s="113"/>
      <c r="C100" s="173"/>
      <c r="D100" s="125"/>
      <c r="E100" s="130"/>
      <c r="F100" s="88"/>
      <c r="G100" s="126"/>
      <c r="H100" s="127"/>
      <c r="I100" s="127"/>
      <c r="J100" s="88"/>
      <c r="K100" s="87"/>
      <c r="L100" s="88"/>
      <c r="M100" s="88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8"/>
      <c r="AW100" s="119"/>
      <c r="AX100" s="116"/>
      <c r="AY100" s="120"/>
      <c r="AZ100" s="97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9"/>
      <c r="CL100" s="100"/>
      <c r="CM100" s="101"/>
      <c r="CN100" s="102"/>
      <c r="CO100" s="103"/>
      <c r="CP100" s="104"/>
      <c r="CQ100" s="105"/>
      <c r="CR100" s="106"/>
      <c r="CS100" s="121" t="e">
        <f>IF(C94="","",SUM(AY100,IF(AW100=AW$22,0,60),IF(AX100=AX$22,0,60)))-60</f>
        <v>#VALUE!</v>
      </c>
      <c r="CT100" s="108"/>
      <c r="CU100" s="108"/>
      <c r="CV100" s="122"/>
      <c r="CW100" s="110"/>
      <c r="CX100" s="110"/>
      <c r="CY100" s="110"/>
      <c r="CZ100" s="110"/>
      <c r="DA100" s="110"/>
      <c r="DB100" s="110"/>
      <c r="DC100" s="110"/>
      <c r="DD100" s="111"/>
      <c r="DE100" s="42"/>
      <c r="DF100" s="5"/>
      <c r="DG100" s="42"/>
      <c r="DH100" s="42"/>
      <c r="DI100" s="42"/>
      <c r="DJ100" s="42"/>
      <c r="DK100" s="42"/>
    </row>
    <row r="101" spans="1:115" s="112" customFormat="1" ht="20.100000000000001" hidden="1" customHeight="1" x14ac:dyDescent="0.25">
      <c r="A101" s="81"/>
      <c r="B101" s="113"/>
      <c r="C101" s="173"/>
      <c r="D101" s="84"/>
      <c r="E101" s="130"/>
      <c r="F101" s="88"/>
      <c r="G101" s="126"/>
      <c r="H101" s="127"/>
      <c r="I101" s="127"/>
      <c r="J101" s="88"/>
      <c r="K101" s="87"/>
      <c r="L101" s="88"/>
      <c r="M101" s="88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8"/>
      <c r="AW101" s="119"/>
      <c r="AX101" s="116"/>
      <c r="AY101" s="120"/>
      <c r="AZ101" s="97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9"/>
      <c r="CL101" s="100"/>
      <c r="CM101" s="101"/>
      <c r="CN101" s="102"/>
      <c r="CO101" s="103"/>
      <c r="CP101" s="104"/>
      <c r="CQ101" s="105"/>
      <c r="CR101" s="106"/>
      <c r="CS101" s="121" t="e">
        <f>IF(C99="","",SUM(AY101,IF(AW101=AW$22,0,60),IF(AX101=AX$22,0,60)))-60</f>
        <v>#VALUE!</v>
      </c>
      <c r="CT101" s="108"/>
      <c r="CU101" s="108"/>
      <c r="CV101" s="122"/>
      <c r="CW101" s="110"/>
      <c r="CX101" s="110"/>
      <c r="CY101" s="110"/>
      <c r="CZ101" s="110"/>
      <c r="DA101" s="110"/>
      <c r="DB101" s="110"/>
      <c r="DC101" s="110"/>
      <c r="DD101" s="111"/>
      <c r="DE101" s="42"/>
      <c r="DF101" s="5"/>
      <c r="DG101" s="42"/>
      <c r="DH101" s="42"/>
      <c r="DI101" s="42"/>
      <c r="DJ101" s="42"/>
      <c r="DK101" s="42"/>
    </row>
    <row r="102" spans="1:115" s="112" customFormat="1" ht="20.100000000000001" hidden="1" customHeight="1" x14ac:dyDescent="0.25">
      <c r="A102" s="81"/>
      <c r="B102" s="113"/>
      <c r="C102" s="173"/>
      <c r="D102" s="125"/>
      <c r="E102" s="130"/>
      <c r="F102" s="88"/>
      <c r="G102" s="126"/>
      <c r="H102" s="127"/>
      <c r="I102" s="127"/>
      <c r="J102" s="88"/>
      <c r="K102" s="87"/>
      <c r="L102" s="88"/>
      <c r="M102" s="88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8"/>
      <c r="AW102" s="119"/>
      <c r="AX102" s="116"/>
      <c r="AY102" s="120"/>
      <c r="AZ102" s="97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9"/>
      <c r="CL102" s="100"/>
      <c r="CM102" s="101"/>
      <c r="CN102" s="102"/>
      <c r="CO102" s="103"/>
      <c r="CP102" s="104"/>
      <c r="CQ102" s="105"/>
      <c r="CR102" s="106"/>
      <c r="CS102" s="121" t="e">
        <f>IF(C96="","",SUM(AY102,IF(AW102=AW$22,0,60),IF(AX102=AX$22,0,60)))-60</f>
        <v>#VALUE!</v>
      </c>
      <c r="CT102" s="108"/>
      <c r="CU102" s="108"/>
      <c r="CV102" s="122"/>
      <c r="CW102" s="110"/>
      <c r="CX102" s="110"/>
      <c r="CY102" s="110"/>
      <c r="CZ102" s="110"/>
      <c r="DA102" s="110"/>
      <c r="DB102" s="110"/>
      <c r="DC102" s="110"/>
      <c r="DD102" s="111"/>
      <c r="DE102" s="42"/>
      <c r="DF102" s="5"/>
      <c r="DG102" s="42"/>
      <c r="DH102" s="42"/>
      <c r="DI102" s="42"/>
      <c r="DJ102" s="42"/>
      <c r="DK102" s="42"/>
    </row>
    <row r="103" spans="1:115" s="112" customFormat="1" ht="20.100000000000001" hidden="1" customHeight="1" x14ac:dyDescent="0.25">
      <c r="A103" s="81"/>
      <c r="B103" s="113"/>
      <c r="C103" s="202"/>
      <c r="D103" s="134"/>
      <c r="E103" s="130"/>
      <c r="F103" s="88"/>
      <c r="G103" s="126"/>
      <c r="H103" s="127"/>
      <c r="I103" s="127"/>
      <c r="J103" s="88"/>
      <c r="K103" s="87"/>
      <c r="L103" s="88"/>
      <c r="M103" s="88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8"/>
      <c r="AW103" s="119"/>
      <c r="AX103" s="116"/>
      <c r="AY103" s="120"/>
      <c r="AZ103" s="97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9"/>
      <c r="CL103" s="100"/>
      <c r="CM103" s="101"/>
      <c r="CN103" s="102"/>
      <c r="CO103" s="103"/>
      <c r="CP103" s="104"/>
      <c r="CQ103" s="105"/>
      <c r="CR103" s="106"/>
      <c r="CS103" s="121" t="e">
        <f>IF(C101="","",SUM(AY103,IF(AW103=AW$22,0,60),IF(AX103=AX$22,0,60)))-60</f>
        <v>#VALUE!</v>
      </c>
      <c r="CT103" s="108"/>
      <c r="CU103" s="108"/>
      <c r="CV103" s="122"/>
      <c r="CW103" s="110"/>
      <c r="CX103" s="110"/>
      <c r="CY103" s="110"/>
      <c r="CZ103" s="110"/>
      <c r="DA103" s="110"/>
      <c r="DB103" s="110"/>
      <c r="DC103" s="110"/>
      <c r="DD103" s="111"/>
      <c r="DE103" s="42"/>
      <c r="DF103" s="5"/>
      <c r="DG103" s="42"/>
      <c r="DH103" s="42"/>
      <c r="DI103" s="42"/>
      <c r="DJ103" s="42"/>
      <c r="DK103" s="42"/>
    </row>
    <row r="104" spans="1:115" s="112" customFormat="1" ht="20.100000000000001" hidden="1" customHeight="1" x14ac:dyDescent="0.25">
      <c r="A104" s="81"/>
      <c r="B104" s="113"/>
      <c r="C104" s="172"/>
      <c r="D104" s="84"/>
      <c r="E104" s="85"/>
      <c r="F104" s="88"/>
      <c r="G104" s="126"/>
      <c r="H104" s="127"/>
      <c r="I104" s="127"/>
      <c r="J104" s="88"/>
      <c r="K104" s="126"/>
      <c r="L104" s="88"/>
      <c r="M104" s="88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8"/>
      <c r="AW104" s="119"/>
      <c r="AX104" s="116"/>
      <c r="AY104" s="120"/>
      <c r="AZ104" s="97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9"/>
      <c r="CL104" s="100"/>
      <c r="CM104" s="101"/>
      <c r="CN104" s="102"/>
      <c r="CO104" s="103"/>
      <c r="CP104" s="104"/>
      <c r="CQ104" s="105"/>
      <c r="CR104" s="106"/>
      <c r="CS104" s="121" t="e">
        <f>IF(C102="","",SUM(AY104,IF(AW104=AW$22,0,60),IF(AX104=AX$22,0,60)))-60</f>
        <v>#VALUE!</v>
      </c>
      <c r="CT104" s="108"/>
      <c r="CU104" s="108"/>
      <c r="CV104" s="122"/>
      <c r="CW104" s="110"/>
      <c r="CX104" s="110"/>
      <c r="CY104" s="110"/>
      <c r="CZ104" s="110"/>
      <c r="DA104" s="110"/>
      <c r="DB104" s="110"/>
      <c r="DC104" s="110"/>
      <c r="DD104" s="111"/>
      <c r="DE104" s="42"/>
      <c r="DF104" s="5"/>
      <c r="DG104" s="42"/>
      <c r="DH104" s="42"/>
      <c r="DI104" s="42"/>
      <c r="DJ104" s="42"/>
      <c r="DK104" s="42"/>
    </row>
    <row r="105" spans="1:115" s="112" customFormat="1" ht="20.100000000000001" hidden="1" customHeight="1" x14ac:dyDescent="0.25">
      <c r="A105" s="81"/>
      <c r="B105" s="113"/>
      <c r="C105" s="172"/>
      <c r="D105" s="134"/>
      <c r="E105" s="130"/>
      <c r="F105" s="88"/>
      <c r="G105" s="87"/>
      <c r="H105" s="87"/>
      <c r="I105" s="87"/>
      <c r="J105" s="128"/>
      <c r="K105" s="87"/>
      <c r="L105" s="87"/>
      <c r="M105" s="128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8"/>
      <c r="AW105" s="119"/>
      <c r="AX105" s="116"/>
      <c r="AY105" s="120"/>
      <c r="AZ105" s="97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9"/>
      <c r="CL105" s="100"/>
      <c r="CM105" s="101"/>
      <c r="CN105" s="102"/>
      <c r="CO105" s="103"/>
      <c r="CP105" s="104"/>
      <c r="CQ105" s="105"/>
      <c r="CR105" s="106"/>
      <c r="CS105" s="121" t="e">
        <f>IF(C98="","",SUM(AY105,IF(AW105=AW$22,0,60),IF(AX105=AX$22,0,60)))-60</f>
        <v>#VALUE!</v>
      </c>
      <c r="CT105" s="108"/>
      <c r="CU105" s="108"/>
      <c r="CV105" s="122"/>
      <c r="CW105" s="110"/>
      <c r="CX105" s="110"/>
      <c r="CY105" s="110"/>
      <c r="CZ105" s="110"/>
      <c r="DA105" s="110"/>
      <c r="DB105" s="110"/>
      <c r="DC105" s="110"/>
      <c r="DD105" s="111"/>
      <c r="DE105" s="42"/>
      <c r="DF105" s="5"/>
      <c r="DG105" s="42"/>
      <c r="DH105" s="42"/>
      <c r="DI105" s="42"/>
      <c r="DJ105" s="42"/>
      <c r="DK105" s="42"/>
    </row>
    <row r="106" spans="1:115" s="112" customFormat="1" ht="20.100000000000001" hidden="1" customHeight="1" x14ac:dyDescent="0.25">
      <c r="A106" s="81"/>
      <c r="B106" s="113"/>
      <c r="C106" s="172"/>
      <c r="D106" s="84"/>
      <c r="E106" s="130"/>
      <c r="F106" s="88"/>
      <c r="G106" s="126"/>
      <c r="H106" s="127"/>
      <c r="I106" s="127"/>
      <c r="J106" s="128"/>
      <c r="K106" s="126"/>
      <c r="L106" s="88"/>
      <c r="M106" s="88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8"/>
      <c r="AW106" s="119"/>
      <c r="AX106" s="116"/>
      <c r="AY106" s="120"/>
      <c r="AZ106" s="97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9"/>
      <c r="CL106" s="100"/>
      <c r="CM106" s="101"/>
      <c r="CN106" s="102"/>
      <c r="CO106" s="103"/>
      <c r="CP106" s="104"/>
      <c r="CQ106" s="105"/>
      <c r="CR106" s="106"/>
      <c r="CS106" s="121" t="e">
        <f>IF(C111="","",SUM(AY106,IF(AW106=AW$22,0,60),IF(AX106=AX$22,0,60)))-60</f>
        <v>#VALUE!</v>
      </c>
      <c r="CT106" s="108"/>
      <c r="CU106" s="108"/>
      <c r="CV106" s="122"/>
      <c r="CW106" s="110"/>
      <c r="CX106" s="110"/>
      <c r="CY106" s="110"/>
      <c r="CZ106" s="110"/>
      <c r="DA106" s="110"/>
      <c r="DB106" s="110"/>
      <c r="DC106" s="110"/>
      <c r="DD106" s="111"/>
      <c r="DE106" s="42"/>
      <c r="DF106" s="5"/>
      <c r="DG106" s="42"/>
      <c r="DH106" s="42"/>
      <c r="DI106" s="42"/>
      <c r="DJ106" s="42"/>
      <c r="DK106" s="42"/>
    </row>
    <row r="107" spans="1:115" s="112" customFormat="1" ht="20.100000000000001" hidden="1" customHeight="1" x14ac:dyDescent="0.25">
      <c r="A107" s="81"/>
      <c r="B107" s="113"/>
      <c r="C107" s="173"/>
      <c r="D107" s="84"/>
      <c r="E107" s="130"/>
      <c r="F107" s="88"/>
      <c r="G107" s="87"/>
      <c r="H107" s="126"/>
      <c r="I107" s="127"/>
      <c r="J107" s="88"/>
      <c r="K107" s="87"/>
      <c r="L107" s="88"/>
      <c r="M107" s="88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8"/>
      <c r="AW107" s="119"/>
      <c r="AX107" s="116"/>
      <c r="AY107" s="120"/>
      <c r="AZ107" s="97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9"/>
      <c r="CL107" s="100"/>
      <c r="CM107" s="101"/>
      <c r="CN107" s="102"/>
      <c r="CO107" s="103"/>
      <c r="CP107" s="104"/>
      <c r="CQ107" s="105"/>
      <c r="CR107" s="106"/>
      <c r="CS107" s="121" t="e">
        <f>IF(C112="","",SUM(AY107,IF(AW107=AW$22,0,60),IF(AX107=AX$22,0,60)))-60</f>
        <v>#VALUE!</v>
      </c>
      <c r="CT107" s="108"/>
      <c r="CU107" s="108"/>
      <c r="CV107" s="122"/>
      <c r="CW107" s="110"/>
      <c r="CX107" s="110"/>
      <c r="CY107" s="110"/>
      <c r="CZ107" s="110"/>
      <c r="DA107" s="110"/>
      <c r="DB107" s="110"/>
      <c r="DC107" s="110"/>
      <c r="DD107" s="111"/>
      <c r="DE107" s="42"/>
      <c r="DF107" s="5"/>
      <c r="DG107" s="42"/>
      <c r="DH107" s="42"/>
      <c r="DI107" s="42"/>
      <c r="DJ107" s="42"/>
      <c r="DK107" s="42"/>
    </row>
    <row r="108" spans="1:115" s="112" customFormat="1" ht="20.100000000000001" hidden="1" customHeight="1" x14ac:dyDescent="0.25">
      <c r="A108" s="81"/>
      <c r="B108" s="113"/>
      <c r="C108" s="173"/>
      <c r="D108" s="134"/>
      <c r="E108" s="85"/>
      <c r="F108" s="87"/>
      <c r="G108" s="87"/>
      <c r="H108" s="87"/>
      <c r="I108" s="127"/>
      <c r="J108" s="131"/>
      <c r="K108" s="87"/>
      <c r="L108" s="87"/>
      <c r="M108" s="131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8"/>
      <c r="AW108" s="119"/>
      <c r="AX108" s="116"/>
      <c r="AY108" s="120"/>
      <c r="AZ108" s="97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9"/>
      <c r="CL108" s="100"/>
      <c r="CM108" s="101"/>
      <c r="CN108" s="102"/>
      <c r="CO108" s="103"/>
      <c r="CP108" s="104"/>
      <c r="CQ108" s="105"/>
      <c r="CR108" s="106"/>
      <c r="CS108" s="121" t="e">
        <f>IF(C108="","",SUM(AY108,IF(AW108=AW$22,0,60),IF(AX108=AX$22,0,60)))-60</f>
        <v>#VALUE!</v>
      </c>
      <c r="CT108" s="108"/>
      <c r="CU108" s="108"/>
      <c r="CV108" s="122"/>
      <c r="CW108" s="110"/>
      <c r="CX108" s="110"/>
      <c r="CY108" s="110"/>
      <c r="CZ108" s="110"/>
      <c r="DA108" s="110"/>
      <c r="DB108" s="110"/>
      <c r="DC108" s="110"/>
      <c r="DD108" s="111"/>
      <c r="DE108" s="42"/>
      <c r="DF108" s="5"/>
      <c r="DG108" s="42"/>
      <c r="DH108" s="42"/>
      <c r="DI108" s="42"/>
      <c r="DJ108" s="42"/>
      <c r="DK108" s="42"/>
    </row>
    <row r="109" spans="1:115" s="112" customFormat="1" ht="20.100000000000001" hidden="1" customHeight="1" x14ac:dyDescent="0.25">
      <c r="A109" s="81"/>
      <c r="B109" s="113"/>
      <c r="C109" s="202"/>
      <c r="D109" s="134"/>
      <c r="E109" s="85"/>
      <c r="F109" s="88"/>
      <c r="G109" s="126"/>
      <c r="H109" s="88"/>
      <c r="I109" s="87"/>
      <c r="J109" s="128"/>
      <c r="K109" s="87"/>
      <c r="L109" s="87"/>
      <c r="M109" s="128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8"/>
      <c r="AW109" s="119"/>
      <c r="AX109" s="116"/>
      <c r="AY109" s="120"/>
      <c r="AZ109" s="97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9"/>
      <c r="CL109" s="100"/>
      <c r="CM109" s="101"/>
      <c r="CN109" s="102"/>
      <c r="CO109" s="103"/>
      <c r="CP109" s="104"/>
      <c r="CQ109" s="105"/>
      <c r="CR109" s="106"/>
      <c r="CS109" s="121">
        <v>64</v>
      </c>
      <c r="CT109" s="108"/>
      <c r="CU109" s="108"/>
      <c r="CV109" s="122"/>
      <c r="CW109" s="110"/>
      <c r="CX109" s="110"/>
      <c r="CY109" s="110"/>
      <c r="CZ109" s="110"/>
      <c r="DA109" s="110"/>
      <c r="DB109" s="110"/>
      <c r="DC109" s="110"/>
      <c r="DD109" s="111"/>
      <c r="DE109" s="42"/>
      <c r="DF109" s="5"/>
      <c r="DG109" s="42"/>
      <c r="DH109" s="42"/>
      <c r="DI109" s="42"/>
      <c r="DJ109" s="42"/>
      <c r="DK109" s="42"/>
    </row>
    <row r="110" spans="1:115" s="112" customFormat="1" ht="20.100000000000001" hidden="1" customHeight="1" x14ac:dyDescent="0.25">
      <c r="A110" s="81"/>
      <c r="B110" s="113"/>
      <c r="C110" s="175"/>
      <c r="D110" s="134"/>
      <c r="E110" s="85"/>
      <c r="F110" s="87"/>
      <c r="G110" s="126"/>
      <c r="H110" s="87"/>
      <c r="I110" s="127"/>
      <c r="J110" s="88"/>
      <c r="K110" s="126"/>
      <c r="L110" s="88"/>
      <c r="M110" s="88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8"/>
      <c r="AW110" s="119"/>
      <c r="AX110" s="116"/>
      <c r="AY110" s="120"/>
      <c r="AZ110" s="97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9"/>
      <c r="CL110" s="100"/>
      <c r="CM110" s="101"/>
      <c r="CN110" s="102"/>
      <c r="CO110" s="103"/>
      <c r="CP110" s="104"/>
      <c r="CQ110" s="105"/>
      <c r="CR110" s="106"/>
      <c r="CS110" s="121" t="e">
        <f>IF(C107="","",SUM(AY110,IF(AW110=AW$22,0,60),IF(AX110=AX$22,0,60)))-60</f>
        <v>#VALUE!</v>
      </c>
      <c r="CT110" s="108"/>
      <c r="CU110" s="108"/>
      <c r="CV110" s="122"/>
      <c r="CW110" s="110"/>
      <c r="CX110" s="110"/>
      <c r="CY110" s="110"/>
      <c r="CZ110" s="110"/>
      <c r="DA110" s="110"/>
      <c r="DB110" s="110"/>
      <c r="DC110" s="110"/>
      <c r="DD110" s="111"/>
      <c r="DE110" s="42"/>
      <c r="DF110" s="5"/>
      <c r="DG110" s="42"/>
      <c r="DH110" s="42"/>
      <c r="DI110" s="42"/>
      <c r="DJ110" s="42"/>
      <c r="DK110" s="42"/>
    </row>
    <row r="111" spans="1:115" s="112" customFormat="1" ht="20.100000000000001" hidden="1" customHeight="1" x14ac:dyDescent="0.25">
      <c r="A111" s="81"/>
      <c r="B111" s="113"/>
      <c r="C111" s="173"/>
      <c r="D111" s="84"/>
      <c r="E111" s="130"/>
      <c r="F111" s="88"/>
      <c r="G111" s="126"/>
      <c r="H111" s="127"/>
      <c r="I111" s="127"/>
      <c r="J111" s="88"/>
      <c r="K111" s="87"/>
      <c r="L111" s="88"/>
      <c r="M111" s="88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8"/>
      <c r="AW111" s="119"/>
      <c r="AX111" s="116"/>
      <c r="AY111" s="120"/>
      <c r="AZ111" s="97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9"/>
      <c r="CL111" s="100"/>
      <c r="CM111" s="101"/>
      <c r="CN111" s="102"/>
      <c r="CO111" s="103"/>
      <c r="CP111" s="104"/>
      <c r="CQ111" s="105"/>
      <c r="CR111" s="106"/>
      <c r="CS111" s="121" t="e">
        <f>IF(C108="","",SUM(AY111,IF(AW111=AW$22,0,60),IF(AX111=AX$22,0,60)))-60</f>
        <v>#VALUE!</v>
      </c>
      <c r="CT111" s="108"/>
      <c r="CU111" s="108"/>
      <c r="CV111" s="122"/>
      <c r="CW111" s="110"/>
      <c r="CX111" s="110"/>
      <c r="CY111" s="110"/>
      <c r="CZ111" s="110"/>
      <c r="DA111" s="110"/>
      <c r="DB111" s="110"/>
      <c r="DC111" s="110"/>
      <c r="DD111" s="111"/>
      <c r="DE111" s="42"/>
      <c r="DF111" s="5"/>
      <c r="DG111" s="42"/>
      <c r="DH111" s="42"/>
      <c r="DI111" s="42"/>
      <c r="DJ111" s="42"/>
      <c r="DK111" s="42"/>
    </row>
    <row r="112" spans="1:115" s="112" customFormat="1" ht="20.100000000000001" hidden="1" customHeight="1" x14ac:dyDescent="0.25">
      <c r="A112" s="81"/>
      <c r="B112" s="113"/>
      <c r="C112" s="202"/>
      <c r="D112" s="134"/>
      <c r="E112" s="85"/>
      <c r="F112" s="86"/>
      <c r="G112" s="87"/>
      <c r="H112" s="126"/>
      <c r="I112" s="87"/>
      <c r="J112" s="128"/>
      <c r="K112" s="133"/>
      <c r="L112" s="133"/>
      <c r="M112" s="128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8"/>
      <c r="AW112" s="119"/>
      <c r="AX112" s="116"/>
      <c r="AY112" s="120"/>
      <c r="AZ112" s="97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9"/>
      <c r="CL112" s="100"/>
      <c r="CM112" s="101"/>
      <c r="CN112" s="102"/>
      <c r="CO112" s="103"/>
      <c r="CP112" s="104"/>
      <c r="CQ112" s="105"/>
      <c r="CR112" s="106"/>
      <c r="CS112" s="121" t="e">
        <f>IF(C124="","",SUM(AY112,IF(AW112=AW$22,0,60),IF(AX112=AX$22,0,60)))-60</f>
        <v>#VALUE!</v>
      </c>
      <c r="CT112" s="108"/>
      <c r="CU112" s="108"/>
      <c r="CV112" s="122"/>
      <c r="CW112" s="110"/>
      <c r="CX112" s="110"/>
      <c r="CY112" s="110"/>
      <c r="CZ112" s="110"/>
      <c r="DA112" s="110"/>
      <c r="DB112" s="110"/>
      <c r="DC112" s="110"/>
      <c r="DD112" s="111"/>
      <c r="DE112" s="42"/>
      <c r="DF112" s="5"/>
      <c r="DG112" s="42"/>
      <c r="DH112" s="42"/>
      <c r="DI112" s="42"/>
      <c r="DJ112" s="42"/>
      <c r="DK112" s="42"/>
    </row>
    <row r="113" spans="1:115" s="112" customFormat="1" ht="20.100000000000001" hidden="1" customHeight="1" x14ac:dyDescent="0.25">
      <c r="A113" s="81"/>
      <c r="B113" s="113"/>
      <c r="C113" s="173"/>
      <c r="D113" s="125"/>
      <c r="E113" s="130"/>
      <c r="F113" s="88"/>
      <c r="G113" s="126"/>
      <c r="H113" s="127"/>
      <c r="I113" s="127"/>
      <c r="J113" s="88"/>
      <c r="K113" s="87"/>
      <c r="L113" s="88"/>
      <c r="M113" s="88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8"/>
      <c r="AW113" s="119"/>
      <c r="AX113" s="116"/>
      <c r="AY113" s="120"/>
      <c r="AZ113" s="97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9"/>
      <c r="CL113" s="100"/>
      <c r="CM113" s="101"/>
      <c r="CN113" s="102"/>
      <c r="CO113" s="103"/>
      <c r="CP113" s="104"/>
      <c r="CQ113" s="105"/>
      <c r="CR113" s="106"/>
      <c r="CS113" s="121" t="e">
        <f>IF(C111="","",SUM(AY113,IF(AW113=AW$22,0,60),IF(AX113=AX$22,0,60)))-60</f>
        <v>#VALUE!</v>
      </c>
      <c r="CT113" s="108"/>
      <c r="CU113" s="108"/>
      <c r="CV113" s="122"/>
      <c r="CW113" s="110"/>
      <c r="CX113" s="110"/>
      <c r="CY113" s="110"/>
      <c r="CZ113" s="110"/>
      <c r="DA113" s="110"/>
      <c r="DB113" s="110"/>
      <c r="DC113" s="110"/>
      <c r="DD113" s="111"/>
      <c r="DE113" s="42"/>
      <c r="DF113" s="5"/>
      <c r="DG113" s="42"/>
      <c r="DH113" s="42"/>
      <c r="DI113" s="42"/>
      <c r="DJ113" s="42"/>
      <c r="DK113" s="42"/>
    </row>
    <row r="114" spans="1:115" s="112" customFormat="1" ht="20.100000000000001" hidden="1" customHeight="1" x14ac:dyDescent="0.25">
      <c r="A114" s="81"/>
      <c r="B114" s="113"/>
      <c r="C114" s="172"/>
      <c r="D114" s="134"/>
      <c r="E114" s="130"/>
      <c r="F114" s="88"/>
      <c r="G114" s="126"/>
      <c r="H114" s="127"/>
      <c r="I114" s="127"/>
      <c r="J114" s="88"/>
      <c r="K114" s="87"/>
      <c r="L114" s="88"/>
      <c r="M114" s="88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8"/>
      <c r="AW114" s="119"/>
      <c r="AX114" s="116"/>
      <c r="AY114" s="120"/>
      <c r="AZ114" s="97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9"/>
      <c r="CL114" s="100"/>
      <c r="CM114" s="101"/>
      <c r="CN114" s="102"/>
      <c r="CO114" s="103"/>
      <c r="CP114" s="104"/>
      <c r="CQ114" s="105"/>
      <c r="CR114" s="106"/>
      <c r="CS114" s="121" t="e">
        <f>IF(C112="","",SUM(AY114,IF(AW114=AW$22,0,60),IF(AX114=AX$22,0,60)))-60</f>
        <v>#VALUE!</v>
      </c>
      <c r="CT114" s="108"/>
      <c r="CU114" s="108"/>
      <c r="CV114" s="122"/>
      <c r="CW114" s="110"/>
      <c r="CX114" s="110"/>
      <c r="CY114" s="110"/>
      <c r="CZ114" s="110"/>
      <c r="DA114" s="110"/>
      <c r="DB114" s="110"/>
      <c r="DC114" s="110"/>
      <c r="DD114" s="111"/>
      <c r="DE114" s="42"/>
      <c r="DF114" s="5"/>
      <c r="DG114" s="42"/>
      <c r="DH114" s="42"/>
      <c r="DI114" s="42"/>
      <c r="DJ114" s="42"/>
      <c r="DK114" s="42"/>
    </row>
    <row r="115" spans="1:115" s="112" customFormat="1" ht="20.100000000000001" hidden="1" customHeight="1" x14ac:dyDescent="0.25">
      <c r="A115" s="81"/>
      <c r="B115" s="113"/>
      <c r="C115" s="172"/>
      <c r="D115" s="84"/>
      <c r="E115" s="85"/>
      <c r="F115" s="88"/>
      <c r="G115" s="126"/>
      <c r="H115" s="127"/>
      <c r="I115" s="127"/>
      <c r="J115" s="88"/>
      <c r="K115" s="126"/>
      <c r="L115" s="88"/>
      <c r="M115" s="88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8"/>
      <c r="AW115" s="119"/>
      <c r="AX115" s="116"/>
      <c r="AY115" s="120"/>
      <c r="AZ115" s="97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9"/>
      <c r="CL115" s="100"/>
      <c r="CM115" s="101"/>
      <c r="CN115" s="102"/>
      <c r="CO115" s="103"/>
      <c r="CP115" s="104"/>
      <c r="CQ115" s="105"/>
      <c r="CR115" s="106"/>
      <c r="CS115" s="121" t="e">
        <f>IF(C113="","",SUM(AY115,IF(AW115=AW$22,0,60),IF(AX115=AX$22,0,60)))-60</f>
        <v>#VALUE!</v>
      </c>
      <c r="CT115" s="108"/>
      <c r="CU115" s="108"/>
      <c r="CV115" s="122"/>
      <c r="CW115" s="110"/>
      <c r="CX115" s="110"/>
      <c r="CY115" s="110"/>
      <c r="CZ115" s="110"/>
      <c r="DA115" s="110"/>
      <c r="DB115" s="110"/>
      <c r="DC115" s="110"/>
      <c r="DD115" s="111"/>
      <c r="DE115" s="42"/>
      <c r="DF115" s="5"/>
      <c r="DG115" s="42"/>
      <c r="DH115" s="42"/>
      <c r="DI115" s="42"/>
      <c r="DJ115" s="42"/>
      <c r="DK115" s="42"/>
    </row>
    <row r="116" spans="1:115" s="112" customFormat="1" ht="20.100000000000001" hidden="1" customHeight="1" x14ac:dyDescent="0.25">
      <c r="A116" s="81"/>
      <c r="B116" s="113"/>
      <c r="C116" s="173"/>
      <c r="D116" s="84"/>
      <c r="E116" s="85"/>
      <c r="F116" s="88"/>
      <c r="G116" s="87"/>
      <c r="H116" s="87"/>
      <c r="I116" s="127"/>
      <c r="J116" s="128"/>
      <c r="K116" s="127"/>
      <c r="L116" s="127"/>
      <c r="M116" s="131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8"/>
      <c r="AW116" s="119"/>
      <c r="AX116" s="116"/>
      <c r="AY116" s="120"/>
      <c r="AZ116" s="97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9"/>
      <c r="CL116" s="100"/>
      <c r="CM116" s="101"/>
      <c r="CN116" s="102"/>
      <c r="CO116" s="103"/>
      <c r="CP116" s="104"/>
      <c r="CQ116" s="105"/>
      <c r="CR116" s="106"/>
      <c r="CS116" s="121" t="e">
        <f>IF(C119="","",SUM(AY116,IF(AW116=AW$22,0,60),IF(AX116=AX$22,0,60)))-60</f>
        <v>#VALUE!</v>
      </c>
      <c r="CT116" s="108"/>
      <c r="CU116" s="108"/>
      <c r="CV116" s="122"/>
      <c r="CW116" s="110"/>
      <c r="CX116" s="110"/>
      <c r="CY116" s="110"/>
      <c r="CZ116" s="110"/>
      <c r="DA116" s="110"/>
      <c r="DB116" s="110"/>
      <c r="DC116" s="110"/>
      <c r="DD116" s="111"/>
      <c r="DE116" s="42"/>
      <c r="DF116" s="5"/>
      <c r="DG116" s="42"/>
      <c r="DH116" s="42"/>
      <c r="DI116" s="42"/>
      <c r="DJ116" s="42"/>
      <c r="DK116" s="42"/>
    </row>
    <row r="117" spans="1:115" s="112" customFormat="1" ht="20.100000000000001" hidden="1" customHeight="1" x14ac:dyDescent="0.25">
      <c r="A117" s="81"/>
      <c r="B117" s="113"/>
      <c r="C117" s="172"/>
      <c r="D117" s="84"/>
      <c r="E117" s="85"/>
      <c r="F117" s="88"/>
      <c r="G117" s="87"/>
      <c r="H117" s="127"/>
      <c r="I117" s="87"/>
      <c r="J117" s="128"/>
      <c r="K117" s="87"/>
      <c r="L117" s="87"/>
      <c r="M117" s="128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8"/>
      <c r="AW117" s="119"/>
      <c r="AX117" s="116"/>
      <c r="AY117" s="120"/>
      <c r="AZ117" s="97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9"/>
      <c r="CL117" s="100"/>
      <c r="CM117" s="101"/>
      <c r="CN117" s="102"/>
      <c r="CO117" s="103"/>
      <c r="CP117" s="104"/>
      <c r="CQ117" s="105"/>
      <c r="CR117" s="106"/>
      <c r="CS117" s="121" t="e">
        <f>IF(C115="","",SUM(AY117,IF(AW117=AW$22,0,60),IF(AX117=AX$22,0,60)))-60</f>
        <v>#VALUE!</v>
      </c>
      <c r="CT117" s="108"/>
      <c r="CU117" s="108"/>
      <c r="CV117" s="122"/>
      <c r="CW117" s="110"/>
      <c r="CX117" s="110"/>
      <c r="CY117" s="110"/>
      <c r="CZ117" s="110"/>
      <c r="DA117" s="110"/>
      <c r="DB117" s="110"/>
      <c r="DC117" s="110"/>
      <c r="DD117" s="111"/>
      <c r="DE117" s="42"/>
      <c r="DF117" s="5"/>
      <c r="DG117" s="42"/>
      <c r="DH117" s="42"/>
      <c r="DI117" s="42"/>
      <c r="DJ117" s="42"/>
      <c r="DK117" s="42"/>
    </row>
    <row r="118" spans="1:115" s="112" customFormat="1" ht="20.100000000000001" hidden="1" customHeight="1" x14ac:dyDescent="0.25">
      <c r="A118" s="81"/>
      <c r="B118" s="113"/>
      <c r="C118" s="172"/>
      <c r="D118" s="134"/>
      <c r="E118" s="130"/>
      <c r="F118" s="88"/>
      <c r="G118" s="126"/>
      <c r="H118" s="127"/>
      <c r="I118" s="127"/>
      <c r="J118" s="88"/>
      <c r="K118" s="87"/>
      <c r="L118" s="88"/>
      <c r="M118" s="88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8"/>
      <c r="AW118" s="119"/>
      <c r="AX118" s="116"/>
      <c r="AY118" s="120"/>
      <c r="AZ118" s="97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9"/>
      <c r="CL118" s="100"/>
      <c r="CM118" s="101"/>
      <c r="CN118" s="102"/>
      <c r="CO118" s="103"/>
      <c r="CP118" s="104"/>
      <c r="CQ118" s="105"/>
      <c r="CR118" s="106"/>
      <c r="CS118" s="121" t="e">
        <f>IF(C116="","",SUM(AY118,IF(AW118=AW$22,0,60),IF(AX118=AX$22,0,60)))-60</f>
        <v>#VALUE!</v>
      </c>
      <c r="CT118" s="108"/>
      <c r="CU118" s="108"/>
      <c r="CV118" s="122"/>
      <c r="CW118" s="110"/>
      <c r="CX118" s="110"/>
      <c r="CY118" s="110"/>
      <c r="CZ118" s="110"/>
      <c r="DA118" s="110"/>
      <c r="DB118" s="110"/>
      <c r="DC118" s="110"/>
      <c r="DD118" s="111"/>
      <c r="DE118" s="42"/>
      <c r="DF118" s="5"/>
      <c r="DG118" s="42"/>
      <c r="DH118" s="42"/>
      <c r="DI118" s="42"/>
      <c r="DJ118" s="42"/>
      <c r="DK118" s="42"/>
    </row>
    <row r="119" spans="1:115" s="112" customFormat="1" ht="20.100000000000001" hidden="1" customHeight="1" x14ac:dyDescent="0.25">
      <c r="A119" s="81"/>
      <c r="B119" s="113"/>
      <c r="C119" s="173"/>
      <c r="D119" s="84"/>
      <c r="E119" s="85"/>
      <c r="F119" s="88"/>
      <c r="G119" s="126"/>
      <c r="H119" s="127"/>
      <c r="I119" s="127"/>
      <c r="J119" s="88"/>
      <c r="K119" s="126"/>
      <c r="L119" s="88"/>
      <c r="M119" s="88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8"/>
      <c r="AW119" s="119"/>
      <c r="AX119" s="116"/>
      <c r="AY119" s="120"/>
      <c r="AZ119" s="97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9"/>
      <c r="CL119" s="100"/>
      <c r="CM119" s="101"/>
      <c r="CN119" s="102"/>
      <c r="CO119" s="103"/>
      <c r="CP119" s="104"/>
      <c r="CQ119" s="105"/>
      <c r="CR119" s="106"/>
      <c r="CS119" s="121" t="e">
        <f>IF(C118="","",SUM(AY119,IF(AW119=AW$22,0,60),IF(AX119=AX$22,0,60)))-60</f>
        <v>#VALUE!</v>
      </c>
      <c r="CT119" s="108"/>
      <c r="CU119" s="108"/>
      <c r="CV119" s="122"/>
      <c r="CW119" s="110"/>
      <c r="CX119" s="110"/>
      <c r="CY119" s="110"/>
      <c r="CZ119" s="110"/>
      <c r="DA119" s="110"/>
      <c r="DB119" s="110"/>
      <c r="DC119" s="110"/>
      <c r="DD119" s="111"/>
      <c r="DE119" s="42"/>
      <c r="DF119" s="5"/>
      <c r="DG119" s="42"/>
      <c r="DH119" s="42"/>
      <c r="DI119" s="42"/>
      <c r="DJ119" s="42"/>
      <c r="DK119" s="42"/>
    </row>
    <row r="120" spans="1:115" s="112" customFormat="1" ht="20.100000000000001" hidden="1" customHeight="1" x14ac:dyDescent="0.25">
      <c r="A120" s="81"/>
      <c r="B120" s="113"/>
      <c r="C120" s="202"/>
      <c r="D120" s="134"/>
      <c r="E120" s="130"/>
      <c r="F120" s="88"/>
      <c r="G120" s="126"/>
      <c r="H120" s="127"/>
      <c r="I120" s="127"/>
      <c r="J120" s="88"/>
      <c r="K120" s="87"/>
      <c r="L120" s="88"/>
      <c r="M120" s="88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8"/>
      <c r="AW120" s="119"/>
      <c r="AX120" s="116"/>
      <c r="AY120" s="120"/>
      <c r="AZ120" s="97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9"/>
      <c r="CL120" s="100"/>
      <c r="CM120" s="101"/>
      <c r="CN120" s="102"/>
      <c r="CO120" s="103"/>
      <c r="CP120" s="104"/>
      <c r="CQ120" s="105"/>
      <c r="CR120" s="106"/>
      <c r="CS120" s="121" t="e">
        <f>IF(C109="","",SUM(AY120,IF(AW120=AW$22,0,60),IF(AX120=AX$22,0,60)))-60</f>
        <v>#VALUE!</v>
      </c>
      <c r="CT120" s="108"/>
      <c r="CU120" s="108"/>
      <c r="CV120" s="122"/>
      <c r="CW120" s="110"/>
      <c r="CX120" s="110"/>
      <c r="CY120" s="110"/>
      <c r="CZ120" s="110"/>
      <c r="DA120" s="110"/>
      <c r="DB120" s="110"/>
      <c r="DC120" s="110"/>
      <c r="DD120" s="111"/>
      <c r="DE120" s="42"/>
      <c r="DF120" s="5"/>
      <c r="DG120" s="42"/>
      <c r="DH120" s="42"/>
      <c r="DI120" s="42"/>
      <c r="DJ120" s="42"/>
      <c r="DK120" s="42"/>
    </row>
    <row r="121" spans="1:115" s="112" customFormat="1" ht="20.100000000000001" hidden="1" customHeight="1" x14ac:dyDescent="0.25">
      <c r="A121" s="81"/>
      <c r="B121" s="113"/>
      <c r="C121" s="173"/>
      <c r="D121" s="125"/>
      <c r="E121" s="85"/>
      <c r="F121" s="86"/>
      <c r="G121" s="87"/>
      <c r="H121" s="87"/>
      <c r="I121" s="87"/>
      <c r="J121" s="128"/>
      <c r="K121" s="87"/>
      <c r="L121" s="87"/>
      <c r="M121" s="128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8"/>
      <c r="AW121" s="119"/>
      <c r="AX121" s="116"/>
      <c r="AY121" s="120"/>
      <c r="AZ121" s="97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9"/>
      <c r="CL121" s="100"/>
      <c r="CM121" s="101"/>
      <c r="CN121" s="102"/>
      <c r="CO121" s="103"/>
      <c r="CP121" s="104"/>
      <c r="CQ121" s="105"/>
      <c r="CR121" s="106"/>
      <c r="CS121" s="121" t="e">
        <f>IF(C123="","",SUM(AY121,IF(AW121=AW$22,0,60),IF(AX121=AX$22,0,60)))-60</f>
        <v>#VALUE!</v>
      </c>
      <c r="CT121" s="108"/>
      <c r="CU121" s="108"/>
      <c r="CV121" s="122"/>
      <c r="CW121" s="110"/>
      <c r="CX121" s="110"/>
      <c r="CY121" s="110"/>
      <c r="CZ121" s="110"/>
      <c r="DA121" s="110"/>
      <c r="DB121" s="110"/>
      <c r="DC121" s="110"/>
      <c r="DD121" s="111"/>
      <c r="DE121" s="42"/>
      <c r="DF121" s="5"/>
      <c r="DG121" s="42"/>
      <c r="DH121" s="42"/>
      <c r="DI121" s="42"/>
      <c r="DJ121" s="42"/>
      <c r="DK121" s="42"/>
    </row>
    <row r="122" spans="1:115" s="112" customFormat="1" ht="20.100000000000001" hidden="1" customHeight="1" x14ac:dyDescent="0.25">
      <c r="A122" s="81"/>
      <c r="B122" s="113"/>
      <c r="C122" s="202"/>
      <c r="D122" s="134"/>
      <c r="E122" s="85"/>
      <c r="F122" s="87"/>
      <c r="G122" s="87"/>
      <c r="H122" s="88"/>
      <c r="I122" s="127"/>
      <c r="J122" s="131"/>
      <c r="K122" s="87"/>
      <c r="L122" s="87"/>
      <c r="M122" s="131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8"/>
      <c r="AW122" s="119"/>
      <c r="AX122" s="116"/>
      <c r="AY122" s="120"/>
      <c r="AZ122" s="97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9"/>
      <c r="CL122" s="100"/>
      <c r="CM122" s="101"/>
      <c r="CN122" s="102"/>
      <c r="CO122" s="103"/>
      <c r="CP122" s="104"/>
      <c r="CQ122" s="105"/>
      <c r="CR122" s="106"/>
      <c r="CS122" s="121" t="e">
        <f>IF(C120="","",SUM(AY122,IF(AW122=AW$22,0,60),IF(AX122=AX$22,0,60)))-60</f>
        <v>#VALUE!</v>
      </c>
      <c r="CT122" s="108"/>
      <c r="CU122" s="108"/>
      <c r="CV122" s="122"/>
      <c r="CW122" s="110"/>
      <c r="CX122" s="110"/>
      <c r="CY122" s="110"/>
      <c r="CZ122" s="110"/>
      <c r="DA122" s="110"/>
      <c r="DB122" s="110"/>
      <c r="DC122" s="110"/>
      <c r="DD122" s="111"/>
      <c r="DE122" s="42"/>
      <c r="DF122" s="5"/>
      <c r="DG122" s="42"/>
      <c r="DH122" s="42"/>
      <c r="DI122" s="42"/>
      <c r="DJ122" s="42"/>
      <c r="DK122" s="42"/>
    </row>
    <row r="123" spans="1:115" s="112" customFormat="1" ht="20.100000000000001" hidden="1" customHeight="1" x14ac:dyDescent="0.25">
      <c r="A123" s="81"/>
      <c r="B123" s="113"/>
      <c r="C123" s="173"/>
      <c r="D123" s="84"/>
      <c r="E123" s="85"/>
      <c r="F123" s="88"/>
      <c r="G123" s="126"/>
      <c r="H123" s="127"/>
      <c r="I123" s="127"/>
      <c r="J123" s="88"/>
      <c r="K123" s="126"/>
      <c r="L123" s="88"/>
      <c r="M123" s="88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8"/>
      <c r="AW123" s="119"/>
      <c r="AX123" s="116"/>
      <c r="AY123" s="120"/>
      <c r="AZ123" s="97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9"/>
      <c r="CL123" s="100"/>
      <c r="CM123" s="101"/>
      <c r="CN123" s="102"/>
      <c r="CO123" s="103"/>
      <c r="CP123" s="104"/>
      <c r="CQ123" s="105"/>
      <c r="CR123" s="106"/>
      <c r="CS123" s="121" t="e">
        <f>IF(C121="","",SUM(AY123,IF(AW123=AW$22,0,60),IF(AX123=AX$22,0,60)))-60</f>
        <v>#VALUE!</v>
      </c>
      <c r="CT123" s="108"/>
      <c r="CU123" s="108"/>
      <c r="CV123" s="122"/>
      <c r="CW123" s="110"/>
      <c r="CX123" s="110"/>
      <c r="CY123" s="110"/>
      <c r="CZ123" s="110"/>
      <c r="DA123" s="110"/>
      <c r="DB123" s="110"/>
      <c r="DC123" s="110"/>
      <c r="DD123" s="111"/>
      <c r="DE123" s="42"/>
      <c r="DF123" s="5"/>
      <c r="DG123" s="42"/>
      <c r="DH123" s="42"/>
      <c r="DI123" s="42"/>
      <c r="DJ123" s="42"/>
      <c r="DK123" s="42"/>
    </row>
    <row r="124" spans="1:115" s="112" customFormat="1" ht="20.100000000000001" hidden="1" customHeight="1" x14ac:dyDescent="0.25">
      <c r="A124" s="81"/>
      <c r="B124" s="113"/>
      <c r="C124" s="173"/>
      <c r="D124" s="125"/>
      <c r="E124" s="130"/>
      <c r="F124" s="88"/>
      <c r="G124" s="126"/>
      <c r="H124" s="127"/>
      <c r="I124" s="127"/>
      <c r="J124" s="88"/>
      <c r="K124" s="87"/>
      <c r="L124" s="88"/>
      <c r="M124" s="88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8"/>
      <c r="AW124" s="119"/>
      <c r="AX124" s="116"/>
      <c r="AY124" s="120"/>
      <c r="AZ124" s="97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9"/>
      <c r="CL124" s="100"/>
      <c r="CM124" s="101"/>
      <c r="CN124" s="102"/>
      <c r="CO124" s="103"/>
      <c r="CP124" s="104"/>
      <c r="CQ124" s="105"/>
      <c r="CR124" s="106"/>
      <c r="CS124" s="121" t="e">
        <f>IF(C122="","",SUM(AY124,IF(AW124=AW$22,0,60),IF(AX124=AX$22,0,60)))-60</f>
        <v>#VALUE!</v>
      </c>
      <c r="CT124" s="108"/>
      <c r="CU124" s="108"/>
      <c r="CV124" s="122"/>
      <c r="CW124" s="110"/>
      <c r="CX124" s="110"/>
      <c r="CY124" s="110"/>
      <c r="CZ124" s="110"/>
      <c r="DA124" s="110"/>
      <c r="DB124" s="110"/>
      <c r="DC124" s="110"/>
      <c r="DD124" s="111"/>
      <c r="DE124" s="42"/>
      <c r="DF124" s="5"/>
      <c r="DG124" s="42"/>
      <c r="DH124" s="42"/>
      <c r="DI124" s="42"/>
      <c r="DJ124" s="42"/>
      <c r="DK124" s="42"/>
    </row>
    <row r="125" spans="1:115" s="112" customFormat="1" ht="20.100000000000001" hidden="1" customHeight="1" x14ac:dyDescent="0.25">
      <c r="A125" s="81"/>
      <c r="B125" s="113"/>
      <c r="C125" s="173"/>
      <c r="D125" s="84"/>
      <c r="E125" s="130"/>
      <c r="F125" s="88"/>
      <c r="G125" s="126"/>
      <c r="H125" s="127"/>
      <c r="I125" s="127"/>
      <c r="J125" s="88"/>
      <c r="K125" s="87"/>
      <c r="L125" s="88"/>
      <c r="M125" s="88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8"/>
      <c r="AW125" s="119"/>
      <c r="AX125" s="116"/>
      <c r="AY125" s="120"/>
      <c r="AZ125" s="97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9"/>
      <c r="CL125" s="100"/>
      <c r="CM125" s="101"/>
      <c r="CN125" s="102"/>
      <c r="CO125" s="103"/>
      <c r="CP125" s="104"/>
      <c r="CQ125" s="105"/>
      <c r="CR125" s="106"/>
      <c r="CS125" s="121" t="e">
        <f>IF(C122="","",SUM(AY125,IF(AW125=AW$22,0,60),IF(AX125=AX$22,0,60)))-60</f>
        <v>#VALUE!</v>
      </c>
      <c r="CT125" s="108"/>
      <c r="CU125" s="108"/>
      <c r="CV125" s="122"/>
      <c r="CW125" s="110"/>
      <c r="CX125" s="110"/>
      <c r="CY125" s="110"/>
      <c r="CZ125" s="110"/>
      <c r="DA125" s="110"/>
      <c r="DB125" s="110"/>
      <c r="DC125" s="110"/>
      <c r="DD125" s="111"/>
      <c r="DE125" s="42"/>
      <c r="DF125" s="5"/>
      <c r="DG125" s="42"/>
      <c r="DH125" s="42"/>
      <c r="DI125" s="42"/>
      <c r="DJ125" s="42"/>
      <c r="DK125" s="42"/>
    </row>
    <row r="126" spans="1:115" s="112" customFormat="1" ht="20.100000000000001" hidden="1" customHeight="1" x14ac:dyDescent="0.25">
      <c r="A126" s="81"/>
      <c r="B126" s="113"/>
      <c r="C126" s="172"/>
      <c r="D126" s="84"/>
      <c r="E126" s="130"/>
      <c r="F126" s="88"/>
      <c r="G126" s="126"/>
      <c r="H126" s="127"/>
      <c r="I126" s="127"/>
      <c r="J126" s="88"/>
      <c r="K126" s="87"/>
      <c r="L126" s="88"/>
      <c r="M126" s="88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8"/>
      <c r="AW126" s="119"/>
      <c r="AX126" s="116"/>
      <c r="AY126" s="120"/>
      <c r="AZ126" s="97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9"/>
      <c r="CL126" s="100"/>
      <c r="CM126" s="101"/>
      <c r="CN126" s="102"/>
      <c r="CO126" s="103"/>
      <c r="CP126" s="104"/>
      <c r="CQ126" s="105"/>
      <c r="CR126" s="106"/>
      <c r="CS126" s="121" t="e">
        <f>IF(C99="","",SUM(AY126,IF(AW126=AW$22,0,60),IF(AX126=AX$22,0,60)))-60</f>
        <v>#VALUE!</v>
      </c>
      <c r="CT126" s="108"/>
      <c r="CU126" s="108"/>
      <c r="CV126" s="122"/>
      <c r="CW126" s="110"/>
      <c r="CX126" s="110"/>
      <c r="CY126" s="110"/>
      <c r="CZ126" s="110"/>
      <c r="DA126" s="110"/>
      <c r="DB126" s="110"/>
      <c r="DC126" s="110"/>
      <c r="DD126" s="111"/>
      <c r="DE126" s="42"/>
      <c r="DF126" s="5"/>
      <c r="DG126" s="42"/>
      <c r="DH126" s="42"/>
      <c r="DI126" s="42"/>
      <c r="DJ126" s="42"/>
      <c r="DK126" s="42"/>
    </row>
    <row r="127" spans="1:115" s="112" customFormat="1" ht="20.100000000000001" hidden="1" customHeight="1" x14ac:dyDescent="0.25">
      <c r="A127" s="81"/>
      <c r="B127" s="113"/>
      <c r="C127" s="172"/>
      <c r="D127" s="84"/>
      <c r="E127" s="85"/>
      <c r="F127" s="86"/>
      <c r="G127" s="87"/>
      <c r="H127" s="88"/>
      <c r="I127" s="87"/>
      <c r="J127" s="131"/>
      <c r="K127" s="87"/>
      <c r="L127" s="87"/>
      <c r="M127" s="131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8"/>
      <c r="AW127" s="119"/>
      <c r="AX127" s="116"/>
      <c r="AY127" s="120"/>
      <c r="AZ127" s="97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9"/>
      <c r="CL127" s="100"/>
      <c r="CM127" s="101"/>
      <c r="CN127" s="102"/>
      <c r="CO127" s="103"/>
      <c r="CP127" s="104"/>
      <c r="CQ127" s="105"/>
      <c r="CR127" s="106"/>
      <c r="CS127" s="121" t="e">
        <f>IF(C123="","",SUM(AY127,IF(AW127=AW$22,0,60),IF(AX127=AX$22,0,60)))-60</f>
        <v>#VALUE!</v>
      </c>
      <c r="CT127" s="108"/>
      <c r="CU127" s="108"/>
      <c r="CV127" s="122"/>
      <c r="CW127" s="110"/>
      <c r="CX127" s="110"/>
      <c r="CY127" s="110"/>
      <c r="CZ127" s="110"/>
      <c r="DA127" s="110"/>
      <c r="DB127" s="110"/>
      <c r="DC127" s="110"/>
      <c r="DD127" s="111"/>
      <c r="DE127" s="42"/>
      <c r="DF127" s="5"/>
      <c r="DG127" s="42"/>
      <c r="DH127" s="42"/>
      <c r="DI127" s="42"/>
      <c r="DJ127" s="42"/>
      <c r="DK127" s="42"/>
    </row>
    <row r="128" spans="1:115" s="112" customFormat="1" ht="20.100000000000001" hidden="1" customHeight="1" x14ac:dyDescent="0.25">
      <c r="A128" s="81"/>
      <c r="B128" s="113"/>
      <c r="C128" s="172"/>
      <c r="D128" s="84"/>
      <c r="E128" s="85"/>
      <c r="F128" s="87"/>
      <c r="G128" s="87"/>
      <c r="H128" s="88"/>
      <c r="I128" s="127"/>
      <c r="J128" s="88"/>
      <c r="K128" s="87"/>
      <c r="L128" s="88"/>
      <c r="M128" s="88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8"/>
      <c r="AW128" s="119"/>
      <c r="AX128" s="116"/>
      <c r="AY128" s="120"/>
      <c r="AZ128" s="97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9"/>
      <c r="CL128" s="100"/>
      <c r="CM128" s="101"/>
      <c r="CN128" s="102"/>
      <c r="CO128" s="103"/>
      <c r="CP128" s="104"/>
      <c r="CQ128" s="105"/>
      <c r="CR128" s="106"/>
      <c r="CS128" s="121">
        <v>18</v>
      </c>
      <c r="CT128" s="108"/>
      <c r="CU128" s="108"/>
      <c r="CV128" s="122"/>
      <c r="CW128" s="110"/>
      <c r="CX128" s="110"/>
      <c r="CY128" s="110"/>
      <c r="CZ128" s="110"/>
      <c r="DA128" s="110"/>
      <c r="DB128" s="110"/>
      <c r="DC128" s="110"/>
      <c r="DD128" s="111"/>
      <c r="DE128" s="42"/>
      <c r="DF128" s="5"/>
      <c r="DG128" s="42"/>
      <c r="DH128" s="42"/>
      <c r="DI128" s="42"/>
      <c r="DJ128" s="42"/>
      <c r="DK128" s="42"/>
    </row>
    <row r="129" spans="1:115" s="112" customFormat="1" ht="20.100000000000001" hidden="1" customHeight="1" x14ac:dyDescent="0.25">
      <c r="A129" s="81"/>
      <c r="B129" s="113"/>
      <c r="C129" s="173"/>
      <c r="D129" s="84"/>
      <c r="E129" s="130"/>
      <c r="F129" s="88"/>
      <c r="G129" s="126"/>
      <c r="H129" s="127"/>
      <c r="I129" s="127"/>
      <c r="J129" s="88"/>
      <c r="K129" s="87"/>
      <c r="L129" s="88"/>
      <c r="M129" s="88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8"/>
      <c r="AW129" s="119"/>
      <c r="AX129" s="116"/>
      <c r="AY129" s="120"/>
      <c r="AZ129" s="97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9"/>
      <c r="CL129" s="100"/>
      <c r="CM129" s="101"/>
      <c r="CN129" s="102"/>
      <c r="CO129" s="103"/>
      <c r="CP129" s="104"/>
      <c r="CQ129" s="105"/>
      <c r="CR129" s="106"/>
      <c r="CS129" s="121" t="e">
        <f t="shared" ref="CS129:CS136" si="59">IF(C127="","",SUM(AY129,IF(AW129=AW$22,0,60),IF(AX129=AX$22,0,60)))-60</f>
        <v>#VALUE!</v>
      </c>
      <c r="CT129" s="108"/>
      <c r="CU129" s="108"/>
      <c r="CV129" s="122"/>
      <c r="CW129" s="110"/>
      <c r="CX129" s="110"/>
      <c r="CY129" s="110"/>
      <c r="CZ129" s="110"/>
      <c r="DA129" s="110"/>
      <c r="DB129" s="110"/>
      <c r="DC129" s="110"/>
      <c r="DD129" s="111"/>
      <c r="DE129" s="42"/>
      <c r="DF129" s="5"/>
      <c r="DG129" s="42"/>
      <c r="DH129" s="42"/>
      <c r="DI129" s="42"/>
      <c r="DJ129" s="42"/>
      <c r="DK129" s="42"/>
    </row>
    <row r="130" spans="1:115" s="112" customFormat="1" ht="20.100000000000001" hidden="1" customHeight="1" x14ac:dyDescent="0.25">
      <c r="A130" s="81"/>
      <c r="B130" s="113"/>
      <c r="C130" s="173"/>
      <c r="D130" s="84"/>
      <c r="E130" s="130"/>
      <c r="F130" s="88"/>
      <c r="G130" s="126"/>
      <c r="H130" s="127"/>
      <c r="I130" s="127"/>
      <c r="J130" s="88"/>
      <c r="K130" s="87"/>
      <c r="L130" s="88"/>
      <c r="M130" s="88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8"/>
      <c r="AW130" s="119"/>
      <c r="AX130" s="116"/>
      <c r="AY130" s="120"/>
      <c r="AZ130" s="97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9"/>
      <c r="CL130" s="100"/>
      <c r="CM130" s="101"/>
      <c r="CN130" s="102"/>
      <c r="CO130" s="103"/>
      <c r="CP130" s="104"/>
      <c r="CQ130" s="105"/>
      <c r="CR130" s="106"/>
      <c r="CS130" s="121" t="e">
        <f t="shared" si="59"/>
        <v>#VALUE!</v>
      </c>
      <c r="CT130" s="108"/>
      <c r="CU130" s="108"/>
      <c r="CV130" s="122"/>
      <c r="CW130" s="110"/>
      <c r="CX130" s="110"/>
      <c r="CY130" s="110"/>
      <c r="CZ130" s="110"/>
      <c r="DA130" s="110"/>
      <c r="DB130" s="110"/>
      <c r="DC130" s="110"/>
      <c r="DD130" s="111"/>
      <c r="DE130" s="42"/>
      <c r="DF130" s="5"/>
      <c r="DG130" s="42"/>
      <c r="DH130" s="42"/>
      <c r="DI130" s="42"/>
      <c r="DJ130" s="42"/>
      <c r="DK130" s="42"/>
    </row>
    <row r="131" spans="1:115" s="112" customFormat="1" ht="20.100000000000001" hidden="1" customHeight="1" x14ac:dyDescent="0.25">
      <c r="A131" s="81"/>
      <c r="B131" s="113"/>
      <c r="C131" s="172"/>
      <c r="D131" s="84"/>
      <c r="E131" s="85"/>
      <c r="F131" s="88"/>
      <c r="G131" s="126"/>
      <c r="H131" s="127"/>
      <c r="I131" s="127"/>
      <c r="J131" s="88"/>
      <c r="K131" s="126"/>
      <c r="L131" s="88"/>
      <c r="M131" s="88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8"/>
      <c r="AW131" s="119"/>
      <c r="AX131" s="116"/>
      <c r="AY131" s="120"/>
      <c r="AZ131" s="97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9"/>
      <c r="CL131" s="100"/>
      <c r="CM131" s="101"/>
      <c r="CN131" s="102"/>
      <c r="CO131" s="103"/>
      <c r="CP131" s="104"/>
      <c r="CQ131" s="105"/>
      <c r="CR131" s="106"/>
      <c r="CS131" s="121" t="e">
        <f t="shared" si="59"/>
        <v>#VALUE!</v>
      </c>
      <c r="CT131" s="108"/>
      <c r="CU131" s="108"/>
      <c r="CV131" s="122"/>
      <c r="CW131" s="110"/>
      <c r="CX131" s="110"/>
      <c r="CY131" s="110"/>
      <c r="CZ131" s="110"/>
      <c r="DA131" s="110"/>
      <c r="DB131" s="110"/>
      <c r="DC131" s="110"/>
      <c r="DD131" s="111"/>
      <c r="DE131" s="42"/>
      <c r="DF131" s="5"/>
      <c r="DG131" s="42"/>
      <c r="DH131" s="42"/>
      <c r="DI131" s="42"/>
      <c r="DJ131" s="42"/>
      <c r="DK131" s="42"/>
    </row>
    <row r="132" spans="1:115" s="112" customFormat="1" ht="20.100000000000001" hidden="1" customHeight="1" x14ac:dyDescent="0.25">
      <c r="A132" s="81"/>
      <c r="B132" s="113"/>
      <c r="C132" s="202"/>
      <c r="D132" s="134"/>
      <c r="E132" s="130"/>
      <c r="F132" s="88"/>
      <c r="G132" s="126"/>
      <c r="H132" s="127"/>
      <c r="I132" s="127"/>
      <c r="J132" s="88"/>
      <c r="K132" s="87"/>
      <c r="L132" s="88"/>
      <c r="M132" s="88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8"/>
      <c r="AW132" s="119"/>
      <c r="AX132" s="116"/>
      <c r="AY132" s="120"/>
      <c r="AZ132" s="97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9"/>
      <c r="CL132" s="100"/>
      <c r="CM132" s="101"/>
      <c r="CN132" s="102"/>
      <c r="CO132" s="103"/>
      <c r="CP132" s="104"/>
      <c r="CQ132" s="105"/>
      <c r="CR132" s="106"/>
      <c r="CS132" s="121" t="e">
        <f t="shared" si="59"/>
        <v>#VALUE!</v>
      </c>
      <c r="CT132" s="108"/>
      <c r="CU132" s="108"/>
      <c r="CV132" s="122"/>
      <c r="CW132" s="110"/>
      <c r="CX132" s="110"/>
      <c r="CY132" s="110"/>
      <c r="CZ132" s="110"/>
      <c r="DA132" s="110"/>
      <c r="DB132" s="110"/>
      <c r="DC132" s="110"/>
      <c r="DD132" s="111"/>
      <c r="DE132" s="42"/>
      <c r="DF132" s="5"/>
      <c r="DG132" s="42"/>
      <c r="DH132" s="42"/>
      <c r="DI132" s="42"/>
      <c r="DJ132" s="42"/>
      <c r="DK132" s="42"/>
    </row>
    <row r="133" spans="1:115" s="112" customFormat="1" ht="20.100000000000001" hidden="1" customHeight="1" x14ac:dyDescent="0.25">
      <c r="A133" s="81"/>
      <c r="B133" s="113"/>
      <c r="C133" s="173"/>
      <c r="D133" s="125"/>
      <c r="E133" s="85"/>
      <c r="F133" s="88"/>
      <c r="G133" s="126"/>
      <c r="H133" s="127"/>
      <c r="I133" s="127"/>
      <c r="J133" s="88"/>
      <c r="K133" s="126"/>
      <c r="L133" s="88"/>
      <c r="M133" s="88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8"/>
      <c r="AW133" s="119"/>
      <c r="AX133" s="116"/>
      <c r="AY133" s="120"/>
      <c r="AZ133" s="97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9"/>
      <c r="CL133" s="100"/>
      <c r="CM133" s="101"/>
      <c r="CN133" s="102"/>
      <c r="CO133" s="103"/>
      <c r="CP133" s="104"/>
      <c r="CQ133" s="105"/>
      <c r="CR133" s="106"/>
      <c r="CS133" s="121" t="e">
        <f t="shared" si="59"/>
        <v>#VALUE!</v>
      </c>
      <c r="CT133" s="108"/>
      <c r="CU133" s="108"/>
      <c r="CV133" s="122"/>
      <c r="CW133" s="110"/>
      <c r="CX133" s="110"/>
      <c r="CY133" s="110"/>
      <c r="CZ133" s="110"/>
      <c r="DA133" s="110"/>
      <c r="DB133" s="110"/>
      <c r="DC133" s="110"/>
      <c r="DD133" s="111"/>
      <c r="DE133" s="42"/>
      <c r="DF133" s="5"/>
      <c r="DG133" s="42"/>
      <c r="DH133" s="42"/>
      <c r="DI133" s="42"/>
      <c r="DJ133" s="42"/>
      <c r="DK133" s="42"/>
    </row>
    <row r="134" spans="1:115" s="112" customFormat="1" ht="20.100000000000001" hidden="1" customHeight="1" x14ac:dyDescent="0.25">
      <c r="A134" s="81"/>
      <c r="B134" s="113"/>
      <c r="C134" s="172"/>
      <c r="D134" s="84"/>
      <c r="E134" s="85"/>
      <c r="F134" s="127"/>
      <c r="G134" s="87"/>
      <c r="H134" s="87"/>
      <c r="I134" s="127"/>
      <c r="J134" s="88"/>
      <c r="K134" s="87"/>
      <c r="L134" s="88"/>
      <c r="M134" s="88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8"/>
      <c r="AW134" s="119"/>
      <c r="AX134" s="116"/>
      <c r="AY134" s="120"/>
      <c r="AZ134" s="97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9"/>
      <c r="CL134" s="100"/>
      <c r="CM134" s="101"/>
      <c r="CN134" s="102"/>
      <c r="CO134" s="103"/>
      <c r="CP134" s="104"/>
      <c r="CQ134" s="105"/>
      <c r="CR134" s="106"/>
      <c r="CS134" s="121" t="e">
        <f t="shared" si="59"/>
        <v>#VALUE!</v>
      </c>
      <c r="CT134" s="108"/>
      <c r="CU134" s="108"/>
      <c r="CV134" s="122"/>
      <c r="CW134" s="110"/>
      <c r="CX134" s="110"/>
      <c r="CY134" s="110"/>
      <c r="CZ134" s="110"/>
      <c r="DA134" s="110"/>
      <c r="DB134" s="110"/>
      <c r="DC134" s="110"/>
      <c r="DD134" s="111"/>
      <c r="DE134" s="42"/>
      <c r="DF134" s="5"/>
      <c r="DG134" s="42"/>
      <c r="DH134" s="42"/>
      <c r="DI134" s="42"/>
      <c r="DJ134" s="42"/>
      <c r="DK134" s="42"/>
    </row>
    <row r="135" spans="1:115" s="112" customFormat="1" ht="20.100000000000001" hidden="1" customHeight="1" x14ac:dyDescent="0.25">
      <c r="A135" s="81"/>
      <c r="B135" s="113"/>
      <c r="C135" s="172"/>
      <c r="D135" s="134"/>
      <c r="E135" s="130"/>
      <c r="F135" s="88"/>
      <c r="G135" s="126"/>
      <c r="H135" s="127"/>
      <c r="I135" s="127"/>
      <c r="J135" s="88"/>
      <c r="K135" s="87"/>
      <c r="L135" s="88"/>
      <c r="M135" s="88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8"/>
      <c r="AW135" s="119"/>
      <c r="AX135" s="116"/>
      <c r="AY135" s="120"/>
      <c r="AZ135" s="97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9"/>
      <c r="CL135" s="100"/>
      <c r="CM135" s="101"/>
      <c r="CN135" s="102"/>
      <c r="CO135" s="103"/>
      <c r="CP135" s="104"/>
      <c r="CQ135" s="105"/>
      <c r="CR135" s="106"/>
      <c r="CS135" s="121" t="e">
        <f t="shared" si="59"/>
        <v>#VALUE!</v>
      </c>
      <c r="CT135" s="108"/>
      <c r="CU135" s="108"/>
      <c r="CV135" s="122"/>
      <c r="CW135" s="110"/>
      <c r="CX135" s="110"/>
      <c r="CY135" s="110"/>
      <c r="CZ135" s="110"/>
      <c r="DA135" s="110"/>
      <c r="DB135" s="110"/>
      <c r="DC135" s="110"/>
      <c r="DD135" s="111"/>
      <c r="DE135" s="42"/>
      <c r="DF135" s="5"/>
      <c r="DG135" s="42"/>
      <c r="DH135" s="42"/>
      <c r="DI135" s="42"/>
      <c r="DJ135" s="42"/>
      <c r="DK135" s="42"/>
    </row>
    <row r="136" spans="1:115" s="112" customFormat="1" ht="20.100000000000001" hidden="1" customHeight="1" x14ac:dyDescent="0.25">
      <c r="A136" s="81"/>
      <c r="B136" s="113"/>
      <c r="C136" s="202"/>
      <c r="D136" s="134"/>
      <c r="E136" s="130"/>
      <c r="F136" s="88"/>
      <c r="G136" s="126"/>
      <c r="H136" s="127"/>
      <c r="I136" s="127"/>
      <c r="J136" s="88"/>
      <c r="K136" s="87"/>
      <c r="L136" s="88"/>
      <c r="M136" s="88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8"/>
      <c r="AW136" s="119"/>
      <c r="AX136" s="116"/>
      <c r="AY136" s="120"/>
      <c r="AZ136" s="97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9"/>
      <c r="CL136" s="100"/>
      <c r="CM136" s="101"/>
      <c r="CN136" s="102"/>
      <c r="CO136" s="103"/>
      <c r="CP136" s="104"/>
      <c r="CQ136" s="105"/>
      <c r="CR136" s="106"/>
      <c r="CS136" s="121" t="e">
        <f t="shared" si="59"/>
        <v>#VALUE!</v>
      </c>
      <c r="CT136" s="108"/>
      <c r="CU136" s="108"/>
      <c r="CV136" s="122"/>
      <c r="CW136" s="110"/>
      <c r="CX136" s="110"/>
      <c r="CY136" s="110"/>
      <c r="CZ136" s="110"/>
      <c r="DA136" s="110"/>
      <c r="DB136" s="110"/>
      <c r="DC136" s="110"/>
      <c r="DD136" s="111"/>
      <c r="DE136" s="42"/>
      <c r="DF136" s="5"/>
      <c r="DG136" s="42"/>
      <c r="DH136" s="42"/>
      <c r="DI136" s="42"/>
      <c r="DJ136" s="42"/>
      <c r="DK136" s="42"/>
    </row>
    <row r="137" spans="1:115" s="112" customFormat="1" ht="20.100000000000001" hidden="1" customHeight="1" x14ac:dyDescent="0.25">
      <c r="A137" s="81"/>
      <c r="B137" s="113"/>
      <c r="C137" s="173"/>
      <c r="D137" s="125"/>
      <c r="E137" s="130"/>
      <c r="F137" s="88"/>
      <c r="G137" s="126"/>
      <c r="H137" s="127"/>
      <c r="I137" s="88"/>
      <c r="J137" s="128"/>
      <c r="K137" s="87"/>
      <c r="L137" s="87"/>
      <c r="M137" s="128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8"/>
      <c r="AW137" s="119"/>
      <c r="AX137" s="116"/>
      <c r="AY137" s="120"/>
      <c r="AZ137" s="97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9"/>
      <c r="CL137" s="100"/>
      <c r="CM137" s="101"/>
      <c r="CN137" s="102"/>
      <c r="CO137" s="103"/>
      <c r="CP137" s="104"/>
      <c r="CQ137" s="105"/>
      <c r="CR137" s="106"/>
      <c r="CS137" s="121" t="e">
        <f>IF(C131="","",SUM(AY137,IF(AW137=AW$22,0,60),IF(AX137=AX$22,0,60)))-60</f>
        <v>#VALUE!</v>
      </c>
      <c r="CT137" s="108"/>
      <c r="CU137" s="108"/>
      <c r="CV137" s="122"/>
      <c r="CW137" s="110"/>
      <c r="CX137" s="110"/>
      <c r="CY137" s="110"/>
      <c r="CZ137" s="110"/>
      <c r="DA137" s="110"/>
      <c r="DB137" s="110"/>
      <c r="DC137" s="110"/>
      <c r="DD137" s="111"/>
      <c r="DE137" s="42"/>
      <c r="DF137" s="5"/>
      <c r="DG137" s="42"/>
      <c r="DH137" s="42"/>
      <c r="DI137" s="42"/>
      <c r="DJ137" s="42"/>
      <c r="DK137" s="42"/>
    </row>
    <row r="138" spans="1:115" s="112" customFormat="1" ht="20.100000000000001" hidden="1" customHeight="1" x14ac:dyDescent="0.25">
      <c r="A138" s="81"/>
      <c r="B138" s="113"/>
      <c r="C138" s="173"/>
      <c r="D138" s="125"/>
      <c r="E138" s="130"/>
      <c r="F138" s="88"/>
      <c r="G138" s="126"/>
      <c r="H138" s="127"/>
      <c r="I138" s="127"/>
      <c r="J138" s="88"/>
      <c r="K138" s="87"/>
      <c r="L138" s="88"/>
      <c r="M138" s="88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8"/>
      <c r="AW138" s="119"/>
      <c r="AX138" s="116"/>
      <c r="AY138" s="120"/>
      <c r="AZ138" s="97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9"/>
      <c r="CL138" s="100"/>
      <c r="CM138" s="101"/>
      <c r="CN138" s="102"/>
      <c r="CO138" s="103"/>
      <c r="CP138" s="104"/>
      <c r="CQ138" s="105"/>
      <c r="CR138" s="106"/>
      <c r="CS138" s="121" t="e">
        <f>IF(C132="","",SUM(AY138,IF(AW138=AW$22,0,60),IF(AX138=AX$22,0,60)))-60</f>
        <v>#VALUE!</v>
      </c>
      <c r="CT138" s="108"/>
      <c r="CU138" s="108"/>
      <c r="CV138" s="122"/>
      <c r="CW138" s="110"/>
      <c r="CX138" s="110"/>
      <c r="CY138" s="110"/>
      <c r="CZ138" s="110"/>
      <c r="DA138" s="110"/>
      <c r="DB138" s="110"/>
      <c r="DC138" s="110"/>
      <c r="DD138" s="111"/>
      <c r="DE138" s="42"/>
      <c r="DF138" s="5"/>
      <c r="DG138" s="42"/>
      <c r="DH138" s="42"/>
      <c r="DI138" s="42"/>
      <c r="DJ138" s="42"/>
      <c r="DK138" s="42"/>
    </row>
    <row r="139" spans="1:115" s="112" customFormat="1" ht="20.100000000000001" hidden="1" customHeight="1" x14ac:dyDescent="0.25">
      <c r="A139" s="81"/>
      <c r="B139" s="113"/>
      <c r="C139" s="173"/>
      <c r="D139" s="125"/>
      <c r="E139" s="85"/>
      <c r="F139" s="88"/>
      <c r="G139" s="126"/>
      <c r="H139" s="127"/>
      <c r="I139" s="127"/>
      <c r="J139" s="88"/>
      <c r="K139" s="126"/>
      <c r="L139" s="88"/>
      <c r="M139" s="88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8"/>
      <c r="AW139" s="119"/>
      <c r="AX139" s="116"/>
      <c r="AY139" s="120"/>
      <c r="AZ139" s="97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9"/>
      <c r="CL139" s="100"/>
      <c r="CM139" s="101"/>
      <c r="CN139" s="102"/>
      <c r="CO139" s="103"/>
      <c r="CP139" s="104"/>
      <c r="CQ139" s="105"/>
      <c r="CR139" s="106"/>
      <c r="CS139" s="121" t="e">
        <f>IF(C133="","",SUM(AY139,IF(AW139=AW$22,0,60),IF(AX139=AX$22,0,60)))-60</f>
        <v>#VALUE!</v>
      </c>
      <c r="CT139" s="108"/>
      <c r="CU139" s="108"/>
      <c r="CV139" s="122"/>
      <c r="CW139" s="110"/>
      <c r="CX139" s="110"/>
      <c r="CY139" s="110"/>
      <c r="CZ139" s="110"/>
      <c r="DA139" s="110"/>
      <c r="DB139" s="110"/>
      <c r="DC139" s="110"/>
      <c r="DD139" s="111"/>
      <c r="DE139" s="42"/>
      <c r="DF139" s="5"/>
      <c r="DG139" s="42"/>
      <c r="DH139" s="42"/>
      <c r="DI139" s="42"/>
      <c r="DJ139" s="42"/>
      <c r="DK139" s="42"/>
    </row>
    <row r="140" spans="1:115" s="112" customFormat="1" ht="20.100000000000001" hidden="1" customHeight="1" x14ac:dyDescent="0.25">
      <c r="A140" s="81"/>
      <c r="B140" s="113"/>
      <c r="C140" s="173"/>
      <c r="D140" s="125"/>
      <c r="E140" s="130"/>
      <c r="F140" s="88"/>
      <c r="G140" s="126"/>
      <c r="H140" s="127"/>
      <c r="I140" s="127"/>
      <c r="J140" s="88"/>
      <c r="K140" s="87"/>
      <c r="L140" s="88"/>
      <c r="M140" s="88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8"/>
      <c r="AW140" s="119"/>
      <c r="AX140" s="116"/>
      <c r="AY140" s="120"/>
      <c r="AZ140" s="97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9"/>
      <c r="CL140" s="100"/>
      <c r="CM140" s="101"/>
      <c r="CN140" s="102"/>
      <c r="CO140" s="103"/>
      <c r="CP140" s="104"/>
      <c r="CQ140" s="105"/>
      <c r="CR140" s="106"/>
      <c r="CS140" s="121" t="e">
        <f>IF(C134="","",SUM(AY140,IF(AW140=AW$22,0,60),IF(AX140=AX$22,0,60)))-60</f>
        <v>#VALUE!</v>
      </c>
      <c r="CT140" s="108"/>
      <c r="CU140" s="108"/>
      <c r="CV140" s="122"/>
      <c r="CW140" s="110"/>
      <c r="CX140" s="110"/>
      <c r="CY140" s="110"/>
      <c r="CZ140" s="110"/>
      <c r="DA140" s="110"/>
      <c r="DB140" s="110"/>
      <c r="DC140" s="110"/>
      <c r="DD140" s="111"/>
      <c r="DE140" s="42"/>
      <c r="DF140" s="5"/>
      <c r="DG140" s="42"/>
      <c r="DH140" s="42"/>
      <c r="DI140" s="42"/>
      <c r="DJ140" s="42"/>
      <c r="DK140" s="42"/>
    </row>
    <row r="141" spans="1:115" s="112" customFormat="1" ht="20.100000000000001" hidden="1" customHeight="1" x14ac:dyDescent="0.25">
      <c r="A141" s="81"/>
      <c r="B141" s="113"/>
      <c r="C141" s="181"/>
      <c r="D141" s="134"/>
      <c r="E141" s="130"/>
      <c r="F141" s="88"/>
      <c r="G141" s="126"/>
      <c r="H141" s="127"/>
      <c r="I141" s="127"/>
      <c r="J141" s="88"/>
      <c r="K141" s="87"/>
      <c r="L141" s="88"/>
      <c r="M141" s="88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41"/>
      <c r="AZ141" s="97">
        <f t="shared" ref="AZ141:BO155" si="60">IF(N141=N$22,1,0)</f>
        <v>0</v>
      </c>
      <c r="BA141" s="98">
        <f t="shared" si="60"/>
        <v>0</v>
      </c>
      <c r="BB141" s="98">
        <f t="shared" si="60"/>
        <v>0</v>
      </c>
      <c r="BC141" s="98">
        <f t="shared" si="60"/>
        <v>0</v>
      </c>
      <c r="BD141" s="98">
        <f t="shared" si="60"/>
        <v>0</v>
      </c>
      <c r="BE141" s="98">
        <f t="shared" si="60"/>
        <v>0</v>
      </c>
      <c r="BF141" s="98">
        <f t="shared" si="60"/>
        <v>0</v>
      </c>
      <c r="BG141" s="98">
        <f t="shared" si="60"/>
        <v>0</v>
      </c>
      <c r="BH141" s="98">
        <f t="shared" si="60"/>
        <v>0</v>
      </c>
      <c r="BI141" s="98">
        <f t="shared" si="60"/>
        <v>0</v>
      </c>
      <c r="BJ141" s="98">
        <f t="shared" si="60"/>
        <v>0</v>
      </c>
      <c r="BK141" s="98">
        <f t="shared" si="60"/>
        <v>0</v>
      </c>
      <c r="BL141" s="98">
        <f t="shared" si="60"/>
        <v>0</v>
      </c>
      <c r="BM141" s="98">
        <f t="shared" si="60"/>
        <v>0</v>
      </c>
      <c r="BN141" s="98">
        <f t="shared" si="60"/>
        <v>0</v>
      </c>
      <c r="BO141" s="98">
        <f t="shared" si="60"/>
        <v>0</v>
      </c>
      <c r="BP141" s="98">
        <f t="shared" ref="BP141:CE155" si="61">IF(AD141=AD$22,1,0)</f>
        <v>0</v>
      </c>
      <c r="BQ141" s="98">
        <f t="shared" si="61"/>
        <v>0</v>
      </c>
      <c r="BR141" s="98">
        <f t="shared" si="61"/>
        <v>0</v>
      </c>
      <c r="BS141" s="98">
        <f t="shared" si="61"/>
        <v>0</v>
      </c>
      <c r="BT141" s="98">
        <f t="shared" si="61"/>
        <v>0</v>
      </c>
      <c r="BU141" s="98">
        <f t="shared" si="61"/>
        <v>0</v>
      </c>
      <c r="BV141" s="98">
        <f t="shared" si="61"/>
        <v>0</v>
      </c>
      <c r="BW141" s="98">
        <f t="shared" si="61"/>
        <v>0</v>
      </c>
      <c r="BX141" s="98">
        <f t="shared" si="61"/>
        <v>0</v>
      </c>
      <c r="BY141" s="98">
        <f t="shared" si="61"/>
        <v>0</v>
      </c>
      <c r="BZ141" s="98">
        <f t="shared" si="61"/>
        <v>0</v>
      </c>
      <c r="CA141" s="98">
        <f t="shared" si="61"/>
        <v>0</v>
      </c>
      <c r="CB141" s="98">
        <f t="shared" si="61"/>
        <v>0</v>
      </c>
      <c r="CC141" s="98">
        <f t="shared" si="61"/>
        <v>0</v>
      </c>
      <c r="CD141" s="98">
        <f t="shared" si="61"/>
        <v>0</v>
      </c>
      <c r="CE141" s="98">
        <f t="shared" si="61"/>
        <v>0</v>
      </c>
      <c r="CF141" s="98">
        <f t="shared" ref="CF141:CJ155" si="62">IF(AT141=AT$22,1,0)</f>
        <v>0</v>
      </c>
      <c r="CG141" s="98">
        <f t="shared" si="62"/>
        <v>0</v>
      </c>
      <c r="CH141" s="98">
        <f t="shared" si="62"/>
        <v>0</v>
      </c>
      <c r="CI141" s="98">
        <f t="shared" si="62"/>
        <v>0</v>
      </c>
      <c r="CJ141" s="98">
        <f t="shared" si="62"/>
        <v>0</v>
      </c>
      <c r="CK141" s="99"/>
      <c r="CL141" s="100"/>
      <c r="CM141" s="101"/>
      <c r="CN141" s="102"/>
      <c r="CO141" s="103"/>
      <c r="CP141" s="104"/>
      <c r="CQ141" s="105"/>
      <c r="CR141" s="106">
        <f t="shared" ref="CR141:CR155" si="63">SUM(AZ141:CH141)-CQ141</f>
        <v>0</v>
      </c>
      <c r="CS141" s="121" t="e">
        <f>IF(C138="","",SUM(AY141,IF(AW141=AW$22,0,60),IF(AX141=AX$22,0,60)))-60</f>
        <v>#VALUE!</v>
      </c>
      <c r="CT141" s="108"/>
      <c r="CU141" s="108"/>
      <c r="CV141" s="122"/>
      <c r="CW141" s="110"/>
      <c r="CX141" s="110"/>
      <c r="CY141" s="110"/>
      <c r="CZ141" s="110"/>
      <c r="DA141" s="110"/>
      <c r="DB141" s="110"/>
      <c r="DC141" s="110"/>
      <c r="DD141" s="111"/>
      <c r="DE141" s="42"/>
      <c r="DF141" s="5"/>
      <c r="DG141" s="42"/>
      <c r="DH141" s="42"/>
      <c r="DI141" s="42"/>
      <c r="DJ141" s="42"/>
      <c r="DK141" s="42"/>
    </row>
    <row r="142" spans="1:115" s="112" customFormat="1" ht="20.100000000000001" hidden="1" customHeight="1" x14ac:dyDescent="0.25">
      <c r="A142" s="81"/>
      <c r="B142" s="113"/>
      <c r="C142" s="181"/>
      <c r="D142" s="134"/>
      <c r="E142" s="130"/>
      <c r="F142" s="88"/>
      <c r="G142" s="126"/>
      <c r="H142" s="127"/>
      <c r="I142" s="127"/>
      <c r="J142" s="88"/>
      <c r="K142" s="87"/>
      <c r="L142" s="88"/>
      <c r="M142" s="88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41"/>
      <c r="AZ142" s="97">
        <f t="shared" si="60"/>
        <v>0</v>
      </c>
      <c r="BA142" s="98">
        <f t="shared" si="60"/>
        <v>0</v>
      </c>
      <c r="BB142" s="98">
        <f t="shared" si="60"/>
        <v>0</v>
      </c>
      <c r="BC142" s="98">
        <f t="shared" si="60"/>
        <v>0</v>
      </c>
      <c r="BD142" s="98">
        <f t="shared" si="60"/>
        <v>0</v>
      </c>
      <c r="BE142" s="98">
        <f t="shared" si="60"/>
        <v>0</v>
      </c>
      <c r="BF142" s="98">
        <f t="shared" si="60"/>
        <v>0</v>
      </c>
      <c r="BG142" s="98">
        <f t="shared" si="60"/>
        <v>0</v>
      </c>
      <c r="BH142" s="98">
        <f t="shared" si="60"/>
        <v>0</v>
      </c>
      <c r="BI142" s="98">
        <f t="shared" si="60"/>
        <v>0</v>
      </c>
      <c r="BJ142" s="98">
        <f t="shared" si="60"/>
        <v>0</v>
      </c>
      <c r="BK142" s="98">
        <f t="shared" si="60"/>
        <v>0</v>
      </c>
      <c r="BL142" s="98">
        <f t="shared" si="60"/>
        <v>0</v>
      </c>
      <c r="BM142" s="98">
        <f t="shared" si="60"/>
        <v>0</v>
      </c>
      <c r="BN142" s="98">
        <f t="shared" si="60"/>
        <v>0</v>
      </c>
      <c r="BO142" s="98">
        <f t="shared" si="60"/>
        <v>0</v>
      </c>
      <c r="BP142" s="98">
        <f t="shared" si="61"/>
        <v>0</v>
      </c>
      <c r="BQ142" s="98">
        <f t="shared" si="61"/>
        <v>0</v>
      </c>
      <c r="BR142" s="98">
        <f t="shared" si="61"/>
        <v>0</v>
      </c>
      <c r="BS142" s="98">
        <f t="shared" si="61"/>
        <v>0</v>
      </c>
      <c r="BT142" s="98">
        <f t="shared" si="61"/>
        <v>0</v>
      </c>
      <c r="BU142" s="98">
        <f t="shared" si="61"/>
        <v>0</v>
      </c>
      <c r="BV142" s="98">
        <f t="shared" si="61"/>
        <v>0</v>
      </c>
      <c r="BW142" s="98">
        <f t="shared" si="61"/>
        <v>0</v>
      </c>
      <c r="BX142" s="98">
        <f t="shared" si="61"/>
        <v>0</v>
      </c>
      <c r="BY142" s="98">
        <f t="shared" si="61"/>
        <v>0</v>
      </c>
      <c r="BZ142" s="98">
        <f t="shared" si="61"/>
        <v>0</v>
      </c>
      <c r="CA142" s="98">
        <f t="shared" si="61"/>
        <v>0</v>
      </c>
      <c r="CB142" s="98">
        <f t="shared" si="61"/>
        <v>0</v>
      </c>
      <c r="CC142" s="98">
        <f t="shared" si="61"/>
        <v>0</v>
      </c>
      <c r="CD142" s="98">
        <f t="shared" si="61"/>
        <v>0</v>
      </c>
      <c r="CE142" s="98">
        <f t="shared" si="61"/>
        <v>0</v>
      </c>
      <c r="CF142" s="98">
        <f t="shared" si="62"/>
        <v>0</v>
      </c>
      <c r="CG142" s="98">
        <f t="shared" si="62"/>
        <v>0</v>
      </c>
      <c r="CH142" s="98">
        <f t="shared" si="62"/>
        <v>0</v>
      </c>
      <c r="CI142" s="98">
        <f t="shared" si="62"/>
        <v>0</v>
      </c>
      <c r="CJ142" s="98">
        <f t="shared" si="62"/>
        <v>0</v>
      </c>
      <c r="CK142" s="99"/>
      <c r="CL142" s="100"/>
      <c r="CM142" s="101"/>
      <c r="CN142" s="102"/>
      <c r="CO142" s="103"/>
      <c r="CP142" s="104"/>
      <c r="CQ142" s="105"/>
      <c r="CR142" s="106">
        <f t="shared" si="63"/>
        <v>0</v>
      </c>
      <c r="CS142" s="121" t="e">
        <f t="shared" ref="CS142:CS155" si="64">IF(C140="","",SUM(AY142,IF(AW142=AW$22,0,60),IF(AX142=AX$22,0,60)))-60</f>
        <v>#VALUE!</v>
      </c>
      <c r="CT142" s="108"/>
      <c r="CU142" s="108"/>
      <c r="CV142" s="122"/>
      <c r="CW142" s="110"/>
      <c r="CX142" s="110"/>
      <c r="CY142" s="110"/>
      <c r="CZ142" s="110"/>
      <c r="DA142" s="110"/>
      <c r="DB142" s="110"/>
      <c r="DC142" s="110"/>
      <c r="DD142" s="111"/>
      <c r="DE142" s="42"/>
      <c r="DF142" s="5"/>
      <c r="DG142" s="42"/>
      <c r="DH142" s="42"/>
      <c r="DI142" s="42"/>
      <c r="DJ142" s="42"/>
      <c r="DK142" s="42"/>
    </row>
    <row r="143" spans="1:115" s="112" customFormat="1" ht="20.100000000000001" hidden="1" customHeight="1" x14ac:dyDescent="0.25">
      <c r="A143" s="81"/>
      <c r="B143" s="113"/>
      <c r="C143" s="181"/>
      <c r="D143" s="134"/>
      <c r="E143" s="130"/>
      <c r="F143" s="88"/>
      <c r="G143" s="126"/>
      <c r="H143" s="127"/>
      <c r="I143" s="127"/>
      <c r="J143" s="88"/>
      <c r="K143" s="87"/>
      <c r="L143" s="88"/>
      <c r="M143" s="88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41"/>
      <c r="AZ143" s="97">
        <f t="shared" si="60"/>
        <v>0</v>
      </c>
      <c r="BA143" s="98">
        <f t="shared" si="60"/>
        <v>0</v>
      </c>
      <c r="BB143" s="98">
        <f t="shared" si="60"/>
        <v>0</v>
      </c>
      <c r="BC143" s="98">
        <f t="shared" si="60"/>
        <v>0</v>
      </c>
      <c r="BD143" s="98">
        <f t="shared" si="60"/>
        <v>0</v>
      </c>
      <c r="BE143" s="98">
        <f t="shared" si="60"/>
        <v>0</v>
      </c>
      <c r="BF143" s="98">
        <f t="shared" si="60"/>
        <v>0</v>
      </c>
      <c r="BG143" s="98">
        <f t="shared" si="60"/>
        <v>0</v>
      </c>
      <c r="BH143" s="98">
        <f t="shared" si="60"/>
        <v>0</v>
      </c>
      <c r="BI143" s="98">
        <f t="shared" si="60"/>
        <v>0</v>
      </c>
      <c r="BJ143" s="98">
        <f t="shared" si="60"/>
        <v>0</v>
      </c>
      <c r="BK143" s="98">
        <f t="shared" si="60"/>
        <v>0</v>
      </c>
      <c r="BL143" s="98">
        <f t="shared" si="60"/>
        <v>0</v>
      </c>
      <c r="BM143" s="98">
        <f t="shared" si="60"/>
        <v>0</v>
      </c>
      <c r="BN143" s="98">
        <f t="shared" si="60"/>
        <v>0</v>
      </c>
      <c r="BO143" s="98">
        <f t="shared" si="60"/>
        <v>0</v>
      </c>
      <c r="BP143" s="98">
        <f t="shared" si="61"/>
        <v>0</v>
      </c>
      <c r="BQ143" s="98">
        <f t="shared" si="61"/>
        <v>0</v>
      </c>
      <c r="BR143" s="98">
        <f t="shared" si="61"/>
        <v>0</v>
      </c>
      <c r="BS143" s="98">
        <f t="shared" si="61"/>
        <v>0</v>
      </c>
      <c r="BT143" s="98">
        <f t="shared" si="61"/>
        <v>0</v>
      </c>
      <c r="BU143" s="98">
        <f t="shared" si="61"/>
        <v>0</v>
      </c>
      <c r="BV143" s="98">
        <f t="shared" si="61"/>
        <v>0</v>
      </c>
      <c r="BW143" s="98">
        <f t="shared" si="61"/>
        <v>0</v>
      </c>
      <c r="BX143" s="98">
        <f t="shared" si="61"/>
        <v>0</v>
      </c>
      <c r="BY143" s="98">
        <f t="shared" si="61"/>
        <v>0</v>
      </c>
      <c r="BZ143" s="98">
        <f t="shared" si="61"/>
        <v>0</v>
      </c>
      <c r="CA143" s="98">
        <f t="shared" si="61"/>
        <v>0</v>
      </c>
      <c r="CB143" s="98">
        <f t="shared" si="61"/>
        <v>0</v>
      </c>
      <c r="CC143" s="98">
        <f t="shared" si="61"/>
        <v>0</v>
      </c>
      <c r="CD143" s="98">
        <f t="shared" si="61"/>
        <v>0</v>
      </c>
      <c r="CE143" s="98">
        <f t="shared" si="61"/>
        <v>0</v>
      </c>
      <c r="CF143" s="98">
        <f t="shared" si="62"/>
        <v>0</v>
      </c>
      <c r="CG143" s="98">
        <f t="shared" si="62"/>
        <v>0</v>
      </c>
      <c r="CH143" s="98">
        <f t="shared" si="62"/>
        <v>0</v>
      </c>
      <c r="CI143" s="98">
        <f t="shared" si="62"/>
        <v>0</v>
      </c>
      <c r="CJ143" s="98">
        <f t="shared" si="62"/>
        <v>0</v>
      </c>
      <c r="CK143" s="99"/>
      <c r="CL143" s="100"/>
      <c r="CM143" s="101"/>
      <c r="CN143" s="102"/>
      <c r="CO143" s="103"/>
      <c r="CP143" s="104"/>
      <c r="CQ143" s="105"/>
      <c r="CR143" s="106">
        <f t="shared" si="63"/>
        <v>0</v>
      </c>
      <c r="CS143" s="121" t="e">
        <f t="shared" si="64"/>
        <v>#VALUE!</v>
      </c>
      <c r="CT143" s="108"/>
      <c r="CU143" s="108"/>
      <c r="CV143" s="122"/>
      <c r="CW143" s="110"/>
      <c r="CX143" s="110"/>
      <c r="CY143" s="110"/>
      <c r="CZ143" s="110"/>
      <c r="DA143" s="110"/>
      <c r="DB143" s="110"/>
      <c r="DC143" s="110"/>
      <c r="DD143" s="111"/>
      <c r="DE143" s="42"/>
      <c r="DF143" s="5"/>
      <c r="DG143" s="42"/>
      <c r="DH143" s="42"/>
      <c r="DI143" s="42"/>
      <c r="DJ143" s="42"/>
      <c r="DK143" s="42"/>
    </row>
    <row r="144" spans="1:115" s="112" customFormat="1" ht="20.100000000000001" hidden="1" customHeight="1" x14ac:dyDescent="0.25">
      <c r="A144" s="81"/>
      <c r="B144" s="113"/>
      <c r="C144" s="181"/>
      <c r="D144" s="134"/>
      <c r="E144" s="130"/>
      <c r="F144" s="88"/>
      <c r="G144" s="126"/>
      <c r="H144" s="127"/>
      <c r="I144" s="127"/>
      <c r="J144" s="88"/>
      <c r="K144" s="87"/>
      <c r="L144" s="88"/>
      <c r="M144" s="88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41"/>
      <c r="AZ144" s="97">
        <f t="shared" si="60"/>
        <v>0</v>
      </c>
      <c r="BA144" s="98">
        <f t="shared" si="60"/>
        <v>0</v>
      </c>
      <c r="BB144" s="98">
        <f t="shared" si="60"/>
        <v>0</v>
      </c>
      <c r="BC144" s="98">
        <f t="shared" si="60"/>
        <v>0</v>
      </c>
      <c r="BD144" s="98">
        <f t="shared" si="60"/>
        <v>0</v>
      </c>
      <c r="BE144" s="98">
        <f t="shared" si="60"/>
        <v>0</v>
      </c>
      <c r="BF144" s="98">
        <f t="shared" si="60"/>
        <v>0</v>
      </c>
      <c r="BG144" s="98">
        <f t="shared" si="60"/>
        <v>0</v>
      </c>
      <c r="BH144" s="98">
        <f t="shared" si="60"/>
        <v>0</v>
      </c>
      <c r="BI144" s="98">
        <f t="shared" si="60"/>
        <v>0</v>
      </c>
      <c r="BJ144" s="98">
        <f t="shared" si="60"/>
        <v>0</v>
      </c>
      <c r="BK144" s="98">
        <f t="shared" si="60"/>
        <v>0</v>
      </c>
      <c r="BL144" s="98">
        <f t="shared" si="60"/>
        <v>0</v>
      </c>
      <c r="BM144" s="98">
        <f t="shared" si="60"/>
        <v>0</v>
      </c>
      <c r="BN144" s="98">
        <f t="shared" si="60"/>
        <v>0</v>
      </c>
      <c r="BO144" s="98">
        <f t="shared" si="60"/>
        <v>0</v>
      </c>
      <c r="BP144" s="98">
        <f t="shared" si="61"/>
        <v>0</v>
      </c>
      <c r="BQ144" s="98">
        <f t="shared" si="61"/>
        <v>0</v>
      </c>
      <c r="BR144" s="98">
        <f t="shared" si="61"/>
        <v>0</v>
      </c>
      <c r="BS144" s="98">
        <f t="shared" si="61"/>
        <v>0</v>
      </c>
      <c r="BT144" s="98">
        <f t="shared" si="61"/>
        <v>0</v>
      </c>
      <c r="BU144" s="98">
        <f t="shared" si="61"/>
        <v>0</v>
      </c>
      <c r="BV144" s="98">
        <f t="shared" si="61"/>
        <v>0</v>
      </c>
      <c r="BW144" s="98">
        <f t="shared" si="61"/>
        <v>0</v>
      </c>
      <c r="BX144" s="98">
        <f t="shared" si="61"/>
        <v>0</v>
      </c>
      <c r="BY144" s="98">
        <f t="shared" si="61"/>
        <v>0</v>
      </c>
      <c r="BZ144" s="98">
        <f t="shared" si="61"/>
        <v>0</v>
      </c>
      <c r="CA144" s="98">
        <f t="shared" si="61"/>
        <v>0</v>
      </c>
      <c r="CB144" s="98">
        <f t="shared" si="61"/>
        <v>0</v>
      </c>
      <c r="CC144" s="98">
        <f t="shared" si="61"/>
        <v>0</v>
      </c>
      <c r="CD144" s="98">
        <f t="shared" si="61"/>
        <v>0</v>
      </c>
      <c r="CE144" s="98">
        <f t="shared" si="61"/>
        <v>0</v>
      </c>
      <c r="CF144" s="98">
        <f t="shared" si="62"/>
        <v>0</v>
      </c>
      <c r="CG144" s="98">
        <f t="shared" si="62"/>
        <v>0</v>
      </c>
      <c r="CH144" s="98">
        <f t="shared" si="62"/>
        <v>0</v>
      </c>
      <c r="CI144" s="98">
        <f t="shared" si="62"/>
        <v>0</v>
      </c>
      <c r="CJ144" s="98">
        <f t="shared" si="62"/>
        <v>0</v>
      </c>
      <c r="CK144" s="99"/>
      <c r="CL144" s="100"/>
      <c r="CM144" s="101"/>
      <c r="CN144" s="102"/>
      <c r="CO144" s="103"/>
      <c r="CP144" s="104"/>
      <c r="CQ144" s="105"/>
      <c r="CR144" s="106">
        <f t="shared" si="63"/>
        <v>0</v>
      </c>
      <c r="CS144" s="121" t="e">
        <f t="shared" si="64"/>
        <v>#VALUE!</v>
      </c>
      <c r="CT144" s="108"/>
      <c r="CU144" s="108"/>
      <c r="CV144" s="122"/>
      <c r="CW144" s="110"/>
      <c r="CX144" s="110"/>
      <c r="CY144" s="110"/>
      <c r="CZ144" s="110"/>
      <c r="DA144" s="110"/>
      <c r="DB144" s="110"/>
      <c r="DC144" s="110"/>
      <c r="DD144" s="111"/>
      <c r="DE144" s="42"/>
      <c r="DF144" s="5"/>
      <c r="DG144" s="42"/>
      <c r="DH144" s="42"/>
      <c r="DI144" s="42"/>
      <c r="DJ144" s="42"/>
      <c r="DK144" s="42"/>
    </row>
    <row r="145" spans="1:253" s="112" customFormat="1" ht="20.100000000000001" hidden="1" customHeight="1" x14ac:dyDescent="0.25">
      <c r="A145" s="81"/>
      <c r="B145" s="113"/>
      <c r="C145" s="181"/>
      <c r="D145" s="134"/>
      <c r="E145" s="130"/>
      <c r="F145" s="88"/>
      <c r="G145" s="126"/>
      <c r="H145" s="127"/>
      <c r="I145" s="127"/>
      <c r="J145" s="88"/>
      <c r="K145" s="87"/>
      <c r="L145" s="88"/>
      <c r="M145" s="88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41"/>
      <c r="AZ145" s="97">
        <f t="shared" si="60"/>
        <v>0</v>
      </c>
      <c r="BA145" s="98">
        <f t="shared" si="60"/>
        <v>0</v>
      </c>
      <c r="BB145" s="98">
        <f t="shared" si="60"/>
        <v>0</v>
      </c>
      <c r="BC145" s="98">
        <f t="shared" si="60"/>
        <v>0</v>
      </c>
      <c r="BD145" s="98">
        <f t="shared" si="60"/>
        <v>0</v>
      </c>
      <c r="BE145" s="98">
        <f t="shared" si="60"/>
        <v>0</v>
      </c>
      <c r="BF145" s="98">
        <f t="shared" si="60"/>
        <v>0</v>
      </c>
      <c r="BG145" s="98">
        <f t="shared" si="60"/>
        <v>0</v>
      </c>
      <c r="BH145" s="98">
        <f t="shared" si="60"/>
        <v>0</v>
      </c>
      <c r="BI145" s="98">
        <f t="shared" si="60"/>
        <v>0</v>
      </c>
      <c r="BJ145" s="98">
        <f t="shared" si="60"/>
        <v>0</v>
      </c>
      <c r="BK145" s="98">
        <f t="shared" si="60"/>
        <v>0</v>
      </c>
      <c r="BL145" s="98">
        <f t="shared" si="60"/>
        <v>0</v>
      </c>
      <c r="BM145" s="98">
        <f t="shared" si="60"/>
        <v>0</v>
      </c>
      <c r="BN145" s="98">
        <f t="shared" si="60"/>
        <v>0</v>
      </c>
      <c r="BO145" s="98">
        <f t="shared" si="60"/>
        <v>0</v>
      </c>
      <c r="BP145" s="98">
        <f t="shared" si="61"/>
        <v>0</v>
      </c>
      <c r="BQ145" s="98">
        <f t="shared" si="61"/>
        <v>0</v>
      </c>
      <c r="BR145" s="98">
        <f t="shared" si="61"/>
        <v>0</v>
      </c>
      <c r="BS145" s="98">
        <f t="shared" si="61"/>
        <v>0</v>
      </c>
      <c r="BT145" s="98">
        <f t="shared" si="61"/>
        <v>0</v>
      </c>
      <c r="BU145" s="98">
        <f t="shared" si="61"/>
        <v>0</v>
      </c>
      <c r="BV145" s="98">
        <f t="shared" si="61"/>
        <v>0</v>
      </c>
      <c r="BW145" s="98">
        <f t="shared" si="61"/>
        <v>0</v>
      </c>
      <c r="BX145" s="98">
        <f t="shared" si="61"/>
        <v>0</v>
      </c>
      <c r="BY145" s="98">
        <f t="shared" si="61"/>
        <v>0</v>
      </c>
      <c r="BZ145" s="98">
        <f t="shared" si="61"/>
        <v>0</v>
      </c>
      <c r="CA145" s="98">
        <f t="shared" si="61"/>
        <v>0</v>
      </c>
      <c r="CB145" s="98">
        <f t="shared" si="61"/>
        <v>0</v>
      </c>
      <c r="CC145" s="98">
        <f t="shared" si="61"/>
        <v>0</v>
      </c>
      <c r="CD145" s="98">
        <f t="shared" si="61"/>
        <v>0</v>
      </c>
      <c r="CE145" s="98">
        <f t="shared" si="61"/>
        <v>0</v>
      </c>
      <c r="CF145" s="98">
        <f t="shared" si="62"/>
        <v>0</v>
      </c>
      <c r="CG145" s="98">
        <f t="shared" si="62"/>
        <v>0</v>
      </c>
      <c r="CH145" s="98">
        <f t="shared" si="62"/>
        <v>0</v>
      </c>
      <c r="CI145" s="98">
        <f t="shared" si="62"/>
        <v>0</v>
      </c>
      <c r="CJ145" s="98">
        <f t="shared" si="62"/>
        <v>0</v>
      </c>
      <c r="CK145" s="99"/>
      <c r="CL145" s="100"/>
      <c r="CM145" s="101"/>
      <c r="CN145" s="102"/>
      <c r="CO145" s="103"/>
      <c r="CP145" s="104"/>
      <c r="CQ145" s="105"/>
      <c r="CR145" s="106">
        <f t="shared" si="63"/>
        <v>0</v>
      </c>
      <c r="CS145" s="121" t="e">
        <f t="shared" si="64"/>
        <v>#VALUE!</v>
      </c>
      <c r="CT145" s="108"/>
      <c r="CU145" s="108"/>
      <c r="CV145" s="122"/>
      <c r="CW145" s="110"/>
      <c r="CX145" s="110"/>
      <c r="CY145" s="110"/>
      <c r="CZ145" s="110"/>
      <c r="DA145" s="110"/>
      <c r="DB145" s="110"/>
      <c r="DC145" s="110"/>
      <c r="DD145" s="111"/>
      <c r="DE145" s="42"/>
      <c r="DF145" s="5"/>
      <c r="DG145" s="42"/>
      <c r="DH145" s="42"/>
      <c r="DI145" s="42"/>
      <c r="DJ145" s="42"/>
      <c r="DK145" s="42"/>
    </row>
    <row r="146" spans="1:253" s="112" customFormat="1" ht="20.100000000000001" hidden="1" customHeight="1" x14ac:dyDescent="0.25">
      <c r="A146" s="81"/>
      <c r="B146" s="113"/>
      <c r="C146" s="181"/>
      <c r="D146" s="134"/>
      <c r="E146" s="130"/>
      <c r="F146" s="88"/>
      <c r="G146" s="126"/>
      <c r="H146" s="127"/>
      <c r="I146" s="127"/>
      <c r="J146" s="88"/>
      <c r="K146" s="87"/>
      <c r="L146" s="88"/>
      <c r="M146" s="88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41"/>
      <c r="AZ146" s="97">
        <f t="shared" si="60"/>
        <v>0</v>
      </c>
      <c r="BA146" s="98">
        <f t="shared" si="60"/>
        <v>0</v>
      </c>
      <c r="BB146" s="98">
        <f t="shared" si="60"/>
        <v>0</v>
      </c>
      <c r="BC146" s="98">
        <f t="shared" si="60"/>
        <v>0</v>
      </c>
      <c r="BD146" s="98">
        <f t="shared" si="60"/>
        <v>0</v>
      </c>
      <c r="BE146" s="98">
        <f t="shared" si="60"/>
        <v>0</v>
      </c>
      <c r="BF146" s="98">
        <f t="shared" si="60"/>
        <v>0</v>
      </c>
      <c r="BG146" s="98">
        <f t="shared" si="60"/>
        <v>0</v>
      </c>
      <c r="BH146" s="98">
        <f t="shared" si="60"/>
        <v>0</v>
      </c>
      <c r="BI146" s="98">
        <f t="shared" si="60"/>
        <v>0</v>
      </c>
      <c r="BJ146" s="98">
        <f t="shared" si="60"/>
        <v>0</v>
      </c>
      <c r="BK146" s="98">
        <f t="shared" si="60"/>
        <v>0</v>
      </c>
      <c r="BL146" s="98">
        <f t="shared" si="60"/>
        <v>0</v>
      </c>
      <c r="BM146" s="98">
        <f t="shared" si="60"/>
        <v>0</v>
      </c>
      <c r="BN146" s="98">
        <f t="shared" si="60"/>
        <v>0</v>
      </c>
      <c r="BO146" s="98">
        <f t="shared" si="60"/>
        <v>0</v>
      </c>
      <c r="BP146" s="98">
        <f t="shared" si="61"/>
        <v>0</v>
      </c>
      <c r="BQ146" s="98">
        <f t="shared" si="61"/>
        <v>0</v>
      </c>
      <c r="BR146" s="98">
        <f t="shared" si="61"/>
        <v>0</v>
      </c>
      <c r="BS146" s="98">
        <f t="shared" si="61"/>
        <v>0</v>
      </c>
      <c r="BT146" s="98">
        <f t="shared" si="61"/>
        <v>0</v>
      </c>
      <c r="BU146" s="98">
        <f t="shared" si="61"/>
        <v>0</v>
      </c>
      <c r="BV146" s="98">
        <f t="shared" si="61"/>
        <v>0</v>
      </c>
      <c r="BW146" s="98">
        <f t="shared" si="61"/>
        <v>0</v>
      </c>
      <c r="BX146" s="98">
        <f t="shared" si="61"/>
        <v>0</v>
      </c>
      <c r="BY146" s="98">
        <f t="shared" si="61"/>
        <v>0</v>
      </c>
      <c r="BZ146" s="98">
        <f t="shared" si="61"/>
        <v>0</v>
      </c>
      <c r="CA146" s="98">
        <f t="shared" si="61"/>
        <v>0</v>
      </c>
      <c r="CB146" s="98">
        <f t="shared" si="61"/>
        <v>0</v>
      </c>
      <c r="CC146" s="98">
        <f t="shared" si="61"/>
        <v>0</v>
      </c>
      <c r="CD146" s="98">
        <f t="shared" si="61"/>
        <v>0</v>
      </c>
      <c r="CE146" s="98">
        <f t="shared" si="61"/>
        <v>0</v>
      </c>
      <c r="CF146" s="98">
        <f t="shared" si="62"/>
        <v>0</v>
      </c>
      <c r="CG146" s="98">
        <f t="shared" si="62"/>
        <v>0</v>
      </c>
      <c r="CH146" s="98">
        <f t="shared" si="62"/>
        <v>0</v>
      </c>
      <c r="CI146" s="98">
        <f t="shared" si="62"/>
        <v>0</v>
      </c>
      <c r="CJ146" s="98">
        <f t="shared" si="62"/>
        <v>0</v>
      </c>
      <c r="CK146" s="99"/>
      <c r="CL146" s="100"/>
      <c r="CM146" s="101"/>
      <c r="CN146" s="102"/>
      <c r="CO146" s="103"/>
      <c r="CP146" s="104"/>
      <c r="CQ146" s="105"/>
      <c r="CR146" s="106">
        <f t="shared" si="63"/>
        <v>0</v>
      </c>
      <c r="CS146" s="121" t="e">
        <f t="shared" si="64"/>
        <v>#VALUE!</v>
      </c>
      <c r="CT146" s="108"/>
      <c r="CU146" s="108"/>
      <c r="CV146" s="122"/>
      <c r="CW146" s="110"/>
      <c r="CX146" s="110"/>
      <c r="CY146" s="110"/>
      <c r="CZ146" s="110"/>
      <c r="DA146" s="110"/>
      <c r="DB146" s="110"/>
      <c r="DC146" s="110"/>
      <c r="DD146" s="111"/>
      <c r="DE146" s="42"/>
      <c r="DF146" s="5"/>
      <c r="DG146" s="42"/>
      <c r="DH146" s="42"/>
      <c r="DI146" s="42"/>
      <c r="DJ146" s="42"/>
      <c r="DK146" s="42"/>
    </row>
    <row r="147" spans="1:253" s="112" customFormat="1" ht="20.100000000000001" hidden="1" customHeight="1" x14ac:dyDescent="0.25">
      <c r="A147" s="81"/>
      <c r="B147" s="113"/>
      <c r="C147" s="181"/>
      <c r="D147" s="134"/>
      <c r="E147" s="130"/>
      <c r="F147" s="88"/>
      <c r="G147" s="126"/>
      <c r="H147" s="127"/>
      <c r="I147" s="127"/>
      <c r="J147" s="88"/>
      <c r="K147" s="87"/>
      <c r="L147" s="88"/>
      <c r="M147" s="88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41"/>
      <c r="AZ147" s="97">
        <f t="shared" si="60"/>
        <v>0</v>
      </c>
      <c r="BA147" s="98">
        <f t="shared" si="60"/>
        <v>0</v>
      </c>
      <c r="BB147" s="98">
        <f t="shared" si="60"/>
        <v>0</v>
      </c>
      <c r="BC147" s="98">
        <f t="shared" si="60"/>
        <v>0</v>
      </c>
      <c r="BD147" s="98">
        <f t="shared" si="60"/>
        <v>0</v>
      </c>
      <c r="BE147" s="98">
        <f t="shared" si="60"/>
        <v>0</v>
      </c>
      <c r="BF147" s="98">
        <f t="shared" si="60"/>
        <v>0</v>
      </c>
      <c r="BG147" s="98">
        <f t="shared" si="60"/>
        <v>0</v>
      </c>
      <c r="BH147" s="98">
        <f t="shared" si="60"/>
        <v>0</v>
      </c>
      <c r="BI147" s="98">
        <f t="shared" si="60"/>
        <v>0</v>
      </c>
      <c r="BJ147" s="98">
        <f t="shared" si="60"/>
        <v>0</v>
      </c>
      <c r="BK147" s="98">
        <f t="shared" si="60"/>
        <v>0</v>
      </c>
      <c r="BL147" s="98">
        <f t="shared" si="60"/>
        <v>0</v>
      </c>
      <c r="BM147" s="98">
        <f t="shared" si="60"/>
        <v>0</v>
      </c>
      <c r="BN147" s="98">
        <f t="shared" si="60"/>
        <v>0</v>
      </c>
      <c r="BO147" s="98">
        <f t="shared" si="60"/>
        <v>0</v>
      </c>
      <c r="BP147" s="98">
        <f t="shared" si="61"/>
        <v>0</v>
      </c>
      <c r="BQ147" s="98">
        <f t="shared" si="61"/>
        <v>0</v>
      </c>
      <c r="BR147" s="98">
        <f t="shared" si="61"/>
        <v>0</v>
      </c>
      <c r="BS147" s="98">
        <f t="shared" si="61"/>
        <v>0</v>
      </c>
      <c r="BT147" s="98">
        <f t="shared" si="61"/>
        <v>0</v>
      </c>
      <c r="BU147" s="98">
        <f t="shared" si="61"/>
        <v>0</v>
      </c>
      <c r="BV147" s="98">
        <f t="shared" si="61"/>
        <v>0</v>
      </c>
      <c r="BW147" s="98">
        <f t="shared" si="61"/>
        <v>0</v>
      </c>
      <c r="BX147" s="98">
        <f t="shared" si="61"/>
        <v>0</v>
      </c>
      <c r="BY147" s="98">
        <f t="shared" si="61"/>
        <v>0</v>
      </c>
      <c r="BZ147" s="98">
        <f t="shared" si="61"/>
        <v>0</v>
      </c>
      <c r="CA147" s="98">
        <f t="shared" si="61"/>
        <v>0</v>
      </c>
      <c r="CB147" s="98">
        <f t="shared" si="61"/>
        <v>0</v>
      </c>
      <c r="CC147" s="98">
        <f t="shared" si="61"/>
        <v>0</v>
      </c>
      <c r="CD147" s="98">
        <f t="shared" si="61"/>
        <v>0</v>
      </c>
      <c r="CE147" s="98">
        <f t="shared" si="61"/>
        <v>0</v>
      </c>
      <c r="CF147" s="98">
        <f t="shared" si="62"/>
        <v>0</v>
      </c>
      <c r="CG147" s="98">
        <f t="shared" si="62"/>
        <v>0</v>
      </c>
      <c r="CH147" s="98">
        <f t="shared" si="62"/>
        <v>0</v>
      </c>
      <c r="CI147" s="98">
        <f t="shared" si="62"/>
        <v>0</v>
      </c>
      <c r="CJ147" s="98">
        <f t="shared" si="62"/>
        <v>0</v>
      </c>
      <c r="CK147" s="99"/>
      <c r="CL147" s="100"/>
      <c r="CM147" s="101"/>
      <c r="CN147" s="102"/>
      <c r="CO147" s="103"/>
      <c r="CP147" s="104"/>
      <c r="CQ147" s="105"/>
      <c r="CR147" s="106">
        <f t="shared" si="63"/>
        <v>0</v>
      </c>
      <c r="CS147" s="121" t="e">
        <f t="shared" si="64"/>
        <v>#VALUE!</v>
      </c>
      <c r="CT147" s="108"/>
      <c r="CU147" s="108"/>
      <c r="CV147" s="122"/>
      <c r="CW147" s="110"/>
      <c r="CX147" s="110"/>
      <c r="CY147" s="110"/>
      <c r="CZ147" s="110"/>
      <c r="DA147" s="110"/>
      <c r="DB147" s="110"/>
      <c r="DC147" s="110"/>
      <c r="DD147" s="111"/>
      <c r="DE147" s="42"/>
      <c r="DF147" s="5"/>
      <c r="DG147" s="42"/>
      <c r="DH147" s="42"/>
      <c r="DI147" s="42"/>
      <c r="DJ147" s="42"/>
      <c r="DK147" s="42"/>
    </row>
    <row r="148" spans="1:253" s="112" customFormat="1" ht="20.100000000000001" hidden="1" customHeight="1" x14ac:dyDescent="0.25">
      <c r="A148" s="81"/>
      <c r="B148" s="113">
        <f>IF(ISNUMBER(B95),B95+1,1)</f>
        <v>1</v>
      </c>
      <c r="C148" s="181"/>
      <c r="D148" s="134"/>
      <c r="E148" s="85"/>
      <c r="F148" s="88" t="s">
        <v>71</v>
      </c>
      <c r="G148" s="87" t="s">
        <v>68</v>
      </c>
      <c r="H148" s="87" t="s">
        <v>67</v>
      </c>
      <c r="I148" s="127"/>
      <c r="J148" s="88" t="s">
        <v>69</v>
      </c>
      <c r="K148" s="126" t="s">
        <v>64</v>
      </c>
      <c r="L148" s="88"/>
      <c r="M148" s="88">
        <v>1992</v>
      </c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41"/>
      <c r="AZ148" s="97">
        <f t="shared" si="60"/>
        <v>0</v>
      </c>
      <c r="BA148" s="98">
        <f t="shared" si="60"/>
        <v>0</v>
      </c>
      <c r="BB148" s="98">
        <f t="shared" si="60"/>
        <v>0</v>
      </c>
      <c r="BC148" s="98">
        <f t="shared" si="60"/>
        <v>0</v>
      </c>
      <c r="BD148" s="98">
        <f t="shared" si="60"/>
        <v>0</v>
      </c>
      <c r="BE148" s="98">
        <f t="shared" si="60"/>
        <v>0</v>
      </c>
      <c r="BF148" s="98">
        <f t="shared" si="60"/>
        <v>0</v>
      </c>
      <c r="BG148" s="98">
        <f t="shared" si="60"/>
        <v>0</v>
      </c>
      <c r="BH148" s="98">
        <f t="shared" si="60"/>
        <v>0</v>
      </c>
      <c r="BI148" s="98">
        <f t="shared" si="60"/>
        <v>0</v>
      </c>
      <c r="BJ148" s="98">
        <f t="shared" si="60"/>
        <v>0</v>
      </c>
      <c r="BK148" s="98">
        <f t="shared" si="60"/>
        <v>0</v>
      </c>
      <c r="BL148" s="98">
        <f t="shared" si="60"/>
        <v>0</v>
      </c>
      <c r="BM148" s="98">
        <f t="shared" si="60"/>
        <v>0</v>
      </c>
      <c r="BN148" s="98">
        <f t="shared" si="60"/>
        <v>0</v>
      </c>
      <c r="BO148" s="98">
        <f t="shared" si="60"/>
        <v>0</v>
      </c>
      <c r="BP148" s="98">
        <f t="shared" si="61"/>
        <v>0</v>
      </c>
      <c r="BQ148" s="98">
        <f t="shared" si="61"/>
        <v>0</v>
      </c>
      <c r="BR148" s="98">
        <f t="shared" si="61"/>
        <v>0</v>
      </c>
      <c r="BS148" s="98">
        <f t="shared" si="61"/>
        <v>0</v>
      </c>
      <c r="BT148" s="98">
        <f t="shared" si="61"/>
        <v>0</v>
      </c>
      <c r="BU148" s="98">
        <f t="shared" si="61"/>
        <v>0</v>
      </c>
      <c r="BV148" s="98">
        <f t="shared" si="61"/>
        <v>0</v>
      </c>
      <c r="BW148" s="98">
        <f t="shared" si="61"/>
        <v>0</v>
      </c>
      <c r="BX148" s="98">
        <f t="shared" si="61"/>
        <v>0</v>
      </c>
      <c r="BY148" s="98">
        <f t="shared" si="61"/>
        <v>0</v>
      </c>
      <c r="BZ148" s="98">
        <f t="shared" si="61"/>
        <v>0</v>
      </c>
      <c r="CA148" s="98">
        <f t="shared" si="61"/>
        <v>0</v>
      </c>
      <c r="CB148" s="98">
        <f t="shared" si="61"/>
        <v>0</v>
      </c>
      <c r="CC148" s="98">
        <f t="shared" si="61"/>
        <v>0</v>
      </c>
      <c r="CD148" s="98">
        <f t="shared" si="61"/>
        <v>0</v>
      </c>
      <c r="CE148" s="98">
        <f t="shared" si="61"/>
        <v>0</v>
      </c>
      <c r="CF148" s="98">
        <f t="shared" si="62"/>
        <v>0</v>
      </c>
      <c r="CG148" s="98">
        <f t="shared" si="62"/>
        <v>0</v>
      </c>
      <c r="CH148" s="98">
        <f t="shared" si="62"/>
        <v>0</v>
      </c>
      <c r="CI148" s="98">
        <f t="shared" si="62"/>
        <v>0</v>
      </c>
      <c r="CJ148" s="98">
        <f t="shared" si="62"/>
        <v>0</v>
      </c>
      <c r="CK148" s="99"/>
      <c r="CL148" s="100">
        <v>0.55486111111111114</v>
      </c>
      <c r="CM148" s="101">
        <v>0.61944444444444446</v>
      </c>
      <c r="CN148" s="102">
        <f t="shared" ref="CN148:CN155" si="65">CM148-CL148-CN$17</f>
        <v>6.4583333333333326E-2</v>
      </c>
      <c r="CO148" s="103">
        <f t="shared" ref="CO148:CO155" si="66">IF(CN148&gt;IF(G148="О1-О3",CR$18,CR$17),CN148-IF(G148="О1-О3",CR$18,CR$17),0)</f>
        <v>6.4583333333333326E-2</v>
      </c>
      <c r="CP148" s="104">
        <f t="shared" ref="CP148:CP155" si="67">HOUR(CO148)*3600+MINUTE(CO148)*60+SECOND(CO148)</f>
        <v>5580</v>
      </c>
      <c r="CQ148" s="105"/>
      <c r="CR148" s="106">
        <f t="shared" si="63"/>
        <v>0</v>
      </c>
      <c r="CS148" s="121" t="e">
        <f t="shared" si="64"/>
        <v>#VALUE!</v>
      </c>
      <c r="CT148" s="108">
        <f t="shared" ref="CT148:CT155" si="68">IF(C148="",0,IF(ISNUMBER(CR148),CR148+(1-(CS148+1)/181),0))</f>
        <v>0</v>
      </c>
      <c r="CU148" s="108">
        <f t="shared" ref="CU148:CU155" si="69">CT148*100/MAX(CT:CT)</f>
        <v>0</v>
      </c>
      <c r="CV148" s="122" t="str">
        <f>IF(ISNUMBER(CR148),IF(ISNUMBER(CT95),IF(CT148=CT95,CV95,B148),1),"")</f>
        <v/>
      </c>
      <c r="CW148" s="110"/>
      <c r="CX148" s="110"/>
      <c r="CY148" s="110"/>
      <c r="CZ148" s="110"/>
      <c r="DA148" s="110">
        <v>16</v>
      </c>
      <c r="DB148" s="110"/>
      <c r="DC148" s="110">
        <v>12</v>
      </c>
      <c r="DD148" s="111" t="str">
        <f t="shared" ref="DD148:DD155" si="70">IF(OR(AND(CW148&gt;0,CW148&lt;4),AND(CX148&gt;0,CX148&lt;4),AND(CY148&gt;0,CY148&lt;4),AND(CZ148&gt;0,CZ148&lt;4),AND(DA148&gt;0,DA148&lt;4),AND(DB148&gt;0,DB148&lt;4),AND(DC148&gt;0,DC148&lt;4)),"Призер","")</f>
        <v/>
      </c>
      <c r="DE148" s="42"/>
      <c r="DF148" s="42"/>
      <c r="DG148" s="42"/>
      <c r="DH148" s="42"/>
      <c r="DI148" s="42"/>
      <c r="DJ148" s="42">
        <v>13</v>
      </c>
      <c r="DK148" s="42"/>
    </row>
    <row r="149" spans="1:253" s="112" customFormat="1" ht="20.100000000000001" hidden="1" customHeight="1" x14ac:dyDescent="0.25">
      <c r="A149" s="81"/>
      <c r="B149" s="113">
        <f t="shared" ref="B149:B152" si="71">IF(ISNUMBER(B148),B148+1,1)</f>
        <v>2</v>
      </c>
      <c r="C149" s="181"/>
      <c r="D149" s="181"/>
      <c r="E149" s="85"/>
      <c r="F149" s="87">
        <v>2</v>
      </c>
      <c r="G149" s="87" t="s">
        <v>68</v>
      </c>
      <c r="H149" s="87" t="s">
        <v>70</v>
      </c>
      <c r="I149" s="127"/>
      <c r="J149" s="88" t="s">
        <v>69</v>
      </c>
      <c r="K149" s="126" t="s">
        <v>64</v>
      </c>
      <c r="L149" s="88"/>
      <c r="M149" s="88">
        <v>1992</v>
      </c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7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41"/>
      <c r="AZ149" s="97">
        <f t="shared" si="60"/>
        <v>0</v>
      </c>
      <c r="BA149" s="98">
        <f t="shared" si="60"/>
        <v>0</v>
      </c>
      <c r="BB149" s="98">
        <f t="shared" si="60"/>
        <v>0</v>
      </c>
      <c r="BC149" s="98">
        <f t="shared" si="60"/>
        <v>0</v>
      </c>
      <c r="BD149" s="98">
        <f t="shared" si="60"/>
        <v>0</v>
      </c>
      <c r="BE149" s="98">
        <f t="shared" si="60"/>
        <v>0</v>
      </c>
      <c r="BF149" s="98">
        <f t="shared" si="60"/>
        <v>0</v>
      </c>
      <c r="BG149" s="98">
        <f t="shared" si="60"/>
        <v>0</v>
      </c>
      <c r="BH149" s="98">
        <f t="shared" si="60"/>
        <v>0</v>
      </c>
      <c r="BI149" s="98">
        <f t="shared" si="60"/>
        <v>0</v>
      </c>
      <c r="BJ149" s="98">
        <f t="shared" si="60"/>
        <v>0</v>
      </c>
      <c r="BK149" s="98">
        <f t="shared" si="60"/>
        <v>0</v>
      </c>
      <c r="BL149" s="98">
        <f t="shared" si="60"/>
        <v>0</v>
      </c>
      <c r="BM149" s="98">
        <f t="shared" si="60"/>
        <v>0</v>
      </c>
      <c r="BN149" s="98">
        <f t="shared" si="60"/>
        <v>0</v>
      </c>
      <c r="BO149" s="98">
        <f t="shared" si="60"/>
        <v>0</v>
      </c>
      <c r="BP149" s="98">
        <f t="shared" si="61"/>
        <v>0</v>
      </c>
      <c r="BQ149" s="98">
        <f t="shared" si="61"/>
        <v>0</v>
      </c>
      <c r="BR149" s="98">
        <f t="shared" si="61"/>
        <v>0</v>
      </c>
      <c r="BS149" s="98">
        <f t="shared" si="61"/>
        <v>0</v>
      </c>
      <c r="BT149" s="98">
        <f t="shared" si="61"/>
        <v>0</v>
      </c>
      <c r="BU149" s="98">
        <f t="shared" si="61"/>
        <v>0</v>
      </c>
      <c r="BV149" s="98">
        <f t="shared" si="61"/>
        <v>0</v>
      </c>
      <c r="BW149" s="98">
        <f t="shared" si="61"/>
        <v>0</v>
      </c>
      <c r="BX149" s="98">
        <f t="shared" si="61"/>
        <v>0</v>
      </c>
      <c r="BY149" s="98">
        <f t="shared" si="61"/>
        <v>0</v>
      </c>
      <c r="BZ149" s="98">
        <f t="shared" si="61"/>
        <v>0</v>
      </c>
      <c r="CA149" s="98">
        <f t="shared" si="61"/>
        <v>0</v>
      </c>
      <c r="CB149" s="98">
        <f t="shared" si="61"/>
        <v>0</v>
      </c>
      <c r="CC149" s="98">
        <f t="shared" si="61"/>
        <v>0</v>
      </c>
      <c r="CD149" s="98">
        <f t="shared" si="61"/>
        <v>0</v>
      </c>
      <c r="CE149" s="98">
        <f t="shared" si="61"/>
        <v>0</v>
      </c>
      <c r="CF149" s="98">
        <f t="shared" si="62"/>
        <v>0</v>
      </c>
      <c r="CG149" s="98">
        <f t="shared" si="62"/>
        <v>0</v>
      </c>
      <c r="CH149" s="98">
        <f t="shared" si="62"/>
        <v>0</v>
      </c>
      <c r="CI149" s="98">
        <f t="shared" si="62"/>
        <v>0</v>
      </c>
      <c r="CJ149" s="98">
        <f t="shared" si="62"/>
        <v>0</v>
      </c>
      <c r="CK149" s="99"/>
      <c r="CL149" s="100">
        <v>0.54583333333333328</v>
      </c>
      <c r="CM149" s="101">
        <v>0.6020833333333333</v>
      </c>
      <c r="CN149" s="102">
        <f t="shared" si="65"/>
        <v>5.6250000000000022E-2</v>
      </c>
      <c r="CO149" s="103">
        <f t="shared" si="66"/>
        <v>5.6250000000000022E-2</v>
      </c>
      <c r="CP149" s="104">
        <f t="shared" si="67"/>
        <v>4860</v>
      </c>
      <c r="CQ149" s="105"/>
      <c r="CR149" s="106">
        <f t="shared" si="63"/>
        <v>0</v>
      </c>
      <c r="CS149" s="121" t="e">
        <f t="shared" si="64"/>
        <v>#VALUE!</v>
      </c>
      <c r="CT149" s="108">
        <f t="shared" si="68"/>
        <v>0</v>
      </c>
      <c r="CU149" s="108">
        <f t="shared" si="69"/>
        <v>0</v>
      </c>
      <c r="CV149" s="122" t="str">
        <f t="shared" ref="CV149:CV154" si="72">IF(ISNUMBER(CR149),IF(ISNUMBER(CT148),IF(CT149=CT148,CV148,B149),1),"")</f>
        <v/>
      </c>
      <c r="CW149" s="110"/>
      <c r="CX149" s="110"/>
      <c r="CY149" s="110"/>
      <c r="CZ149" s="110"/>
      <c r="DA149" s="110">
        <v>12</v>
      </c>
      <c r="DB149" s="110"/>
      <c r="DC149" s="110">
        <v>8</v>
      </c>
      <c r="DD149" s="111" t="str">
        <f t="shared" si="70"/>
        <v/>
      </c>
      <c r="DE149" s="42"/>
      <c r="DF149" s="42"/>
      <c r="DG149" s="42"/>
      <c r="DH149" s="42"/>
      <c r="DI149" s="42"/>
      <c r="DJ149" s="42">
        <v>14</v>
      </c>
      <c r="DK149" s="42"/>
    </row>
    <row r="150" spans="1:253" s="112" customFormat="1" ht="20.100000000000001" hidden="1" customHeight="1" x14ac:dyDescent="0.25">
      <c r="A150" s="81"/>
      <c r="B150" s="113">
        <f t="shared" si="71"/>
        <v>3</v>
      </c>
      <c r="C150" s="181"/>
      <c r="D150" s="181"/>
      <c r="E150" s="85"/>
      <c r="F150" s="87" t="s">
        <v>61</v>
      </c>
      <c r="G150" s="87" t="s">
        <v>62</v>
      </c>
      <c r="H150" s="87" t="s">
        <v>63</v>
      </c>
      <c r="I150" s="127"/>
      <c r="J150" s="88"/>
      <c r="K150" s="126" t="s">
        <v>64</v>
      </c>
      <c r="L150" s="88"/>
      <c r="M150" s="88">
        <v>1965</v>
      </c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7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41"/>
      <c r="AZ150" s="97">
        <f t="shared" si="60"/>
        <v>0</v>
      </c>
      <c r="BA150" s="98">
        <f t="shared" si="60"/>
        <v>0</v>
      </c>
      <c r="BB150" s="98">
        <f t="shared" si="60"/>
        <v>0</v>
      </c>
      <c r="BC150" s="98">
        <f t="shared" si="60"/>
        <v>0</v>
      </c>
      <c r="BD150" s="98">
        <f t="shared" si="60"/>
        <v>0</v>
      </c>
      <c r="BE150" s="98">
        <f t="shared" si="60"/>
        <v>0</v>
      </c>
      <c r="BF150" s="98">
        <f t="shared" si="60"/>
        <v>0</v>
      </c>
      <c r="BG150" s="98">
        <f t="shared" si="60"/>
        <v>0</v>
      </c>
      <c r="BH150" s="98">
        <f t="shared" si="60"/>
        <v>0</v>
      </c>
      <c r="BI150" s="98">
        <f t="shared" si="60"/>
        <v>0</v>
      </c>
      <c r="BJ150" s="98">
        <f t="shared" si="60"/>
        <v>0</v>
      </c>
      <c r="BK150" s="98">
        <f t="shared" si="60"/>
        <v>0</v>
      </c>
      <c r="BL150" s="98">
        <f t="shared" si="60"/>
        <v>0</v>
      </c>
      <c r="BM150" s="98">
        <f t="shared" si="60"/>
        <v>0</v>
      </c>
      <c r="BN150" s="98">
        <f t="shared" si="60"/>
        <v>0</v>
      </c>
      <c r="BO150" s="98">
        <f t="shared" si="60"/>
        <v>0</v>
      </c>
      <c r="BP150" s="98">
        <f t="shared" si="61"/>
        <v>0</v>
      </c>
      <c r="BQ150" s="98">
        <f t="shared" si="61"/>
        <v>0</v>
      </c>
      <c r="BR150" s="98">
        <f t="shared" si="61"/>
        <v>0</v>
      </c>
      <c r="BS150" s="98">
        <f t="shared" si="61"/>
        <v>0</v>
      </c>
      <c r="BT150" s="98">
        <f t="shared" si="61"/>
        <v>0</v>
      </c>
      <c r="BU150" s="98">
        <f t="shared" si="61"/>
        <v>0</v>
      </c>
      <c r="BV150" s="98">
        <f t="shared" si="61"/>
        <v>0</v>
      </c>
      <c r="BW150" s="98">
        <f t="shared" si="61"/>
        <v>0</v>
      </c>
      <c r="BX150" s="98">
        <f t="shared" si="61"/>
        <v>0</v>
      </c>
      <c r="BY150" s="98">
        <f t="shared" si="61"/>
        <v>0</v>
      </c>
      <c r="BZ150" s="98">
        <f t="shared" si="61"/>
        <v>0</v>
      </c>
      <c r="CA150" s="98">
        <f t="shared" si="61"/>
        <v>0</v>
      </c>
      <c r="CB150" s="98">
        <f t="shared" si="61"/>
        <v>0</v>
      </c>
      <c r="CC150" s="98">
        <f t="shared" si="61"/>
        <v>0</v>
      </c>
      <c r="CD150" s="98">
        <f t="shared" si="61"/>
        <v>0</v>
      </c>
      <c r="CE150" s="98">
        <f t="shared" si="61"/>
        <v>0</v>
      </c>
      <c r="CF150" s="98">
        <f t="shared" si="62"/>
        <v>0</v>
      </c>
      <c r="CG150" s="98">
        <f t="shared" si="62"/>
        <v>0</v>
      </c>
      <c r="CH150" s="98">
        <f t="shared" si="62"/>
        <v>0</v>
      </c>
      <c r="CI150" s="98">
        <f t="shared" si="62"/>
        <v>0</v>
      </c>
      <c r="CJ150" s="98">
        <f t="shared" si="62"/>
        <v>0</v>
      </c>
      <c r="CK150" s="99"/>
      <c r="CL150" s="100">
        <v>0.54722222222222217</v>
      </c>
      <c r="CM150" s="101">
        <v>0.62361111111111112</v>
      </c>
      <c r="CN150" s="102">
        <f t="shared" si="65"/>
        <v>7.6388888888888951E-2</v>
      </c>
      <c r="CO150" s="103">
        <f t="shared" si="66"/>
        <v>0</v>
      </c>
      <c r="CP150" s="104">
        <f t="shared" si="67"/>
        <v>0</v>
      </c>
      <c r="CQ150" s="105">
        <f t="shared" ref="CQ150:CQ155" si="73">INT((CP150+299)/300)</f>
        <v>0</v>
      </c>
      <c r="CR150" s="106">
        <f t="shared" si="63"/>
        <v>0</v>
      </c>
      <c r="CS150" s="121" t="e">
        <f t="shared" si="64"/>
        <v>#VALUE!</v>
      </c>
      <c r="CT150" s="108">
        <f t="shared" si="68"/>
        <v>0</v>
      </c>
      <c r="CU150" s="108">
        <f t="shared" si="69"/>
        <v>0</v>
      </c>
      <c r="CV150" s="122" t="str">
        <f t="shared" si="72"/>
        <v/>
      </c>
      <c r="CW150" s="110"/>
      <c r="CX150" s="110"/>
      <c r="CY150" s="110"/>
      <c r="CZ150" s="110"/>
      <c r="DA150" s="110">
        <v>13</v>
      </c>
      <c r="DB150" s="110"/>
      <c r="DC150" s="110"/>
      <c r="DD150" s="111" t="str">
        <f t="shared" si="70"/>
        <v/>
      </c>
      <c r="DE150" s="42"/>
      <c r="DF150" s="42"/>
      <c r="DG150" s="42"/>
      <c r="DH150" s="42"/>
      <c r="DI150" s="42"/>
      <c r="DJ150" s="42">
        <v>15</v>
      </c>
      <c r="DK150" s="42"/>
    </row>
    <row r="151" spans="1:253" s="112" customFormat="1" ht="20.100000000000001" hidden="1" customHeight="1" x14ac:dyDescent="0.25">
      <c r="A151" s="81"/>
      <c r="B151" s="113">
        <f t="shared" si="71"/>
        <v>4</v>
      </c>
      <c r="C151" s="181"/>
      <c r="D151" s="181"/>
      <c r="E151" s="85"/>
      <c r="F151" s="87" t="s">
        <v>61</v>
      </c>
      <c r="G151" s="87" t="s">
        <v>62</v>
      </c>
      <c r="H151" s="87" t="s">
        <v>63</v>
      </c>
      <c r="I151" s="87"/>
      <c r="J151" s="128" t="s">
        <v>69</v>
      </c>
      <c r="K151" s="87" t="s">
        <v>64</v>
      </c>
      <c r="L151" s="87"/>
      <c r="M151" s="115">
        <v>1995</v>
      </c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41"/>
      <c r="AZ151" s="97">
        <f t="shared" si="60"/>
        <v>0</v>
      </c>
      <c r="BA151" s="98">
        <f t="shared" si="60"/>
        <v>0</v>
      </c>
      <c r="BB151" s="98">
        <f t="shared" si="60"/>
        <v>0</v>
      </c>
      <c r="BC151" s="98">
        <f t="shared" si="60"/>
        <v>0</v>
      </c>
      <c r="BD151" s="98">
        <f t="shared" si="60"/>
        <v>0</v>
      </c>
      <c r="BE151" s="98">
        <f t="shared" si="60"/>
        <v>0</v>
      </c>
      <c r="BF151" s="98">
        <f t="shared" si="60"/>
        <v>0</v>
      </c>
      <c r="BG151" s="98">
        <f t="shared" si="60"/>
        <v>0</v>
      </c>
      <c r="BH151" s="98">
        <f t="shared" si="60"/>
        <v>0</v>
      </c>
      <c r="BI151" s="98">
        <f t="shared" si="60"/>
        <v>0</v>
      </c>
      <c r="BJ151" s="98">
        <f t="shared" si="60"/>
        <v>0</v>
      </c>
      <c r="BK151" s="98">
        <f t="shared" si="60"/>
        <v>0</v>
      </c>
      <c r="BL151" s="98">
        <f t="shared" si="60"/>
        <v>0</v>
      </c>
      <c r="BM151" s="98">
        <f t="shared" si="60"/>
        <v>0</v>
      </c>
      <c r="BN151" s="98">
        <f t="shared" si="60"/>
        <v>0</v>
      </c>
      <c r="BO151" s="98">
        <f t="shared" si="60"/>
        <v>0</v>
      </c>
      <c r="BP151" s="98">
        <f t="shared" si="61"/>
        <v>0</v>
      </c>
      <c r="BQ151" s="98">
        <f t="shared" si="61"/>
        <v>0</v>
      </c>
      <c r="BR151" s="98">
        <f t="shared" si="61"/>
        <v>0</v>
      </c>
      <c r="BS151" s="98">
        <f t="shared" si="61"/>
        <v>0</v>
      </c>
      <c r="BT151" s="98">
        <f t="shared" si="61"/>
        <v>0</v>
      </c>
      <c r="BU151" s="98">
        <f t="shared" si="61"/>
        <v>0</v>
      </c>
      <c r="BV151" s="98">
        <f t="shared" si="61"/>
        <v>0</v>
      </c>
      <c r="BW151" s="98">
        <f t="shared" si="61"/>
        <v>0</v>
      </c>
      <c r="BX151" s="98">
        <f t="shared" si="61"/>
        <v>0</v>
      </c>
      <c r="BY151" s="98">
        <f t="shared" si="61"/>
        <v>0</v>
      </c>
      <c r="BZ151" s="98">
        <f t="shared" si="61"/>
        <v>0</v>
      </c>
      <c r="CA151" s="98">
        <f t="shared" si="61"/>
        <v>0</v>
      </c>
      <c r="CB151" s="98">
        <f t="shared" si="61"/>
        <v>0</v>
      </c>
      <c r="CC151" s="98">
        <f t="shared" si="61"/>
        <v>0</v>
      </c>
      <c r="CD151" s="98">
        <f t="shared" si="61"/>
        <v>0</v>
      </c>
      <c r="CE151" s="98">
        <f t="shared" si="61"/>
        <v>0</v>
      </c>
      <c r="CF151" s="98">
        <f t="shared" si="62"/>
        <v>0</v>
      </c>
      <c r="CG151" s="98">
        <f t="shared" si="62"/>
        <v>0</v>
      </c>
      <c r="CH151" s="98">
        <f t="shared" si="62"/>
        <v>0</v>
      </c>
      <c r="CI151" s="98">
        <f t="shared" si="62"/>
        <v>0</v>
      </c>
      <c r="CJ151" s="98">
        <f t="shared" si="62"/>
        <v>0</v>
      </c>
      <c r="CK151" s="99"/>
      <c r="CL151" s="100">
        <v>0.50555555555555554</v>
      </c>
      <c r="CM151" s="101">
        <v>0.57430555555555551</v>
      </c>
      <c r="CN151" s="102">
        <f t="shared" si="65"/>
        <v>6.8749999999999978E-2</v>
      </c>
      <c r="CO151" s="103">
        <f t="shared" si="66"/>
        <v>0</v>
      </c>
      <c r="CP151" s="104">
        <f t="shared" si="67"/>
        <v>0</v>
      </c>
      <c r="CQ151" s="105">
        <f t="shared" si="73"/>
        <v>0</v>
      </c>
      <c r="CR151" s="106">
        <f t="shared" si="63"/>
        <v>0</v>
      </c>
      <c r="CS151" s="121" t="e">
        <f t="shared" si="64"/>
        <v>#VALUE!</v>
      </c>
      <c r="CT151" s="108">
        <f t="shared" si="68"/>
        <v>0</v>
      </c>
      <c r="CU151" s="108">
        <f t="shared" si="69"/>
        <v>0</v>
      </c>
      <c r="CV151" s="122" t="str">
        <f t="shared" si="72"/>
        <v/>
      </c>
      <c r="CW151" s="110"/>
      <c r="CX151" s="110"/>
      <c r="CY151" s="110"/>
      <c r="CZ151" s="110"/>
      <c r="DA151" s="110">
        <v>4</v>
      </c>
      <c r="DB151" s="110"/>
      <c r="DC151" s="110">
        <v>1</v>
      </c>
      <c r="DD151" s="111" t="str">
        <f t="shared" si="70"/>
        <v>Призер</v>
      </c>
      <c r="DE151" s="42"/>
      <c r="DF151" s="42"/>
      <c r="DG151" s="42"/>
      <c r="DH151" s="42"/>
      <c r="DI151" s="42"/>
      <c r="DJ151" s="42">
        <v>16</v>
      </c>
      <c r="DK151" s="42"/>
    </row>
    <row r="152" spans="1:253" s="112" customFormat="1" ht="20.100000000000001" hidden="1" customHeight="1" x14ac:dyDescent="0.25">
      <c r="A152" s="81"/>
      <c r="B152" s="113">
        <f t="shared" si="71"/>
        <v>5</v>
      </c>
      <c r="C152" s="181"/>
      <c r="D152" s="181"/>
      <c r="E152" s="85"/>
      <c r="F152" s="88">
        <v>2</v>
      </c>
      <c r="G152" s="87" t="s">
        <v>68</v>
      </c>
      <c r="H152" s="87" t="s">
        <v>63</v>
      </c>
      <c r="I152" s="127"/>
      <c r="J152" s="88" t="s">
        <v>69</v>
      </c>
      <c r="K152" s="126" t="s">
        <v>64</v>
      </c>
      <c r="L152" s="88"/>
      <c r="M152" s="88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7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41"/>
      <c r="AZ152" s="97">
        <f t="shared" si="60"/>
        <v>0</v>
      </c>
      <c r="BA152" s="98">
        <f t="shared" si="60"/>
        <v>0</v>
      </c>
      <c r="BB152" s="98">
        <f t="shared" si="60"/>
        <v>0</v>
      </c>
      <c r="BC152" s="98">
        <f t="shared" si="60"/>
        <v>0</v>
      </c>
      <c r="BD152" s="98">
        <f t="shared" si="60"/>
        <v>0</v>
      </c>
      <c r="BE152" s="98">
        <f t="shared" si="60"/>
        <v>0</v>
      </c>
      <c r="BF152" s="98">
        <f t="shared" si="60"/>
        <v>0</v>
      </c>
      <c r="BG152" s="98">
        <f t="shared" si="60"/>
        <v>0</v>
      </c>
      <c r="BH152" s="98">
        <f t="shared" si="60"/>
        <v>0</v>
      </c>
      <c r="BI152" s="98">
        <f t="shared" si="60"/>
        <v>0</v>
      </c>
      <c r="BJ152" s="98">
        <f t="shared" si="60"/>
        <v>0</v>
      </c>
      <c r="BK152" s="98">
        <f t="shared" si="60"/>
        <v>0</v>
      </c>
      <c r="BL152" s="98">
        <f t="shared" si="60"/>
        <v>0</v>
      </c>
      <c r="BM152" s="98">
        <f t="shared" si="60"/>
        <v>0</v>
      </c>
      <c r="BN152" s="98">
        <f t="shared" si="60"/>
        <v>0</v>
      </c>
      <c r="BO152" s="98">
        <f t="shared" si="60"/>
        <v>0</v>
      </c>
      <c r="BP152" s="98">
        <f t="shared" si="61"/>
        <v>0</v>
      </c>
      <c r="BQ152" s="98">
        <f t="shared" si="61"/>
        <v>0</v>
      </c>
      <c r="BR152" s="98">
        <f t="shared" si="61"/>
        <v>0</v>
      </c>
      <c r="BS152" s="98">
        <f t="shared" si="61"/>
        <v>0</v>
      </c>
      <c r="BT152" s="98">
        <f t="shared" si="61"/>
        <v>0</v>
      </c>
      <c r="BU152" s="98">
        <f t="shared" si="61"/>
        <v>0</v>
      </c>
      <c r="BV152" s="98">
        <f t="shared" si="61"/>
        <v>0</v>
      </c>
      <c r="BW152" s="98">
        <f t="shared" si="61"/>
        <v>0</v>
      </c>
      <c r="BX152" s="98">
        <f t="shared" si="61"/>
        <v>0</v>
      </c>
      <c r="BY152" s="98">
        <f t="shared" si="61"/>
        <v>0</v>
      </c>
      <c r="BZ152" s="98">
        <f t="shared" si="61"/>
        <v>0</v>
      </c>
      <c r="CA152" s="98">
        <f t="shared" si="61"/>
        <v>0</v>
      </c>
      <c r="CB152" s="98">
        <f t="shared" si="61"/>
        <v>0</v>
      </c>
      <c r="CC152" s="98">
        <f t="shared" si="61"/>
        <v>0</v>
      </c>
      <c r="CD152" s="98">
        <f t="shared" si="61"/>
        <v>0</v>
      </c>
      <c r="CE152" s="98">
        <f t="shared" si="61"/>
        <v>0</v>
      </c>
      <c r="CF152" s="98">
        <f t="shared" si="62"/>
        <v>0</v>
      </c>
      <c r="CG152" s="98">
        <f t="shared" si="62"/>
        <v>0</v>
      </c>
      <c r="CH152" s="98">
        <f t="shared" si="62"/>
        <v>0</v>
      </c>
      <c r="CI152" s="98">
        <f t="shared" si="62"/>
        <v>0</v>
      </c>
      <c r="CJ152" s="98">
        <f t="shared" si="62"/>
        <v>0</v>
      </c>
      <c r="CK152" s="99"/>
      <c r="CL152" s="100">
        <v>0.55208333333333337</v>
      </c>
      <c r="CM152" s="101">
        <v>0.62152777777777779</v>
      </c>
      <c r="CN152" s="102">
        <f t="shared" si="65"/>
        <v>6.944444444444442E-2</v>
      </c>
      <c r="CO152" s="103">
        <f t="shared" si="66"/>
        <v>6.944444444444442E-2</v>
      </c>
      <c r="CP152" s="104">
        <f t="shared" si="67"/>
        <v>6000</v>
      </c>
      <c r="CQ152" s="105">
        <f t="shared" si="73"/>
        <v>20</v>
      </c>
      <c r="CR152" s="106">
        <f t="shared" si="63"/>
        <v>-20</v>
      </c>
      <c r="CS152" s="121" t="e">
        <f t="shared" si="64"/>
        <v>#VALUE!</v>
      </c>
      <c r="CT152" s="108">
        <f t="shared" si="68"/>
        <v>0</v>
      </c>
      <c r="CU152" s="108">
        <f t="shared" si="69"/>
        <v>0</v>
      </c>
      <c r="CV152" s="122" t="str">
        <f t="shared" si="72"/>
        <v/>
      </c>
      <c r="CW152" s="110"/>
      <c r="CX152" s="110"/>
      <c r="CY152" s="110"/>
      <c r="CZ152" s="110"/>
      <c r="DA152" s="110">
        <v>15</v>
      </c>
      <c r="DB152" s="110"/>
      <c r="DC152" s="110">
        <v>11</v>
      </c>
      <c r="DD152" s="111" t="str">
        <f t="shared" si="70"/>
        <v/>
      </c>
      <c r="DE152" s="42"/>
      <c r="DF152" s="42"/>
      <c r="DG152" s="42"/>
      <c r="DH152" s="42"/>
      <c r="DI152" s="42"/>
      <c r="DJ152" s="42">
        <v>17</v>
      </c>
      <c r="DK152" s="42"/>
    </row>
    <row r="153" spans="1:253" s="112" customFormat="1" ht="20.100000000000001" hidden="1" customHeight="1" x14ac:dyDescent="0.25">
      <c r="A153" s="81"/>
      <c r="B153" s="113">
        <f>IF(ISNUMBER(B152),B152+1,1)</f>
        <v>6</v>
      </c>
      <c r="C153" s="181"/>
      <c r="D153" s="181"/>
      <c r="E153" s="85"/>
      <c r="F153" s="88">
        <v>2</v>
      </c>
      <c r="G153" s="87" t="s">
        <v>68</v>
      </c>
      <c r="H153" s="87" t="s">
        <v>63</v>
      </c>
      <c r="I153" s="87"/>
      <c r="J153" s="128" t="s">
        <v>69</v>
      </c>
      <c r="K153" s="87" t="s">
        <v>64</v>
      </c>
      <c r="L153" s="87"/>
      <c r="M153" s="128">
        <v>36984</v>
      </c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7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41"/>
      <c r="AZ153" s="97">
        <f t="shared" si="60"/>
        <v>0</v>
      </c>
      <c r="BA153" s="98">
        <f t="shared" si="60"/>
        <v>0</v>
      </c>
      <c r="BB153" s="98">
        <f t="shared" si="60"/>
        <v>0</v>
      </c>
      <c r="BC153" s="98">
        <f t="shared" si="60"/>
        <v>0</v>
      </c>
      <c r="BD153" s="98">
        <f t="shared" si="60"/>
        <v>0</v>
      </c>
      <c r="BE153" s="98">
        <f t="shared" si="60"/>
        <v>0</v>
      </c>
      <c r="BF153" s="98">
        <f t="shared" si="60"/>
        <v>0</v>
      </c>
      <c r="BG153" s="98">
        <f t="shared" si="60"/>
        <v>0</v>
      </c>
      <c r="BH153" s="98">
        <f t="shared" si="60"/>
        <v>0</v>
      </c>
      <c r="BI153" s="98">
        <f t="shared" si="60"/>
        <v>0</v>
      </c>
      <c r="BJ153" s="98">
        <f t="shared" si="60"/>
        <v>0</v>
      </c>
      <c r="BK153" s="98">
        <f t="shared" si="60"/>
        <v>0</v>
      </c>
      <c r="BL153" s="98">
        <f t="shared" si="60"/>
        <v>0</v>
      </c>
      <c r="BM153" s="98">
        <f t="shared" si="60"/>
        <v>0</v>
      </c>
      <c r="BN153" s="98">
        <f t="shared" si="60"/>
        <v>0</v>
      </c>
      <c r="BO153" s="98">
        <f t="shared" si="60"/>
        <v>0</v>
      </c>
      <c r="BP153" s="98">
        <f t="shared" si="61"/>
        <v>0</v>
      </c>
      <c r="BQ153" s="98">
        <f t="shared" si="61"/>
        <v>0</v>
      </c>
      <c r="BR153" s="98">
        <f t="shared" si="61"/>
        <v>0</v>
      </c>
      <c r="BS153" s="98">
        <f t="shared" si="61"/>
        <v>0</v>
      </c>
      <c r="BT153" s="98">
        <f t="shared" si="61"/>
        <v>0</v>
      </c>
      <c r="BU153" s="98">
        <f t="shared" si="61"/>
        <v>0</v>
      </c>
      <c r="BV153" s="98">
        <f t="shared" si="61"/>
        <v>0</v>
      </c>
      <c r="BW153" s="98">
        <f t="shared" si="61"/>
        <v>0</v>
      </c>
      <c r="BX153" s="98">
        <f t="shared" si="61"/>
        <v>0</v>
      </c>
      <c r="BY153" s="98">
        <f t="shared" si="61"/>
        <v>0</v>
      </c>
      <c r="BZ153" s="98">
        <f t="shared" si="61"/>
        <v>0</v>
      </c>
      <c r="CA153" s="98">
        <f t="shared" si="61"/>
        <v>0</v>
      </c>
      <c r="CB153" s="98">
        <f t="shared" si="61"/>
        <v>0</v>
      </c>
      <c r="CC153" s="98">
        <f t="shared" si="61"/>
        <v>0</v>
      </c>
      <c r="CD153" s="98">
        <f t="shared" si="61"/>
        <v>0</v>
      </c>
      <c r="CE153" s="98">
        <f t="shared" si="61"/>
        <v>0</v>
      </c>
      <c r="CF153" s="98">
        <f t="shared" si="62"/>
        <v>0</v>
      </c>
      <c r="CG153" s="98">
        <f t="shared" si="62"/>
        <v>0</v>
      </c>
      <c r="CH153" s="98">
        <f t="shared" si="62"/>
        <v>0</v>
      </c>
      <c r="CI153" s="98">
        <f t="shared" si="62"/>
        <v>0</v>
      </c>
      <c r="CJ153" s="98">
        <f t="shared" si="62"/>
        <v>0</v>
      </c>
      <c r="CK153" s="99"/>
      <c r="CL153" s="100">
        <v>0.49513888888888885</v>
      </c>
      <c r="CM153" s="101">
        <v>0.54513888888888895</v>
      </c>
      <c r="CN153" s="102">
        <f t="shared" si="65"/>
        <v>5.00000000000001E-2</v>
      </c>
      <c r="CO153" s="103">
        <f t="shared" si="66"/>
        <v>5.00000000000001E-2</v>
      </c>
      <c r="CP153" s="104">
        <f t="shared" si="67"/>
        <v>4320</v>
      </c>
      <c r="CQ153" s="105">
        <f t="shared" si="73"/>
        <v>15</v>
      </c>
      <c r="CR153" s="106">
        <f t="shared" si="63"/>
        <v>-15</v>
      </c>
      <c r="CS153" s="121" t="e">
        <f t="shared" si="64"/>
        <v>#VALUE!</v>
      </c>
      <c r="CT153" s="108">
        <f t="shared" si="68"/>
        <v>0</v>
      </c>
      <c r="CU153" s="108">
        <f t="shared" si="69"/>
        <v>0</v>
      </c>
      <c r="CV153" s="122" t="str">
        <f t="shared" si="72"/>
        <v/>
      </c>
      <c r="CW153" s="110"/>
      <c r="CX153" s="110"/>
      <c r="CY153" s="110"/>
      <c r="CZ153" s="110"/>
      <c r="DA153" s="110">
        <v>7</v>
      </c>
      <c r="DB153" s="110"/>
      <c r="DC153" s="110">
        <v>3</v>
      </c>
      <c r="DD153" s="111" t="str">
        <f t="shared" si="70"/>
        <v>Призер</v>
      </c>
      <c r="DE153" s="42"/>
      <c r="DF153" s="42"/>
      <c r="DG153" s="42"/>
      <c r="DH153" s="42"/>
      <c r="DI153" s="42"/>
      <c r="DJ153" s="42">
        <v>18</v>
      </c>
      <c r="DK153" s="42"/>
    </row>
    <row r="154" spans="1:253" s="112" customFormat="1" ht="20.100000000000001" hidden="1" customHeight="1" x14ac:dyDescent="0.25">
      <c r="A154" s="81"/>
      <c r="B154" s="113">
        <f>IF(ISNUMBER(B153),B153+1,1)</f>
        <v>7</v>
      </c>
      <c r="C154" s="181"/>
      <c r="D154" s="181"/>
      <c r="E154" s="85"/>
      <c r="F154" s="87">
        <v>1</v>
      </c>
      <c r="G154" s="87" t="s">
        <v>68</v>
      </c>
      <c r="H154" s="133" t="s">
        <v>63</v>
      </c>
      <c r="I154" s="127"/>
      <c r="J154" s="128" t="s">
        <v>69</v>
      </c>
      <c r="K154" s="127" t="s">
        <v>64</v>
      </c>
      <c r="L154" s="127"/>
      <c r="M154" s="128">
        <v>34730</v>
      </c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7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41"/>
      <c r="AZ154" s="97">
        <f t="shared" si="60"/>
        <v>0</v>
      </c>
      <c r="BA154" s="98">
        <f t="shared" si="60"/>
        <v>0</v>
      </c>
      <c r="BB154" s="98">
        <f t="shared" si="60"/>
        <v>0</v>
      </c>
      <c r="BC154" s="98">
        <f t="shared" si="60"/>
        <v>0</v>
      </c>
      <c r="BD154" s="98">
        <f t="shared" si="60"/>
        <v>0</v>
      </c>
      <c r="BE154" s="98">
        <f t="shared" si="60"/>
        <v>0</v>
      </c>
      <c r="BF154" s="98">
        <f t="shared" si="60"/>
        <v>0</v>
      </c>
      <c r="BG154" s="98">
        <f t="shared" si="60"/>
        <v>0</v>
      </c>
      <c r="BH154" s="98">
        <f t="shared" si="60"/>
        <v>0</v>
      </c>
      <c r="BI154" s="98">
        <f t="shared" si="60"/>
        <v>0</v>
      </c>
      <c r="BJ154" s="98">
        <f t="shared" si="60"/>
        <v>0</v>
      </c>
      <c r="BK154" s="98">
        <f t="shared" si="60"/>
        <v>0</v>
      </c>
      <c r="BL154" s="98">
        <f t="shared" si="60"/>
        <v>0</v>
      </c>
      <c r="BM154" s="98">
        <f t="shared" si="60"/>
        <v>0</v>
      </c>
      <c r="BN154" s="98">
        <f t="shared" si="60"/>
        <v>0</v>
      </c>
      <c r="BO154" s="98">
        <f t="shared" si="60"/>
        <v>0</v>
      </c>
      <c r="BP154" s="98">
        <f t="shared" si="61"/>
        <v>0</v>
      </c>
      <c r="BQ154" s="98">
        <f t="shared" si="61"/>
        <v>0</v>
      </c>
      <c r="BR154" s="98">
        <f t="shared" si="61"/>
        <v>0</v>
      </c>
      <c r="BS154" s="98">
        <f t="shared" si="61"/>
        <v>0</v>
      </c>
      <c r="BT154" s="98">
        <f t="shared" si="61"/>
        <v>0</v>
      </c>
      <c r="BU154" s="98">
        <f t="shared" si="61"/>
        <v>0</v>
      </c>
      <c r="BV154" s="98">
        <f t="shared" si="61"/>
        <v>0</v>
      </c>
      <c r="BW154" s="98">
        <f t="shared" si="61"/>
        <v>0</v>
      </c>
      <c r="BX154" s="98">
        <f t="shared" si="61"/>
        <v>0</v>
      </c>
      <c r="BY154" s="98">
        <f t="shared" si="61"/>
        <v>0</v>
      </c>
      <c r="BZ154" s="98">
        <f t="shared" si="61"/>
        <v>0</v>
      </c>
      <c r="CA154" s="98">
        <f t="shared" si="61"/>
        <v>0</v>
      </c>
      <c r="CB154" s="98">
        <f t="shared" si="61"/>
        <v>0</v>
      </c>
      <c r="CC154" s="98">
        <f t="shared" si="61"/>
        <v>0</v>
      </c>
      <c r="CD154" s="98">
        <f t="shared" si="61"/>
        <v>0</v>
      </c>
      <c r="CE154" s="98">
        <f t="shared" si="61"/>
        <v>0</v>
      </c>
      <c r="CF154" s="98">
        <f t="shared" si="62"/>
        <v>0</v>
      </c>
      <c r="CG154" s="98">
        <f t="shared" si="62"/>
        <v>0</v>
      </c>
      <c r="CH154" s="98">
        <f t="shared" si="62"/>
        <v>0</v>
      </c>
      <c r="CI154" s="98">
        <f t="shared" si="62"/>
        <v>0</v>
      </c>
      <c r="CJ154" s="98">
        <f t="shared" si="62"/>
        <v>0</v>
      </c>
      <c r="CK154" s="99"/>
      <c r="CL154" s="100">
        <v>0.53541666666666665</v>
      </c>
      <c r="CM154" s="101">
        <v>0.60902777777777783</v>
      </c>
      <c r="CN154" s="102">
        <f t="shared" si="65"/>
        <v>7.3611111111111183E-2</v>
      </c>
      <c r="CO154" s="103">
        <f t="shared" si="66"/>
        <v>7.3611111111111183E-2</v>
      </c>
      <c r="CP154" s="104">
        <f t="shared" si="67"/>
        <v>6360</v>
      </c>
      <c r="CQ154" s="105">
        <f t="shared" si="73"/>
        <v>22</v>
      </c>
      <c r="CR154" s="106">
        <f t="shared" si="63"/>
        <v>-22</v>
      </c>
      <c r="CS154" s="121" t="e">
        <f t="shared" si="64"/>
        <v>#VALUE!</v>
      </c>
      <c r="CT154" s="108">
        <f t="shared" si="68"/>
        <v>0</v>
      </c>
      <c r="CU154" s="108">
        <f t="shared" si="69"/>
        <v>0</v>
      </c>
      <c r="CV154" s="122" t="str">
        <f t="shared" si="72"/>
        <v/>
      </c>
      <c r="CW154" s="110"/>
      <c r="CX154" s="110"/>
      <c r="CY154" s="110"/>
      <c r="CZ154" s="110"/>
      <c r="DA154" s="110">
        <v>8</v>
      </c>
      <c r="DB154" s="110"/>
      <c r="DC154" s="110">
        <v>4</v>
      </c>
      <c r="DD154" s="111" t="str">
        <f t="shared" si="70"/>
        <v/>
      </c>
      <c r="DE154" s="42"/>
      <c r="DF154" s="42"/>
      <c r="DG154" s="42"/>
      <c r="DH154" s="42"/>
      <c r="DI154" s="42"/>
      <c r="DJ154" s="42">
        <v>19</v>
      </c>
      <c r="DK154" s="42"/>
    </row>
    <row r="155" spans="1:253" s="112" customFormat="1" ht="20.100000000000001" hidden="1" customHeight="1" x14ac:dyDescent="0.25">
      <c r="A155" s="81"/>
      <c r="B155" s="113">
        <f>IF(ISNUMBER(B154),B154+1,1)</f>
        <v>8</v>
      </c>
      <c r="C155" s="181"/>
      <c r="D155" s="181"/>
      <c r="E155" s="85"/>
      <c r="F155" s="88" t="s">
        <v>71</v>
      </c>
      <c r="G155" s="87" t="s">
        <v>62</v>
      </c>
      <c r="H155" s="88" t="s">
        <v>63</v>
      </c>
      <c r="I155" s="87"/>
      <c r="J155" s="128"/>
      <c r="K155" s="87" t="s">
        <v>86</v>
      </c>
      <c r="L155" s="87"/>
      <c r="M155" s="128">
        <v>22610</v>
      </c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7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41"/>
      <c r="AZ155" s="97">
        <f t="shared" si="60"/>
        <v>0</v>
      </c>
      <c r="BA155" s="98">
        <f t="shared" si="60"/>
        <v>0</v>
      </c>
      <c r="BB155" s="98">
        <f t="shared" si="60"/>
        <v>0</v>
      </c>
      <c r="BC155" s="98">
        <f t="shared" si="60"/>
        <v>0</v>
      </c>
      <c r="BD155" s="98">
        <f t="shared" si="60"/>
        <v>0</v>
      </c>
      <c r="BE155" s="98">
        <f t="shared" si="60"/>
        <v>0</v>
      </c>
      <c r="BF155" s="98">
        <f t="shared" si="60"/>
        <v>0</v>
      </c>
      <c r="BG155" s="98">
        <f t="shared" si="60"/>
        <v>0</v>
      </c>
      <c r="BH155" s="98">
        <f t="shared" si="60"/>
        <v>0</v>
      </c>
      <c r="BI155" s="98">
        <f t="shared" si="60"/>
        <v>0</v>
      </c>
      <c r="BJ155" s="98">
        <f t="shared" si="60"/>
        <v>0</v>
      </c>
      <c r="BK155" s="98">
        <f t="shared" si="60"/>
        <v>0</v>
      </c>
      <c r="BL155" s="98">
        <f t="shared" si="60"/>
        <v>0</v>
      </c>
      <c r="BM155" s="98">
        <f t="shared" si="60"/>
        <v>0</v>
      </c>
      <c r="BN155" s="98">
        <f t="shared" si="60"/>
        <v>0</v>
      </c>
      <c r="BO155" s="98">
        <f t="shared" si="60"/>
        <v>0</v>
      </c>
      <c r="BP155" s="98">
        <f t="shared" si="61"/>
        <v>0</v>
      </c>
      <c r="BQ155" s="98">
        <f t="shared" si="61"/>
        <v>0</v>
      </c>
      <c r="BR155" s="98">
        <f t="shared" si="61"/>
        <v>0</v>
      </c>
      <c r="BS155" s="98">
        <f t="shared" si="61"/>
        <v>0</v>
      </c>
      <c r="BT155" s="98">
        <f t="shared" si="61"/>
        <v>0</v>
      </c>
      <c r="BU155" s="98">
        <f t="shared" si="61"/>
        <v>0</v>
      </c>
      <c r="BV155" s="98">
        <f t="shared" si="61"/>
        <v>0</v>
      </c>
      <c r="BW155" s="98">
        <f t="shared" si="61"/>
        <v>0</v>
      </c>
      <c r="BX155" s="98">
        <f t="shared" si="61"/>
        <v>0</v>
      </c>
      <c r="BY155" s="98">
        <f t="shared" si="61"/>
        <v>0</v>
      </c>
      <c r="BZ155" s="98">
        <f t="shared" si="61"/>
        <v>0</v>
      </c>
      <c r="CA155" s="98">
        <f t="shared" si="61"/>
        <v>0</v>
      </c>
      <c r="CB155" s="98">
        <f t="shared" si="61"/>
        <v>0</v>
      </c>
      <c r="CC155" s="98">
        <f t="shared" si="61"/>
        <v>0</v>
      </c>
      <c r="CD155" s="98">
        <f t="shared" si="61"/>
        <v>0</v>
      </c>
      <c r="CE155" s="98">
        <f t="shared" si="61"/>
        <v>0</v>
      </c>
      <c r="CF155" s="98">
        <f t="shared" si="62"/>
        <v>0</v>
      </c>
      <c r="CG155" s="98">
        <f t="shared" si="62"/>
        <v>0</v>
      </c>
      <c r="CH155" s="98">
        <f t="shared" si="62"/>
        <v>0</v>
      </c>
      <c r="CI155" s="98">
        <f t="shared" si="62"/>
        <v>0</v>
      </c>
      <c r="CJ155" s="98">
        <f t="shared" si="62"/>
        <v>0</v>
      </c>
      <c r="CK155" s="99"/>
      <c r="CL155" s="100">
        <v>0.44722222222222219</v>
      </c>
      <c r="CM155" s="101">
        <v>0.52222222222222225</v>
      </c>
      <c r="CN155" s="102">
        <f t="shared" si="65"/>
        <v>7.5000000000000067E-2</v>
      </c>
      <c r="CO155" s="103">
        <f t="shared" si="66"/>
        <v>0</v>
      </c>
      <c r="CP155" s="104">
        <f t="shared" si="67"/>
        <v>0</v>
      </c>
      <c r="CQ155" s="105">
        <f t="shared" si="73"/>
        <v>0</v>
      </c>
      <c r="CR155" s="106">
        <f t="shared" si="63"/>
        <v>0</v>
      </c>
      <c r="CS155" s="121" t="e">
        <f t="shared" si="64"/>
        <v>#VALUE!</v>
      </c>
      <c r="CT155" s="108">
        <f t="shared" si="68"/>
        <v>0</v>
      </c>
      <c r="CU155" s="108">
        <f t="shared" si="69"/>
        <v>0</v>
      </c>
      <c r="CV155" s="122">
        <f>IF(ISNUMBER(CR155),IF(ISNUMBER(#REF!),IF(CT155=#REF!,#REF!,B155),1),"")</f>
        <v>1</v>
      </c>
      <c r="CW155" s="110">
        <v>2</v>
      </c>
      <c r="CX155" s="110"/>
      <c r="CY155" s="110"/>
      <c r="CZ155" s="110"/>
      <c r="DA155" s="110"/>
      <c r="DB155" s="110"/>
      <c r="DC155" s="110"/>
      <c r="DD155" s="111" t="str">
        <f t="shared" si="70"/>
        <v>Призер</v>
      </c>
      <c r="DE155" s="42"/>
      <c r="DF155" s="42"/>
      <c r="DG155" s="42"/>
      <c r="DH155" s="42"/>
      <c r="DI155" s="42"/>
      <c r="DJ155" s="42"/>
      <c r="DK155" s="42">
        <v>2</v>
      </c>
    </row>
    <row r="156" spans="1:253" ht="17.100000000000001" customHeight="1" x14ac:dyDescent="0.25">
      <c r="C156" s="201"/>
      <c r="D156" s="401"/>
      <c r="E156" s="402"/>
      <c r="F156" s="401"/>
      <c r="G156" s="401"/>
      <c r="H156" s="146"/>
      <c r="I156" s="146"/>
      <c r="J156" s="146"/>
      <c r="K156" s="146"/>
      <c r="L156" s="146"/>
      <c r="M156" s="146"/>
      <c r="N156" s="147">
        <f t="shared" ref="N156:AX156" si="74">IF(N22=" ","",COUNTIF(N31:N155,N22))</f>
        <v>23</v>
      </c>
      <c r="O156" s="147">
        <f t="shared" si="74"/>
        <v>21</v>
      </c>
      <c r="P156" s="147">
        <f t="shared" si="74"/>
        <v>19</v>
      </c>
      <c r="Q156" s="147">
        <f t="shared" si="74"/>
        <v>11</v>
      </c>
      <c r="R156" s="147">
        <f t="shared" si="74"/>
        <v>25</v>
      </c>
      <c r="S156" s="147">
        <f t="shared" si="74"/>
        <v>35</v>
      </c>
      <c r="T156" s="147">
        <f t="shared" si="74"/>
        <v>23</v>
      </c>
      <c r="U156" s="147">
        <f t="shared" si="74"/>
        <v>15</v>
      </c>
      <c r="V156" s="147">
        <f t="shared" si="74"/>
        <v>16</v>
      </c>
      <c r="W156" s="147">
        <f t="shared" si="74"/>
        <v>23</v>
      </c>
      <c r="X156" s="147">
        <f t="shared" si="74"/>
        <v>19</v>
      </c>
      <c r="Y156" s="147">
        <f t="shared" si="74"/>
        <v>28</v>
      </c>
      <c r="Z156" s="147">
        <f t="shared" si="74"/>
        <v>0</v>
      </c>
      <c r="AA156" s="147">
        <f t="shared" si="74"/>
        <v>0</v>
      </c>
      <c r="AB156" s="147">
        <f t="shared" si="74"/>
        <v>0</v>
      </c>
      <c r="AC156" s="147">
        <f t="shared" si="74"/>
        <v>0</v>
      </c>
      <c r="AD156" s="147">
        <f t="shared" si="74"/>
        <v>0</v>
      </c>
      <c r="AE156" s="147">
        <f t="shared" si="74"/>
        <v>0</v>
      </c>
      <c r="AF156" s="147">
        <f t="shared" si="74"/>
        <v>0</v>
      </c>
      <c r="AG156" s="147">
        <f t="shared" si="74"/>
        <v>0</v>
      </c>
      <c r="AH156" s="147">
        <f t="shared" si="74"/>
        <v>0</v>
      </c>
      <c r="AI156" s="147">
        <f t="shared" si="74"/>
        <v>0</v>
      </c>
      <c r="AJ156" s="147">
        <f t="shared" si="74"/>
        <v>0</v>
      </c>
      <c r="AK156" s="147">
        <f t="shared" si="74"/>
        <v>0</v>
      </c>
      <c r="AL156" s="147">
        <f t="shared" si="74"/>
        <v>0</v>
      </c>
      <c r="AM156" s="147">
        <f t="shared" si="74"/>
        <v>0</v>
      </c>
      <c r="AN156" s="147">
        <f t="shared" si="74"/>
        <v>0</v>
      </c>
      <c r="AO156" s="147">
        <f t="shared" si="74"/>
        <v>0</v>
      </c>
      <c r="AP156" s="147">
        <f t="shared" si="74"/>
        <v>0</v>
      </c>
      <c r="AQ156" s="147">
        <f t="shared" si="74"/>
        <v>0</v>
      </c>
      <c r="AR156" s="147">
        <f t="shared" si="74"/>
        <v>0</v>
      </c>
      <c r="AS156" s="147">
        <f t="shared" si="74"/>
        <v>0</v>
      </c>
      <c r="AT156" s="147">
        <f t="shared" si="74"/>
        <v>0</v>
      </c>
      <c r="AU156" s="147">
        <f t="shared" si="74"/>
        <v>0</v>
      </c>
      <c r="AV156" s="147">
        <f t="shared" si="74"/>
        <v>0</v>
      </c>
      <c r="AW156" s="147">
        <f t="shared" si="74"/>
        <v>27</v>
      </c>
      <c r="AX156" s="147">
        <f t="shared" si="74"/>
        <v>0</v>
      </c>
      <c r="AY156" s="43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9"/>
      <c r="CQ156" s="148"/>
      <c r="CR156" s="150"/>
      <c r="CS156" s="150"/>
      <c r="CT156" s="151"/>
      <c r="CU156" s="151"/>
      <c r="CV156" s="152"/>
      <c r="IN156" s="43"/>
      <c r="IO156" s="43"/>
      <c r="IP156" s="43"/>
      <c r="IQ156" s="43"/>
      <c r="IR156" s="43"/>
      <c r="IS156" s="43"/>
    </row>
    <row r="157" spans="1:253" ht="17.100000000000001" customHeight="1" x14ac:dyDescent="0.25">
      <c r="C157" s="201"/>
      <c r="D157" s="401"/>
      <c r="E157" s="402"/>
      <c r="F157" s="401"/>
      <c r="G157" s="401"/>
      <c r="H157" s="146"/>
      <c r="I157" s="146"/>
      <c r="J157" s="146"/>
      <c r="K157" s="146"/>
      <c r="L157" s="146"/>
      <c r="M157" s="146"/>
      <c r="N157" s="153">
        <f t="shared" ref="N157:AX157" si="75">IF(N22=" ","",N156/COUNTA(AZ31:AZ155)*100)</f>
        <v>41.071428571428569</v>
      </c>
      <c r="O157" s="153">
        <f t="shared" si="75"/>
        <v>37.5</v>
      </c>
      <c r="P157" s="153">
        <f t="shared" si="75"/>
        <v>33.928571428571431</v>
      </c>
      <c r="Q157" s="153">
        <f t="shared" si="75"/>
        <v>19.642857142857142</v>
      </c>
      <c r="R157" s="153">
        <f t="shared" si="75"/>
        <v>44.642857142857146</v>
      </c>
      <c r="S157" s="153">
        <f t="shared" si="75"/>
        <v>62.5</v>
      </c>
      <c r="T157" s="153">
        <f t="shared" si="75"/>
        <v>41.071428571428569</v>
      </c>
      <c r="U157" s="153">
        <f t="shared" si="75"/>
        <v>26.785714285714285</v>
      </c>
      <c r="V157" s="153">
        <f t="shared" si="75"/>
        <v>28.571428571428569</v>
      </c>
      <c r="W157" s="153">
        <f t="shared" si="75"/>
        <v>41.071428571428569</v>
      </c>
      <c r="X157" s="153">
        <f t="shared" si="75"/>
        <v>33.928571428571431</v>
      </c>
      <c r="Y157" s="153">
        <f t="shared" si="75"/>
        <v>50</v>
      </c>
      <c r="Z157" s="153">
        <f t="shared" si="75"/>
        <v>0</v>
      </c>
      <c r="AA157" s="153">
        <f t="shared" si="75"/>
        <v>0</v>
      </c>
      <c r="AB157" s="153">
        <f t="shared" si="75"/>
        <v>0</v>
      </c>
      <c r="AC157" s="153">
        <f t="shared" si="75"/>
        <v>0</v>
      </c>
      <c r="AD157" s="153">
        <f t="shared" si="75"/>
        <v>0</v>
      </c>
      <c r="AE157" s="153">
        <f t="shared" si="75"/>
        <v>0</v>
      </c>
      <c r="AF157" s="153">
        <f t="shared" si="75"/>
        <v>0</v>
      </c>
      <c r="AG157" s="153">
        <f t="shared" si="75"/>
        <v>0</v>
      </c>
      <c r="AH157" s="153">
        <f t="shared" si="75"/>
        <v>0</v>
      </c>
      <c r="AI157" s="153">
        <f t="shared" si="75"/>
        <v>0</v>
      </c>
      <c r="AJ157" s="153">
        <f t="shared" si="75"/>
        <v>0</v>
      </c>
      <c r="AK157" s="153">
        <f t="shared" si="75"/>
        <v>0</v>
      </c>
      <c r="AL157" s="153">
        <f t="shared" si="75"/>
        <v>0</v>
      </c>
      <c r="AM157" s="153">
        <f t="shared" si="75"/>
        <v>0</v>
      </c>
      <c r="AN157" s="153">
        <f t="shared" si="75"/>
        <v>0</v>
      </c>
      <c r="AO157" s="153">
        <f t="shared" si="75"/>
        <v>0</v>
      </c>
      <c r="AP157" s="153">
        <f t="shared" si="75"/>
        <v>0</v>
      </c>
      <c r="AQ157" s="153">
        <f t="shared" si="75"/>
        <v>0</v>
      </c>
      <c r="AR157" s="153">
        <f t="shared" si="75"/>
        <v>0</v>
      </c>
      <c r="AS157" s="153">
        <f t="shared" si="75"/>
        <v>0</v>
      </c>
      <c r="AT157" s="153">
        <f t="shared" si="75"/>
        <v>0</v>
      </c>
      <c r="AU157" s="153">
        <f t="shared" si="75"/>
        <v>0</v>
      </c>
      <c r="AV157" s="153">
        <f t="shared" si="75"/>
        <v>0</v>
      </c>
      <c r="AW157" s="153">
        <f t="shared" si="75"/>
        <v>48.214285714285715</v>
      </c>
      <c r="AX157" s="153">
        <f t="shared" si="75"/>
        <v>0</v>
      </c>
      <c r="AY157" s="43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4"/>
      <c r="CQ157" s="152"/>
      <c r="CR157" s="155"/>
      <c r="CS157" s="155"/>
      <c r="CT157" s="156"/>
      <c r="CU157" s="156"/>
      <c r="CV157" s="152"/>
      <c r="IN157" s="43"/>
      <c r="IO157" s="43"/>
      <c r="IP157" s="43"/>
      <c r="IQ157" s="43"/>
      <c r="IR157" s="43"/>
      <c r="IS157" s="43"/>
    </row>
    <row r="158" spans="1:253" ht="17.100000000000001" customHeight="1" x14ac:dyDescent="0.25">
      <c r="C158" s="178"/>
      <c r="D158" s="401"/>
      <c r="E158" s="402"/>
      <c r="F158" s="401"/>
      <c r="G158" s="401"/>
      <c r="IN158" s="43"/>
      <c r="IO158" s="43"/>
      <c r="IP158" s="43"/>
      <c r="IQ158" s="43"/>
      <c r="IR158" s="43"/>
      <c r="IS158" s="43"/>
    </row>
    <row r="159" spans="1:253" ht="17.100000000000001" customHeight="1" x14ac:dyDescent="0.25">
      <c r="C159" s="178"/>
      <c r="D159" s="401"/>
      <c r="E159" s="402"/>
      <c r="F159" s="401"/>
      <c r="G159" s="401"/>
    </row>
    <row r="160" spans="1:253" hidden="1" x14ac:dyDescent="0.25">
      <c r="C160" s="163"/>
      <c r="E160" s="160"/>
      <c r="M160" s="160">
        <f>SUM(P31:P62)</f>
        <v>0</v>
      </c>
    </row>
    <row r="161" spans="2:247" hidden="1" x14ac:dyDescent="0.25">
      <c r="E161" s="160"/>
    </row>
    <row r="162" spans="2:247" hidden="1" x14ac:dyDescent="0.25">
      <c r="C162" s="163"/>
      <c r="E162" s="160"/>
      <c r="M162" s="160">
        <v>86</v>
      </c>
      <c r="CO162" s="160" t="e">
        <f>ROUNDUP((#REF!*#REF!)/100,0)</f>
        <v>#REF!</v>
      </c>
      <c r="CQ162" s="160" t="e">
        <f>ROUNDDOWN(F162*#REF!/100,0)</f>
        <v>#REF!</v>
      </c>
      <c r="CR162" s="163" t="s">
        <v>120</v>
      </c>
    </row>
    <row r="163" spans="2:247" hidden="1" x14ac:dyDescent="0.25">
      <c r="E163" s="160"/>
    </row>
    <row r="164" spans="2:247" hidden="1" x14ac:dyDescent="0.25">
      <c r="C164" s="163"/>
      <c r="E164" s="160"/>
      <c r="M164" s="160">
        <v>64</v>
      </c>
      <c r="CO164" s="160" t="e">
        <f>ROUNDUP((#REF!*#REF!)/100,0)</f>
        <v>#REF!</v>
      </c>
      <c r="CQ164" s="160" t="e">
        <f>ROUNDDOWN(F164*#REF!/100,0)</f>
        <v>#REF!</v>
      </c>
      <c r="CR164" s="163" t="s">
        <v>120</v>
      </c>
    </row>
    <row r="165" spans="2:247" s="13" customFormat="1" ht="17.100000000000001" customHeight="1" x14ac:dyDescent="0.25">
      <c r="B165" s="25"/>
      <c r="C165" s="193"/>
      <c r="D165" s="401"/>
      <c r="E165" s="402"/>
      <c r="F165" s="401"/>
      <c r="G165" s="401"/>
      <c r="H165" s="200"/>
      <c r="I165" s="200"/>
      <c r="J165" s="200"/>
      <c r="K165" s="200"/>
      <c r="L165" s="200"/>
      <c r="M165" s="200"/>
      <c r="N165" s="392" t="s">
        <v>123</v>
      </c>
      <c r="O165" s="392"/>
      <c r="P165" s="392"/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392"/>
      <c r="AK165" s="392"/>
      <c r="AL165" s="392"/>
      <c r="AM165" s="392"/>
      <c r="AN165" s="392"/>
      <c r="AO165" s="392"/>
      <c r="AP165" s="392"/>
      <c r="AQ165" s="392"/>
      <c r="AR165" s="392"/>
      <c r="AS165" s="392"/>
      <c r="AT165" s="392"/>
      <c r="AU165" s="392"/>
      <c r="AV165" s="392"/>
      <c r="AW165" s="392"/>
      <c r="AX165" s="392"/>
      <c r="AY165" s="392"/>
      <c r="AZ165" s="392"/>
      <c r="BA165" s="392"/>
      <c r="BB165" s="392"/>
      <c r="BC165" s="392"/>
      <c r="BD165" s="392"/>
      <c r="BE165" s="392"/>
      <c r="BF165" s="392"/>
      <c r="BG165" s="392"/>
      <c r="BH165" s="392"/>
      <c r="BI165" s="392"/>
      <c r="BJ165" s="392"/>
      <c r="BK165" s="392"/>
      <c r="BL165" s="392"/>
      <c r="BM165" s="392"/>
      <c r="BN165" s="392"/>
      <c r="BO165" s="392"/>
      <c r="BP165" s="392"/>
      <c r="BQ165" s="392"/>
      <c r="BR165" s="392"/>
      <c r="BS165" s="392"/>
      <c r="BT165" s="392"/>
      <c r="BU165" s="392"/>
      <c r="BV165" s="392"/>
      <c r="BW165" s="392"/>
      <c r="BX165" s="392"/>
      <c r="BY165" s="392"/>
      <c r="BZ165" s="392"/>
      <c r="CA165" s="392"/>
      <c r="CB165" s="392"/>
      <c r="CC165" s="392"/>
      <c r="CD165" s="392"/>
      <c r="CE165" s="392"/>
      <c r="CF165" s="392"/>
      <c r="CG165" s="392"/>
      <c r="CH165" s="392"/>
      <c r="CI165" s="392"/>
      <c r="CJ165" s="392"/>
      <c r="CK165" s="392"/>
      <c r="CL165" s="392"/>
      <c r="CM165" s="392"/>
      <c r="CN165" s="193" t="s">
        <v>124</v>
      </c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42"/>
      <c r="DH165" s="5"/>
      <c r="DI165" s="5"/>
      <c r="DJ165" s="5"/>
      <c r="DK165" s="5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</row>
    <row r="166" spans="2:247" s="13" customFormat="1" ht="17.100000000000001" customHeight="1" x14ac:dyDescent="0.25">
      <c r="B166" s="25"/>
      <c r="C166" s="193"/>
      <c r="D166" s="401"/>
      <c r="E166" s="402"/>
      <c r="F166" s="401"/>
      <c r="G166" s="401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194"/>
      <c r="CO166" s="167"/>
      <c r="CP166" s="167"/>
      <c r="CQ166" s="167"/>
      <c r="CR166" s="167"/>
      <c r="CT166" s="168"/>
      <c r="CU166" s="168"/>
      <c r="CW166" s="10"/>
      <c r="CX166" s="10"/>
      <c r="CY166" s="10"/>
      <c r="CZ166" s="10"/>
      <c r="DA166" s="10"/>
      <c r="DB166" s="10"/>
      <c r="DC166" s="10"/>
      <c r="DD166" s="11"/>
      <c r="DE166" s="12"/>
      <c r="DF166" s="5"/>
      <c r="DG166" s="42"/>
      <c r="DH166" s="5"/>
      <c r="DI166" s="5"/>
      <c r="DJ166" s="5"/>
      <c r="DK166" s="5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</row>
    <row r="167" spans="2:247" ht="17.100000000000001" customHeight="1" x14ac:dyDescent="0.25">
      <c r="C167" s="193"/>
      <c r="D167" s="193"/>
      <c r="N167" s="392"/>
      <c r="O167" s="392"/>
      <c r="P167" s="392"/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  <c r="AD167" s="392"/>
      <c r="AE167" s="392"/>
      <c r="AF167" s="392"/>
      <c r="AG167" s="392"/>
      <c r="AH167" s="392"/>
      <c r="AI167" s="392"/>
      <c r="AJ167" s="392"/>
      <c r="AK167" s="392"/>
      <c r="AL167" s="392"/>
      <c r="AM167" s="392"/>
      <c r="AN167" s="392"/>
      <c r="AO167" s="392"/>
      <c r="AP167" s="392"/>
      <c r="AQ167" s="392"/>
      <c r="AR167" s="392"/>
      <c r="AS167" s="392"/>
      <c r="AT167" s="392"/>
      <c r="AU167" s="392"/>
      <c r="AV167" s="392"/>
      <c r="AW167" s="392"/>
      <c r="AX167" s="392"/>
      <c r="AY167" s="392"/>
      <c r="AZ167" s="392"/>
      <c r="BA167" s="392"/>
      <c r="BB167" s="392"/>
      <c r="BC167" s="392"/>
      <c r="BD167" s="392"/>
      <c r="BE167" s="392"/>
      <c r="BF167" s="392"/>
      <c r="BG167" s="392"/>
      <c r="BH167" s="392"/>
      <c r="BI167" s="392"/>
      <c r="BJ167" s="392"/>
      <c r="BK167" s="392"/>
      <c r="BL167" s="392"/>
      <c r="BM167" s="392"/>
      <c r="BN167" s="392"/>
      <c r="BO167" s="392"/>
      <c r="BP167" s="392"/>
      <c r="BQ167" s="392"/>
      <c r="BR167" s="392"/>
      <c r="BS167" s="392"/>
      <c r="BT167" s="392"/>
      <c r="BU167" s="392"/>
      <c r="BV167" s="392"/>
      <c r="BW167" s="392"/>
      <c r="BX167" s="392"/>
      <c r="BY167" s="392"/>
      <c r="BZ167" s="392"/>
      <c r="CA167" s="392"/>
      <c r="CB167" s="392"/>
      <c r="CC167" s="392"/>
      <c r="CD167" s="392"/>
      <c r="CE167" s="392"/>
      <c r="CF167" s="392"/>
      <c r="CG167" s="392"/>
      <c r="CH167" s="392"/>
      <c r="CI167" s="392"/>
      <c r="CJ167" s="392"/>
      <c r="CK167" s="392"/>
      <c r="CL167" s="392"/>
      <c r="CM167" s="392"/>
      <c r="CN167" s="193" t="s">
        <v>163</v>
      </c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</row>
    <row r="168" spans="2:247" ht="11.25" customHeight="1" x14ac:dyDescent="0.25">
      <c r="C168" s="178"/>
      <c r="D168" s="179"/>
    </row>
    <row r="169" spans="2:247" ht="11.25" customHeight="1" x14ac:dyDescent="0.25">
      <c r="C169" s="178"/>
      <c r="D169" s="179"/>
    </row>
    <row r="170" spans="2:247" ht="11.25" customHeight="1" x14ac:dyDescent="0.25">
      <c r="C170" s="178"/>
      <c r="D170" s="179"/>
    </row>
    <row r="171" spans="2:247" ht="11.25" customHeight="1" x14ac:dyDescent="0.25">
      <c r="C171" s="178"/>
      <c r="D171" s="179"/>
    </row>
    <row r="172" spans="2:247" ht="11.25" customHeight="1" x14ac:dyDescent="0.25">
      <c r="C172" s="178"/>
      <c r="D172" s="179"/>
    </row>
    <row r="173" spans="2:247" ht="11.25" customHeight="1" x14ac:dyDescent="0.25">
      <c r="C173" s="178"/>
      <c r="D173" s="179"/>
    </row>
    <row r="174" spans="2:247" ht="11.25" customHeight="1" x14ac:dyDescent="0.25">
      <c r="C174" s="178"/>
      <c r="D174" s="179"/>
    </row>
    <row r="175" spans="2:247" ht="11.25" customHeight="1" x14ac:dyDescent="0.25">
      <c r="C175" s="178"/>
      <c r="D175" s="179"/>
    </row>
    <row r="176" spans="2:247" ht="11.25" customHeight="1" x14ac:dyDescent="0.25">
      <c r="C176" s="178"/>
      <c r="D176" s="179"/>
    </row>
    <row r="177" spans="3:4" ht="11.25" customHeight="1" x14ac:dyDescent="0.25">
      <c r="C177" s="178"/>
      <c r="D177" s="179"/>
    </row>
    <row r="178" spans="3:4" ht="11.25" customHeight="1" x14ac:dyDescent="0.25">
      <c r="C178" s="178"/>
      <c r="D178" s="179"/>
    </row>
    <row r="179" spans="3:4" ht="11.25" customHeight="1" x14ac:dyDescent="0.25">
      <c r="C179" s="178"/>
      <c r="D179" s="179"/>
    </row>
    <row r="180" spans="3:4" ht="11.25" customHeight="1" x14ac:dyDescent="0.25">
      <c r="C180" s="178"/>
      <c r="D180" s="179"/>
    </row>
    <row r="181" spans="3:4" ht="11.25" customHeight="1" x14ac:dyDescent="0.25">
      <c r="C181" s="178"/>
      <c r="D181" s="179"/>
    </row>
    <row r="182" spans="3:4" ht="11.25" customHeight="1" x14ac:dyDescent="0.25">
      <c r="C182" s="178"/>
      <c r="D182" s="179"/>
    </row>
    <row r="183" spans="3:4" ht="15.75" x14ac:dyDescent="0.25">
      <c r="C183" s="178"/>
      <c r="D183" s="179"/>
    </row>
    <row r="184" spans="3:4" ht="15.75" x14ac:dyDescent="0.25">
      <c r="C184" s="178"/>
      <c r="D184" s="179"/>
    </row>
    <row r="185" spans="3:4" ht="15.75" x14ac:dyDescent="0.25">
      <c r="C185" s="178"/>
      <c r="D185" s="179"/>
    </row>
    <row r="186" spans="3:4" ht="15.75" x14ac:dyDescent="0.25">
      <c r="C186" s="178"/>
      <c r="D186" s="179"/>
    </row>
    <row r="187" spans="3:4" ht="15.75" x14ac:dyDescent="0.25">
      <c r="C187" s="178"/>
      <c r="D187" s="179"/>
    </row>
    <row r="188" spans="3:4" ht="15.75" x14ac:dyDescent="0.25">
      <c r="C188" s="178"/>
      <c r="D188" s="179"/>
    </row>
    <row r="189" spans="3:4" ht="15.75" x14ac:dyDescent="0.25">
      <c r="C189" s="178"/>
      <c r="D189" s="179"/>
    </row>
    <row r="190" spans="3:4" ht="15.75" x14ac:dyDescent="0.25">
      <c r="C190" s="178"/>
      <c r="D190" s="179"/>
    </row>
    <row r="191" spans="3:4" ht="15.75" x14ac:dyDescent="0.25">
      <c r="C191" s="178"/>
      <c r="D191" s="179"/>
    </row>
    <row r="192" spans="3:4" ht="15.75" x14ac:dyDescent="0.25">
      <c r="C192" s="178"/>
      <c r="D192" s="179"/>
    </row>
    <row r="193" spans="3:4" ht="15.75" x14ac:dyDescent="0.25">
      <c r="C193" s="178"/>
      <c r="D193" s="179"/>
    </row>
    <row r="194" spans="3:4" ht="15.75" x14ac:dyDescent="0.25">
      <c r="C194" s="178"/>
      <c r="D194" s="179"/>
    </row>
    <row r="195" spans="3:4" ht="15.75" x14ac:dyDescent="0.25">
      <c r="C195" s="178"/>
      <c r="D195" s="179"/>
    </row>
    <row r="196" spans="3:4" ht="15.75" x14ac:dyDescent="0.25">
      <c r="C196" s="178"/>
      <c r="D196" s="179"/>
    </row>
    <row r="197" spans="3:4" ht="15.75" x14ac:dyDescent="0.25">
      <c r="C197" s="178"/>
      <c r="D197" s="179"/>
    </row>
    <row r="198" spans="3:4" ht="15.75" x14ac:dyDescent="0.25">
      <c r="C198" s="178"/>
      <c r="D198" s="179"/>
    </row>
    <row r="199" spans="3:4" ht="15.75" x14ac:dyDescent="0.25">
      <c r="C199" s="178"/>
      <c r="D199" s="179"/>
    </row>
    <row r="200" spans="3:4" ht="15.75" x14ac:dyDescent="0.25">
      <c r="C200" s="178"/>
      <c r="D200" s="179"/>
    </row>
    <row r="201" spans="3:4" ht="15.75" x14ac:dyDescent="0.25">
      <c r="C201" s="178"/>
      <c r="D201" s="179"/>
    </row>
    <row r="202" spans="3:4" ht="15.75" x14ac:dyDescent="0.25">
      <c r="C202" s="178"/>
      <c r="D202" s="179"/>
    </row>
    <row r="203" spans="3:4" ht="15.75" x14ac:dyDescent="0.25">
      <c r="C203" s="178"/>
      <c r="D203" s="179"/>
    </row>
    <row r="204" spans="3:4" ht="15.75" x14ac:dyDescent="0.25">
      <c r="C204" s="178"/>
      <c r="D204" s="179"/>
    </row>
  </sheetData>
  <autoFilter ref="A22:IM155"/>
  <mergeCells count="63">
    <mergeCell ref="A14:CV14"/>
    <mergeCell ref="B1:CV1"/>
    <mergeCell ref="B2:CV2"/>
    <mergeCell ref="B3:CV3"/>
    <mergeCell ref="B4:CV4"/>
    <mergeCell ref="B5:CV5"/>
    <mergeCell ref="B6:CV6"/>
    <mergeCell ref="A7:CV7"/>
    <mergeCell ref="A8:CV8"/>
    <mergeCell ref="B10:CV10"/>
    <mergeCell ref="A12:CV12"/>
    <mergeCell ref="A13:CV13"/>
    <mergeCell ref="A15:CV15"/>
    <mergeCell ref="C17:D17"/>
    <mergeCell ref="E17:R17"/>
    <mergeCell ref="U17:AA17"/>
    <mergeCell ref="AC17:AG17"/>
    <mergeCell ref="AW17:CS17"/>
    <mergeCell ref="C18:D18"/>
    <mergeCell ref="E18:M18"/>
    <mergeCell ref="AW18:CP18"/>
    <mergeCell ref="CR18:CS18"/>
    <mergeCell ref="A20:A22"/>
    <mergeCell ref="B20:B22"/>
    <mergeCell ref="C20:C22"/>
    <mergeCell ref="D20:D22"/>
    <mergeCell ref="E20:E22"/>
    <mergeCell ref="F20:F22"/>
    <mergeCell ref="CV20:CV22"/>
    <mergeCell ref="G20:G22"/>
    <mergeCell ref="H20:H22"/>
    <mergeCell ref="I20:I22"/>
    <mergeCell ref="AW20:AY20"/>
    <mergeCell ref="CL20:CL22"/>
    <mergeCell ref="CM20:CM22"/>
    <mergeCell ref="D156:G156"/>
    <mergeCell ref="CW20:DC20"/>
    <mergeCell ref="DD20:DD22"/>
    <mergeCell ref="N21:AY21"/>
    <mergeCell ref="AZ21:CH21"/>
    <mergeCell ref="CR21:CR22"/>
    <mergeCell ref="CS21:CS22"/>
    <mergeCell ref="CT21:CT22"/>
    <mergeCell ref="CU21:CU22"/>
    <mergeCell ref="CW21:CW22"/>
    <mergeCell ref="CX21:CX22"/>
    <mergeCell ref="CN20:CN22"/>
    <mergeCell ref="CO20:CO22"/>
    <mergeCell ref="CP20:CP22"/>
    <mergeCell ref="CQ20:CQ22"/>
    <mergeCell ref="CR20:CU20"/>
    <mergeCell ref="CY21:CY22"/>
    <mergeCell ref="CZ21:CZ22"/>
    <mergeCell ref="DA21:DA22"/>
    <mergeCell ref="DB21:DB22"/>
    <mergeCell ref="DC21:DC22"/>
    <mergeCell ref="N167:CM167"/>
    <mergeCell ref="D157:G157"/>
    <mergeCell ref="D158:G158"/>
    <mergeCell ref="D159:G159"/>
    <mergeCell ref="D165:G165"/>
    <mergeCell ref="N165:CM165"/>
    <mergeCell ref="D166:G166"/>
  </mergeCells>
  <conditionalFormatting sqref="N155:AX155 N24:AX153">
    <cfRule type="cellIs" dxfId="31" priority="9" stopIfTrue="1" operator="equal">
      <formula>IF(AZ24=1,"!",N24)</formula>
    </cfRule>
  </conditionalFormatting>
  <conditionalFormatting sqref="AO69:AV69 AL71:AV90 AN155:AV155 AN129:AV153 AN95:AS128 AQ70:AV70 AQ91:AS94 AT91:AV128 AQ24:AV68">
    <cfRule type="cellIs" dxfId="30" priority="7" stopIfTrue="1" operator="equal">
      <formula>IF(CC24=1,"!",AL24)</formula>
    </cfRule>
  </conditionalFormatting>
  <conditionalFormatting sqref="AP69:AS69 AT68:AV71 AO155:AU155 AO129:AU153 AO95:AR128 AT72:AU128 AR70:AR94 AS70:AS128 AR44:AS68 AR24:AU43 AT44:AU67">
    <cfRule type="cellIs" dxfId="29" priority="6" stopIfTrue="1" operator="equal">
      <formula>IF(CH24=1,"!",AO24)</formula>
    </cfRule>
  </conditionalFormatting>
  <conditionalFormatting sqref="AO69:AV69 AL71:AV90 AN155:AV155 AN129:AV153 AN95:AS128 AQ70:AV70 AQ91:AS94 AT91:AV128 AQ24:AV68">
    <cfRule type="cellIs" dxfId="28" priority="8" stopIfTrue="1" operator="equal">
      <formula>IF(#REF!=1,"!",AL24)</formula>
    </cfRule>
  </conditionalFormatting>
  <conditionalFormatting sqref="AM71:AP90">
    <cfRule type="cellIs" dxfId="27" priority="5" stopIfTrue="1" operator="equal">
      <formula>IF(CF71=1,"!",AM71)</formula>
    </cfRule>
  </conditionalFormatting>
  <conditionalFormatting sqref="N154:AX154">
    <cfRule type="cellIs" dxfId="26" priority="4" stopIfTrue="1" operator="equal">
      <formula>IF(AZ154=1,"!",N154)</formula>
    </cfRule>
  </conditionalFormatting>
  <conditionalFormatting sqref="AN154:AV154">
    <cfRule type="cellIs" dxfId="25" priority="2" stopIfTrue="1" operator="equal">
      <formula>IF(CE154=1,"!",AN154)</formula>
    </cfRule>
  </conditionalFormatting>
  <conditionalFormatting sqref="AO154:AU154">
    <cfRule type="cellIs" dxfId="24" priority="1" stopIfTrue="1" operator="equal">
      <formula>IF(CH154=1,"!",AO154)</formula>
    </cfRule>
  </conditionalFormatting>
  <conditionalFormatting sqref="AN154:AV154">
    <cfRule type="cellIs" dxfId="23" priority="3" stopIfTrue="1" operator="equal">
      <formula>IF(#REF!=1,"!",AN154)</formula>
    </cfRule>
  </conditionalFormatting>
  <pageMargins left="0.23622047244094491" right="0.19685039370078741" top="0.19685039370078741" bottom="0.19685039370078741" header="0" footer="0"/>
  <pageSetup paperSize="9" scale="58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4"/>
  <sheetViews>
    <sheetView topLeftCell="B52" zoomScale="70" zoomScaleNormal="70" workbookViewId="0">
      <selection activeCell="D62" sqref="D62"/>
    </sheetView>
  </sheetViews>
  <sheetFormatPr defaultRowHeight="15" x14ac:dyDescent="0.25"/>
  <cols>
    <col min="1" max="1" width="6.140625" style="1" hidden="1" customWidth="1"/>
    <col min="2" max="2" width="5.140625" style="144" customWidth="1"/>
    <col min="3" max="3" width="29.42578125" style="157" customWidth="1"/>
    <col min="4" max="4" width="28.28515625" style="160" customWidth="1"/>
    <col min="5" max="5" width="10" style="159" hidden="1" customWidth="1"/>
    <col min="6" max="6" width="7.5703125" style="160" hidden="1" customWidth="1"/>
    <col min="7" max="7" width="10.140625" style="160" customWidth="1"/>
    <col min="8" max="8" width="5.7109375" style="160" hidden="1" customWidth="1"/>
    <col min="9" max="12" width="6.5703125" style="160" hidden="1" customWidth="1"/>
    <col min="13" max="13" width="19.7109375" style="160" hidden="1" customWidth="1"/>
    <col min="14" max="25" width="3.28515625" style="160" customWidth="1"/>
    <col min="26" max="34" width="3.28515625" style="160" hidden="1" customWidth="1"/>
    <col min="35" max="35" width="3" style="160" hidden="1" customWidth="1"/>
    <col min="36" max="48" width="3.28515625" style="160" hidden="1" customWidth="1"/>
    <col min="49" max="49" width="3.28515625" style="160" customWidth="1"/>
    <col min="50" max="50" width="3.28515625" style="160" hidden="1" customWidth="1"/>
    <col min="51" max="51" width="4.42578125" style="159" customWidth="1"/>
    <col min="52" max="89" width="9" style="160" hidden="1" customWidth="1"/>
    <col min="90" max="91" width="9.85546875" style="160" hidden="1" customWidth="1"/>
    <col min="92" max="92" width="7.85546875" style="160" hidden="1" customWidth="1"/>
    <col min="93" max="93" width="6.7109375" style="160" hidden="1" customWidth="1"/>
    <col min="94" max="94" width="7.7109375" style="159" hidden="1" customWidth="1"/>
    <col min="95" max="95" width="5.7109375" style="160" hidden="1" customWidth="1"/>
    <col min="96" max="96" width="6.7109375" style="161" customWidth="1"/>
    <col min="97" max="97" width="8.7109375" style="161" customWidth="1"/>
    <col min="98" max="98" width="7.7109375" style="162" hidden="1" customWidth="1"/>
    <col min="99" max="99" width="9.28515625" style="162" hidden="1" customWidth="1"/>
    <col min="100" max="100" width="7.28515625" style="160" hidden="1" customWidth="1"/>
    <col min="101" max="107" width="5.7109375" style="7" hidden="1" customWidth="1"/>
    <col min="108" max="108" width="9.140625" style="8" hidden="1" customWidth="1"/>
    <col min="109" max="109" width="5" style="9" customWidth="1"/>
    <col min="110" max="110" width="3.7109375" style="5" customWidth="1"/>
    <col min="111" max="111" width="3.7109375" style="42" customWidth="1"/>
    <col min="112" max="115" width="3.7109375" style="5" customWidth="1"/>
    <col min="116" max="16384" width="9.140625" style="8"/>
  </cols>
  <sheetData>
    <row r="1" spans="1:247" s="3" customFormat="1" ht="16.5" customHeight="1" x14ac:dyDescent="0.25">
      <c r="A1" s="1"/>
      <c r="B1" s="338"/>
      <c r="C1" s="338"/>
      <c r="D1" s="338"/>
      <c r="E1" s="339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38"/>
      <c r="AX1" s="338"/>
      <c r="AY1" s="338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2"/>
      <c r="CX1" s="2"/>
      <c r="CY1" s="2"/>
      <c r="CZ1" s="2"/>
      <c r="DA1" s="2"/>
      <c r="DB1" s="2"/>
      <c r="DC1" s="2"/>
      <c r="DE1" s="4"/>
      <c r="DF1" s="5"/>
      <c r="DG1" s="42"/>
      <c r="DH1" s="5"/>
      <c r="DI1" s="5"/>
      <c r="DJ1" s="5"/>
      <c r="DK1" s="5"/>
    </row>
    <row r="2" spans="1:247" s="3" customFormat="1" ht="15.75" x14ac:dyDescent="0.25">
      <c r="A2" s="1"/>
      <c r="B2" s="338"/>
      <c r="C2" s="338"/>
      <c r="D2" s="338"/>
      <c r="E2" s="339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38"/>
      <c r="AX2" s="338"/>
      <c r="AY2" s="338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2"/>
      <c r="CX2" s="2"/>
      <c r="CY2" s="2"/>
      <c r="CZ2" s="2"/>
      <c r="DA2" s="2"/>
      <c r="DB2" s="2"/>
      <c r="DC2" s="2"/>
      <c r="DE2" s="4"/>
      <c r="DF2" s="5"/>
      <c r="DG2" s="42"/>
      <c r="DH2" s="5"/>
      <c r="DI2" s="5"/>
      <c r="DJ2" s="5"/>
      <c r="DK2" s="5"/>
    </row>
    <row r="3" spans="1:247" s="3" customFormat="1" ht="15.75" x14ac:dyDescent="0.25">
      <c r="A3" s="1"/>
      <c r="B3" s="338"/>
      <c r="C3" s="338"/>
      <c r="D3" s="338"/>
      <c r="E3" s="339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38"/>
      <c r="AX3" s="338"/>
      <c r="AY3" s="338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2"/>
      <c r="CX3" s="2"/>
      <c r="CY3" s="2"/>
      <c r="CZ3" s="2"/>
      <c r="DA3" s="2"/>
      <c r="DB3" s="2"/>
      <c r="DC3" s="2"/>
      <c r="DE3" s="4"/>
      <c r="DF3" s="5"/>
      <c r="DG3" s="42"/>
      <c r="DH3" s="5"/>
      <c r="DI3" s="5"/>
      <c r="DJ3" s="5"/>
      <c r="DK3" s="5"/>
    </row>
    <row r="4" spans="1:247" s="3" customFormat="1" ht="15.75" hidden="1" x14ac:dyDescent="0.25">
      <c r="A4" s="1"/>
      <c r="B4" s="338" t="s">
        <v>1</v>
      </c>
      <c r="C4" s="338"/>
      <c r="D4" s="338"/>
      <c r="E4" s="339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38"/>
      <c r="AX4" s="338"/>
      <c r="AY4" s="338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2"/>
      <c r="CX4" s="2"/>
      <c r="CY4" s="2"/>
      <c r="CZ4" s="2"/>
      <c r="DA4" s="2"/>
      <c r="DB4" s="2"/>
      <c r="DC4" s="2"/>
      <c r="DE4" s="4"/>
      <c r="DF4" s="5"/>
      <c r="DG4" s="42"/>
      <c r="DH4" s="5"/>
      <c r="DI4" s="5"/>
      <c r="DJ4" s="5"/>
      <c r="DK4" s="5"/>
    </row>
    <row r="5" spans="1:247" hidden="1" x14ac:dyDescent="0.25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</row>
    <row r="6" spans="1:247" hidden="1" x14ac:dyDescent="0.25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</row>
    <row r="7" spans="1:247" s="13" customFormat="1" ht="19.5" customHeight="1" x14ac:dyDescent="0.35">
      <c r="A7" s="336" t="s">
        <v>2</v>
      </c>
      <c r="B7" s="341"/>
      <c r="C7" s="341"/>
      <c r="D7" s="341"/>
      <c r="E7" s="342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41"/>
      <c r="AX7" s="341"/>
      <c r="AY7" s="341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10"/>
      <c r="CX7" s="10"/>
      <c r="CY7" s="10"/>
      <c r="CZ7" s="10"/>
      <c r="DA7" s="10"/>
      <c r="DB7" s="10"/>
      <c r="DC7" s="10"/>
      <c r="DD7" s="11"/>
      <c r="DE7" s="12"/>
      <c r="DF7" s="5"/>
      <c r="DG7" s="42"/>
      <c r="DH7" s="5"/>
      <c r="DI7" s="5"/>
      <c r="DJ7" s="5"/>
      <c r="DK7" s="5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s="13" customFormat="1" ht="15.75" x14ac:dyDescent="0.25">
      <c r="A8" s="336"/>
      <c r="B8" s="336"/>
      <c r="C8" s="336"/>
      <c r="D8" s="336"/>
      <c r="E8" s="337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10"/>
      <c r="CX8" s="10"/>
      <c r="CY8" s="10"/>
      <c r="CZ8" s="10"/>
      <c r="DA8" s="10"/>
      <c r="DB8" s="10"/>
      <c r="DC8" s="10"/>
      <c r="DD8" s="11"/>
      <c r="DE8" s="12"/>
      <c r="DF8" s="14"/>
      <c r="DG8" s="42"/>
      <c r="DH8" s="5"/>
      <c r="DI8" s="5"/>
      <c r="DJ8" s="5"/>
      <c r="DK8" s="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3" customFormat="1" ht="15.75" x14ac:dyDescent="0.25">
      <c r="A9" s="15"/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0"/>
      <c r="CX9" s="10"/>
      <c r="CY9" s="10"/>
      <c r="CZ9" s="10"/>
      <c r="DA9" s="10"/>
      <c r="DB9" s="10"/>
      <c r="DC9" s="10"/>
      <c r="DD9" s="11"/>
      <c r="DE9" s="12"/>
      <c r="DF9" s="5"/>
      <c r="DG9" s="42"/>
      <c r="DH9" s="5"/>
      <c r="DI9" s="5"/>
      <c r="DJ9" s="5"/>
      <c r="DK9" s="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13" customFormat="1" ht="47.25" customHeight="1" x14ac:dyDescent="0.25">
      <c r="A10" s="15"/>
      <c r="B10" s="343" t="s">
        <v>188</v>
      </c>
      <c r="C10" s="344"/>
      <c r="D10" s="344"/>
      <c r="E10" s="345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10"/>
      <c r="CX10" s="10"/>
      <c r="CY10" s="10"/>
      <c r="CZ10" s="10"/>
      <c r="DA10" s="10"/>
      <c r="DB10" s="10"/>
      <c r="DC10" s="10"/>
      <c r="DD10" s="11"/>
      <c r="DE10" s="12"/>
      <c r="DF10" s="5"/>
      <c r="DG10" s="42"/>
      <c r="DH10" s="5"/>
      <c r="DI10" s="5"/>
      <c r="DJ10" s="5"/>
      <c r="DK10" s="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13" customFormat="1" ht="7.5" customHeight="1" x14ac:dyDescent="0.25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6"/>
      <c r="CQ11" s="15"/>
      <c r="CR11" s="15"/>
      <c r="CS11" s="15"/>
      <c r="CT11" s="17"/>
      <c r="CU11" s="17"/>
      <c r="CV11" s="15"/>
      <c r="CW11" s="10"/>
      <c r="CX11" s="10"/>
      <c r="CY11" s="10"/>
      <c r="CZ11" s="10"/>
      <c r="DA11" s="10"/>
      <c r="DB11" s="10"/>
      <c r="DC11" s="10"/>
      <c r="DD11" s="11"/>
      <c r="DE11" s="12"/>
      <c r="DF11" s="5"/>
      <c r="DG11" s="42"/>
      <c r="DH11" s="5"/>
      <c r="DI11" s="5"/>
      <c r="DJ11" s="5"/>
      <c r="DK11" s="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21" customFormat="1" ht="22.5" customHeight="1" x14ac:dyDescent="0.35">
      <c r="A12" s="346" t="s">
        <v>3</v>
      </c>
      <c r="B12" s="346"/>
      <c r="C12" s="346"/>
      <c r="D12" s="346"/>
      <c r="E12" s="347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18"/>
      <c r="CX12" s="18"/>
      <c r="CY12" s="18"/>
      <c r="CZ12" s="18"/>
      <c r="DA12" s="18"/>
      <c r="DB12" s="18"/>
      <c r="DC12" s="18"/>
      <c r="DD12" s="19"/>
      <c r="DE12" s="20"/>
      <c r="DF12" s="42"/>
      <c r="DG12" s="42"/>
      <c r="DH12" s="42"/>
      <c r="DI12" s="42"/>
      <c r="DJ12" s="42"/>
      <c r="DK12" s="42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s="21" customFormat="1" ht="18" x14ac:dyDescent="0.25">
      <c r="A13" s="336" t="s">
        <v>4</v>
      </c>
      <c r="B13" s="336"/>
      <c r="C13" s="336"/>
      <c r="D13" s="336"/>
      <c r="E13" s="337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18"/>
      <c r="CX13" s="18"/>
      <c r="CY13" s="18"/>
      <c r="CZ13" s="18"/>
      <c r="DA13" s="18"/>
      <c r="DB13" s="18"/>
      <c r="DC13" s="18"/>
      <c r="DD13" s="19"/>
      <c r="DE13" s="20"/>
      <c r="DF13" s="42"/>
      <c r="DG13" s="42"/>
      <c r="DH13" s="42"/>
      <c r="DI13" s="42"/>
      <c r="DJ13" s="42"/>
      <c r="DK13" s="42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21" customFormat="1" ht="18" hidden="1" x14ac:dyDescent="0.25">
      <c r="A14" s="336" t="s">
        <v>5</v>
      </c>
      <c r="B14" s="336"/>
      <c r="C14" s="336"/>
      <c r="D14" s="336"/>
      <c r="E14" s="337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18"/>
      <c r="CX14" s="18"/>
      <c r="CY14" s="18"/>
      <c r="CZ14" s="18"/>
      <c r="DA14" s="18"/>
      <c r="DB14" s="18"/>
      <c r="DC14" s="18"/>
      <c r="DD14" s="19"/>
      <c r="DE14" s="20"/>
      <c r="DF14" s="42"/>
      <c r="DG14" s="42"/>
      <c r="DH14" s="42"/>
      <c r="DI14" s="42"/>
      <c r="DJ14" s="42"/>
      <c r="DK14" s="42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21" customFormat="1" ht="18" hidden="1" x14ac:dyDescent="0.25">
      <c r="A15" s="336" t="s">
        <v>6</v>
      </c>
      <c r="B15" s="336"/>
      <c r="C15" s="336"/>
      <c r="D15" s="336"/>
      <c r="E15" s="337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18"/>
      <c r="CX15" s="18"/>
      <c r="CY15" s="18"/>
      <c r="CZ15" s="18"/>
      <c r="DA15" s="18"/>
      <c r="DB15" s="18"/>
      <c r="DC15" s="18"/>
      <c r="DD15" s="19"/>
      <c r="DE15" s="20"/>
      <c r="DF15" s="5"/>
      <c r="DG15" s="42"/>
      <c r="DH15" s="5"/>
      <c r="DI15" s="5"/>
      <c r="DJ15" s="5"/>
      <c r="DK15" s="5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pans="1:247" s="21" customFormat="1" ht="4.5" customHeight="1" x14ac:dyDescent="0.25"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2"/>
      <c r="CR16" s="22"/>
      <c r="CS16" s="22"/>
      <c r="CT16" s="24"/>
      <c r="CU16" s="24"/>
      <c r="CV16" s="22"/>
      <c r="CW16" s="18"/>
      <c r="CX16" s="18"/>
      <c r="CY16" s="18"/>
      <c r="CZ16" s="18"/>
      <c r="DA16" s="18"/>
      <c r="DB16" s="18"/>
      <c r="DC16" s="18"/>
      <c r="DD16" s="19"/>
      <c r="DE16" s="20"/>
      <c r="DF16" s="5"/>
      <c r="DG16" s="42"/>
      <c r="DH16" s="5"/>
      <c r="DI16" s="5"/>
      <c r="DJ16" s="5"/>
      <c r="DK16" s="5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</row>
    <row r="17" spans="1:253" s="13" customFormat="1" ht="15.75" customHeight="1" x14ac:dyDescent="0.25">
      <c r="B17" s="25"/>
      <c r="C17" s="348" t="s">
        <v>7</v>
      </c>
      <c r="D17" s="348"/>
      <c r="E17" s="349" t="s">
        <v>164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165"/>
      <c r="T17" s="28"/>
      <c r="U17" s="350" t="s">
        <v>9</v>
      </c>
      <c r="V17" s="350"/>
      <c r="W17" s="350"/>
      <c r="X17" s="350"/>
      <c r="Y17" s="350"/>
      <c r="Z17" s="350"/>
      <c r="AA17" s="350"/>
      <c r="AB17" s="29"/>
      <c r="AC17" s="351">
        <v>42907</v>
      </c>
      <c r="AD17" s="351"/>
      <c r="AE17" s="351"/>
      <c r="AF17" s="351"/>
      <c r="AG17" s="351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93">
        <v>42966</v>
      </c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1"/>
      <c r="CU17" s="31"/>
      <c r="CV17" s="30"/>
      <c r="CW17" s="10"/>
      <c r="CX17" s="10"/>
      <c r="CY17" s="10"/>
      <c r="CZ17" s="10"/>
      <c r="DA17" s="10"/>
      <c r="DB17" s="10"/>
      <c r="DC17" s="10"/>
      <c r="DD17" s="11"/>
      <c r="DE17" s="12"/>
      <c r="DF17" s="5"/>
      <c r="DG17" s="42"/>
      <c r="DH17" s="5"/>
      <c r="DI17" s="5"/>
      <c r="DJ17" s="5"/>
      <c r="DK17" s="5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53" s="13" customFormat="1" ht="15.75" hidden="1" customHeight="1" x14ac:dyDescent="0.25">
      <c r="B18" s="25"/>
      <c r="C18" s="348" t="s">
        <v>10</v>
      </c>
      <c r="D18" s="348"/>
      <c r="E18" s="349" t="s">
        <v>11</v>
      </c>
      <c r="F18" s="349"/>
      <c r="G18" s="349"/>
      <c r="H18" s="349"/>
      <c r="I18" s="349"/>
      <c r="J18" s="349"/>
      <c r="K18" s="349"/>
      <c r="L18" s="349"/>
      <c r="M18" s="349"/>
      <c r="N18" s="30"/>
      <c r="O18" s="30"/>
      <c r="P18" s="30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28"/>
      <c r="AB18" s="28"/>
      <c r="AC18" s="28"/>
      <c r="AD18" s="28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352" t="s">
        <v>12</v>
      </c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0"/>
      <c r="CR18" s="353">
        <v>0.125</v>
      </c>
      <c r="CS18" s="353"/>
      <c r="CT18" s="31"/>
      <c r="CU18" s="31"/>
      <c r="CV18" s="30"/>
      <c r="CW18" s="10"/>
      <c r="CX18" s="10"/>
      <c r="CY18" s="10"/>
      <c r="CZ18" s="10"/>
      <c r="DA18" s="10"/>
      <c r="DB18" s="10"/>
      <c r="DC18" s="10"/>
      <c r="DD18" s="11"/>
      <c r="DE18" s="12"/>
      <c r="DF18" s="5"/>
      <c r="DG18" s="42"/>
      <c r="DH18" s="5"/>
      <c r="DI18" s="5"/>
      <c r="DJ18" s="5"/>
      <c r="DK18" s="5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53" s="13" customFormat="1" ht="15.75" customHeight="1" x14ac:dyDescent="0.25">
      <c r="B19" s="25"/>
      <c r="C19" s="32"/>
      <c r="D19" s="33"/>
      <c r="E19" s="34"/>
      <c r="F19" s="35"/>
      <c r="G19" s="33"/>
      <c r="H19" s="33"/>
      <c r="I19" s="33"/>
      <c r="J19" s="33"/>
      <c r="K19" s="33"/>
      <c r="L19" s="33"/>
      <c r="M19" s="3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0"/>
      <c r="CT19" s="31"/>
      <c r="CU19" s="31"/>
      <c r="CV19" s="30"/>
      <c r="CW19" s="10"/>
      <c r="CX19" s="10"/>
      <c r="CY19" s="10"/>
      <c r="CZ19" s="10"/>
      <c r="DA19" s="10"/>
      <c r="DB19" s="10"/>
      <c r="DC19" s="10"/>
      <c r="DD19" s="11"/>
      <c r="DE19" s="12"/>
      <c r="DF19" s="5"/>
      <c r="DG19" s="42"/>
      <c r="DH19" s="5"/>
      <c r="DI19" s="5"/>
      <c r="DJ19" s="5"/>
      <c r="DK19" s="5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53" s="44" customFormat="1" ht="27" customHeight="1" x14ac:dyDescent="0.2">
      <c r="A20" s="354" t="s">
        <v>13</v>
      </c>
      <c r="B20" s="357" t="s">
        <v>14</v>
      </c>
      <c r="C20" s="359" t="s">
        <v>15</v>
      </c>
      <c r="D20" s="361" t="s">
        <v>165</v>
      </c>
      <c r="E20" s="363" t="s">
        <v>17</v>
      </c>
      <c r="F20" s="365" t="s">
        <v>18</v>
      </c>
      <c r="G20" s="367" t="s">
        <v>19</v>
      </c>
      <c r="H20" s="367" t="s">
        <v>20</v>
      </c>
      <c r="I20" s="367" t="s">
        <v>21</v>
      </c>
      <c r="J20" s="36"/>
      <c r="K20" s="36"/>
      <c r="L20" s="36"/>
      <c r="M20" s="36"/>
      <c r="N20" s="37">
        <v>1</v>
      </c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  <c r="AJ20" s="37">
        <v>23</v>
      </c>
      <c r="AK20" s="37">
        <v>24</v>
      </c>
      <c r="AL20" s="37">
        <v>25</v>
      </c>
      <c r="AM20" s="37">
        <v>26</v>
      </c>
      <c r="AN20" s="37">
        <v>27</v>
      </c>
      <c r="AO20" s="37">
        <v>28</v>
      </c>
      <c r="AP20" s="37">
        <v>29</v>
      </c>
      <c r="AQ20" s="37">
        <v>30</v>
      </c>
      <c r="AR20" s="45">
        <v>31</v>
      </c>
      <c r="AS20" s="45">
        <v>32</v>
      </c>
      <c r="AT20" s="45">
        <v>33</v>
      </c>
      <c r="AU20" s="45">
        <v>34</v>
      </c>
      <c r="AV20" s="45">
        <v>35</v>
      </c>
      <c r="AW20" s="369" t="s">
        <v>22</v>
      </c>
      <c r="AX20" s="369"/>
      <c r="AY20" s="370"/>
      <c r="AZ20" s="39">
        <f t="shared" ref="AZ20:CH20" si="0">N20</f>
        <v>1</v>
      </c>
      <c r="BA20" s="39">
        <f t="shared" si="0"/>
        <v>2</v>
      </c>
      <c r="BB20" s="39">
        <f t="shared" si="0"/>
        <v>3</v>
      </c>
      <c r="BC20" s="39">
        <f t="shared" si="0"/>
        <v>4</v>
      </c>
      <c r="BD20" s="39">
        <f t="shared" si="0"/>
        <v>5</v>
      </c>
      <c r="BE20" s="39">
        <f t="shared" si="0"/>
        <v>6</v>
      </c>
      <c r="BF20" s="39">
        <f t="shared" si="0"/>
        <v>7</v>
      </c>
      <c r="BG20" s="39">
        <f t="shared" si="0"/>
        <v>8</v>
      </c>
      <c r="BH20" s="39">
        <f t="shared" si="0"/>
        <v>9</v>
      </c>
      <c r="BI20" s="39">
        <f t="shared" si="0"/>
        <v>10</v>
      </c>
      <c r="BJ20" s="39">
        <f t="shared" si="0"/>
        <v>11</v>
      </c>
      <c r="BK20" s="39">
        <f t="shared" si="0"/>
        <v>12</v>
      </c>
      <c r="BL20" s="39">
        <f t="shared" si="0"/>
        <v>13</v>
      </c>
      <c r="BM20" s="39">
        <f t="shared" si="0"/>
        <v>14</v>
      </c>
      <c r="BN20" s="39">
        <f t="shared" si="0"/>
        <v>15</v>
      </c>
      <c r="BO20" s="39">
        <f t="shared" si="0"/>
        <v>16</v>
      </c>
      <c r="BP20" s="39">
        <f t="shared" si="0"/>
        <v>17</v>
      </c>
      <c r="BQ20" s="39">
        <f t="shared" si="0"/>
        <v>18</v>
      </c>
      <c r="BR20" s="39">
        <f t="shared" si="0"/>
        <v>19</v>
      </c>
      <c r="BS20" s="39">
        <f t="shared" si="0"/>
        <v>20</v>
      </c>
      <c r="BT20" s="39">
        <f t="shared" si="0"/>
        <v>21</v>
      </c>
      <c r="BU20" s="39">
        <f t="shared" si="0"/>
        <v>22</v>
      </c>
      <c r="BV20" s="39">
        <f t="shared" si="0"/>
        <v>23</v>
      </c>
      <c r="BW20" s="39">
        <f t="shared" si="0"/>
        <v>24</v>
      </c>
      <c r="BX20" s="39">
        <f t="shared" si="0"/>
        <v>25</v>
      </c>
      <c r="BY20" s="39">
        <f t="shared" si="0"/>
        <v>26</v>
      </c>
      <c r="BZ20" s="39">
        <f t="shared" si="0"/>
        <v>27</v>
      </c>
      <c r="CA20" s="39">
        <f t="shared" si="0"/>
        <v>28</v>
      </c>
      <c r="CB20" s="39">
        <f t="shared" si="0"/>
        <v>29</v>
      </c>
      <c r="CC20" s="39">
        <f t="shared" si="0"/>
        <v>30</v>
      </c>
      <c r="CD20" s="39">
        <f t="shared" si="0"/>
        <v>31</v>
      </c>
      <c r="CE20" s="39">
        <f t="shared" si="0"/>
        <v>32</v>
      </c>
      <c r="CF20" s="39">
        <f t="shared" si="0"/>
        <v>33</v>
      </c>
      <c r="CG20" s="39">
        <f t="shared" si="0"/>
        <v>34</v>
      </c>
      <c r="CH20" s="39">
        <f t="shared" si="0"/>
        <v>35</v>
      </c>
      <c r="CI20" s="39" t="s">
        <v>23</v>
      </c>
      <c r="CJ20" s="39" t="s">
        <v>24</v>
      </c>
      <c r="CK20" s="40" t="s">
        <v>25</v>
      </c>
      <c r="CL20" s="365" t="s">
        <v>26</v>
      </c>
      <c r="CM20" s="365" t="s">
        <v>27</v>
      </c>
      <c r="CN20" s="399" t="s">
        <v>28</v>
      </c>
      <c r="CO20" s="379" t="s">
        <v>29</v>
      </c>
      <c r="CP20" s="381" t="s">
        <v>30</v>
      </c>
      <c r="CQ20" s="383" t="s">
        <v>31</v>
      </c>
      <c r="CR20" s="385" t="s">
        <v>32</v>
      </c>
      <c r="CS20" s="386"/>
      <c r="CT20" s="386"/>
      <c r="CU20" s="387"/>
      <c r="CV20" s="388" t="s">
        <v>33</v>
      </c>
      <c r="CW20" s="394" t="s">
        <v>34</v>
      </c>
      <c r="CX20" s="395"/>
      <c r="CY20" s="395"/>
      <c r="CZ20" s="395"/>
      <c r="DA20" s="395"/>
      <c r="DB20" s="395"/>
      <c r="DC20" s="396"/>
      <c r="DD20" s="373" t="s">
        <v>35</v>
      </c>
      <c r="DE20" s="41"/>
      <c r="DF20" s="5"/>
      <c r="DG20" s="171"/>
      <c r="DH20" s="171"/>
      <c r="DI20" s="171"/>
      <c r="DJ20" s="171"/>
      <c r="DK20" s="5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</row>
    <row r="21" spans="1:253" s="44" customFormat="1" ht="26.25" customHeight="1" x14ac:dyDescent="0.2">
      <c r="A21" s="355"/>
      <c r="B21" s="358"/>
      <c r="C21" s="360"/>
      <c r="D21" s="361"/>
      <c r="E21" s="363"/>
      <c r="F21" s="365"/>
      <c r="G21" s="367"/>
      <c r="H21" s="367"/>
      <c r="I21" s="367"/>
      <c r="J21" s="36"/>
      <c r="K21" s="36"/>
      <c r="L21" s="36"/>
      <c r="M21" s="36"/>
      <c r="N21" s="371" t="s">
        <v>36</v>
      </c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2" t="s">
        <v>37</v>
      </c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46"/>
      <c r="CJ21" s="46"/>
      <c r="CK21" s="47"/>
      <c r="CL21" s="365"/>
      <c r="CM21" s="365"/>
      <c r="CN21" s="399"/>
      <c r="CO21" s="379"/>
      <c r="CP21" s="381"/>
      <c r="CQ21" s="383"/>
      <c r="CR21" s="390" t="s">
        <v>38</v>
      </c>
      <c r="CS21" s="390" t="s">
        <v>39</v>
      </c>
      <c r="CT21" s="397" t="s">
        <v>40</v>
      </c>
      <c r="CU21" s="397" t="s">
        <v>41</v>
      </c>
      <c r="CV21" s="389"/>
      <c r="CW21" s="376" t="s">
        <v>42</v>
      </c>
      <c r="CX21" s="376" t="s">
        <v>43</v>
      </c>
      <c r="CY21" s="376" t="s">
        <v>44</v>
      </c>
      <c r="CZ21" s="376" t="s">
        <v>45</v>
      </c>
      <c r="DA21" s="376" t="s">
        <v>46</v>
      </c>
      <c r="DB21" s="376" t="s">
        <v>47</v>
      </c>
      <c r="DC21" s="376" t="s">
        <v>48</v>
      </c>
      <c r="DD21" s="374"/>
      <c r="DE21" s="48"/>
      <c r="DF21" s="5"/>
      <c r="DG21" s="171"/>
      <c r="DH21" s="171"/>
      <c r="DI21" s="171"/>
      <c r="DJ21" s="171"/>
      <c r="DK21" s="5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</row>
    <row r="22" spans="1:253" s="44" customFormat="1" ht="69.75" customHeight="1" x14ac:dyDescent="0.2">
      <c r="A22" s="356"/>
      <c r="B22" s="358"/>
      <c r="C22" s="360"/>
      <c r="D22" s="362"/>
      <c r="E22" s="364"/>
      <c r="F22" s="366"/>
      <c r="G22" s="368"/>
      <c r="H22" s="368"/>
      <c r="I22" s="368"/>
      <c r="J22" s="49" t="s">
        <v>49</v>
      </c>
      <c r="K22" s="50" t="s">
        <v>50</v>
      </c>
      <c r="L22" s="51" t="s">
        <v>51</v>
      </c>
      <c r="M22" s="49" t="s">
        <v>52</v>
      </c>
      <c r="N22" s="170" t="s">
        <v>57</v>
      </c>
      <c r="O22" s="170" t="s">
        <v>55</v>
      </c>
      <c r="P22" s="170" t="s">
        <v>54</v>
      </c>
      <c r="Q22" s="170" t="s">
        <v>57</v>
      </c>
      <c r="R22" s="170" t="s">
        <v>57</v>
      </c>
      <c r="S22" s="170" t="s">
        <v>54</v>
      </c>
      <c r="T22" s="170" t="s">
        <v>56</v>
      </c>
      <c r="U22" s="170" t="s">
        <v>55</v>
      </c>
      <c r="V22" s="170" t="s">
        <v>56</v>
      </c>
      <c r="W22" s="170" t="s">
        <v>54</v>
      </c>
      <c r="X22" s="170" t="s">
        <v>57</v>
      </c>
      <c r="Y22" s="170" t="s">
        <v>57</v>
      </c>
      <c r="Z22" s="170" t="s">
        <v>56</v>
      </c>
      <c r="AA22" s="170" t="s">
        <v>58</v>
      </c>
      <c r="AB22" s="170" t="s">
        <v>55</v>
      </c>
      <c r="AC22" s="170" t="s">
        <v>56</v>
      </c>
      <c r="AD22" s="170" t="s">
        <v>54</v>
      </c>
      <c r="AE22" s="170" t="s">
        <v>56</v>
      </c>
      <c r="AF22" s="170" t="s">
        <v>56</v>
      </c>
      <c r="AG22" s="170" t="s">
        <v>58</v>
      </c>
      <c r="AH22" s="170" t="s">
        <v>58</v>
      </c>
      <c r="AI22" s="170" t="s">
        <v>59</v>
      </c>
      <c r="AJ22" s="170" t="s">
        <v>59</v>
      </c>
      <c r="AK22" s="170" t="s">
        <v>59</v>
      </c>
      <c r="AL22" s="170" t="s">
        <v>59</v>
      </c>
      <c r="AM22" s="170" t="s">
        <v>59</v>
      </c>
      <c r="AN22" s="170" t="s">
        <v>59</v>
      </c>
      <c r="AO22" s="170" t="s">
        <v>59</v>
      </c>
      <c r="AP22" s="170" t="s">
        <v>59</v>
      </c>
      <c r="AQ22" s="170" t="s">
        <v>59</v>
      </c>
      <c r="AR22" s="170" t="s">
        <v>59</v>
      </c>
      <c r="AS22" s="170" t="s">
        <v>59</v>
      </c>
      <c r="AT22" s="170" t="s">
        <v>59</v>
      </c>
      <c r="AU22" s="170" t="s">
        <v>59</v>
      </c>
      <c r="AV22" s="170" t="s">
        <v>59</v>
      </c>
      <c r="AW22" s="170" t="s">
        <v>55</v>
      </c>
      <c r="AX22" s="170" t="s">
        <v>60</v>
      </c>
      <c r="AY22" s="176" t="s">
        <v>39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5"/>
      <c r="CK22" s="56"/>
      <c r="CL22" s="366"/>
      <c r="CM22" s="366"/>
      <c r="CN22" s="400"/>
      <c r="CO22" s="380"/>
      <c r="CP22" s="382"/>
      <c r="CQ22" s="384"/>
      <c r="CR22" s="391"/>
      <c r="CS22" s="391"/>
      <c r="CT22" s="398"/>
      <c r="CU22" s="398"/>
      <c r="CV22" s="389"/>
      <c r="CW22" s="376"/>
      <c r="CX22" s="376"/>
      <c r="CY22" s="376"/>
      <c r="CZ22" s="376"/>
      <c r="DA22" s="376"/>
      <c r="DB22" s="376"/>
      <c r="DC22" s="376"/>
      <c r="DD22" s="375"/>
      <c r="DE22" s="48"/>
      <c r="DF22" s="42"/>
      <c r="DG22" s="42"/>
      <c r="DH22" s="42"/>
      <c r="DI22" s="42"/>
      <c r="DJ22" s="42"/>
      <c r="DK22" s="42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</row>
    <row r="23" spans="1:253" s="44" customFormat="1" ht="6.75" customHeight="1" x14ac:dyDescent="0.2">
      <c r="A23" s="57"/>
      <c r="B23" s="58"/>
      <c r="C23" s="59"/>
      <c r="D23" s="60"/>
      <c r="E23" s="61"/>
      <c r="F23" s="62"/>
      <c r="G23" s="63"/>
      <c r="H23" s="63"/>
      <c r="I23" s="63"/>
      <c r="J23" s="64"/>
      <c r="K23" s="65"/>
      <c r="L23" s="66"/>
      <c r="M23" s="64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7"/>
      <c r="AX23" s="67"/>
      <c r="AY23" s="182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70"/>
      <c r="CK23" s="71"/>
      <c r="CL23" s="62"/>
      <c r="CM23" s="62"/>
      <c r="CN23" s="72"/>
      <c r="CO23" s="73"/>
      <c r="CP23" s="74"/>
      <c r="CQ23" s="75"/>
      <c r="CR23" s="76"/>
      <c r="CS23" s="76"/>
      <c r="CT23" s="77"/>
      <c r="CU23" s="77"/>
      <c r="CV23" s="78"/>
      <c r="CW23" s="78"/>
      <c r="CX23" s="79"/>
      <c r="CY23" s="79"/>
      <c r="CZ23" s="79"/>
      <c r="DA23" s="79"/>
      <c r="DB23" s="79"/>
      <c r="DC23" s="79"/>
      <c r="DD23" s="80"/>
      <c r="DE23" s="48" t="s">
        <v>127</v>
      </c>
      <c r="DF23" s="42"/>
      <c r="DG23" s="42"/>
      <c r="DH23" s="42"/>
      <c r="DI23" s="42"/>
      <c r="DJ23" s="42"/>
      <c r="DK23" s="42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</row>
    <row r="24" spans="1:253" s="112" customFormat="1" ht="20.100000000000001" customHeight="1" x14ac:dyDescent="0.25">
      <c r="A24" s="81">
        <f t="shared" ref="A24:A92" si="1">CT24</f>
        <v>8.9116022099447516</v>
      </c>
      <c r="B24" s="82">
        <f t="shared" ref="B24:B152" si="2">IF(ISNUMBER(B23),B23+1,1)</f>
        <v>1</v>
      </c>
      <c r="C24" s="173" t="s">
        <v>183</v>
      </c>
      <c r="D24" s="125" t="s">
        <v>178</v>
      </c>
      <c r="E24" s="130"/>
      <c r="F24" s="88"/>
      <c r="G24" s="126" t="s">
        <v>187</v>
      </c>
      <c r="H24" s="127"/>
      <c r="I24" s="127"/>
      <c r="J24" s="88"/>
      <c r="K24" s="87"/>
      <c r="L24" s="88"/>
      <c r="M24" s="88"/>
      <c r="N24" s="116" t="s">
        <v>57</v>
      </c>
      <c r="O24" s="116" t="s">
        <v>55</v>
      </c>
      <c r="P24" s="116" t="s">
        <v>54</v>
      </c>
      <c r="Q24" s="116" t="s">
        <v>57</v>
      </c>
      <c r="R24" s="116" t="s">
        <v>57</v>
      </c>
      <c r="S24" s="116" t="s">
        <v>54</v>
      </c>
      <c r="T24" s="116" t="s">
        <v>56</v>
      </c>
      <c r="U24" s="116" t="s">
        <v>55</v>
      </c>
      <c r="V24" s="116" t="s">
        <v>56</v>
      </c>
      <c r="W24" s="116" t="s">
        <v>54</v>
      </c>
      <c r="X24" s="116" t="s">
        <v>54</v>
      </c>
      <c r="Y24" s="116" t="s">
        <v>57</v>
      </c>
      <c r="Z24" s="116"/>
      <c r="AA24" s="116"/>
      <c r="AB24" s="117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8"/>
      <c r="AW24" s="119" t="s">
        <v>55</v>
      </c>
      <c r="AX24" s="116"/>
      <c r="AY24" s="120">
        <v>10</v>
      </c>
      <c r="AZ24" s="97">
        <f t="shared" ref="AZ24:AZ71" si="3">IF(N24=N$22,1,0)</f>
        <v>1</v>
      </c>
      <c r="BA24" s="98">
        <f t="shared" ref="BA24:BA71" si="4">IF(O24=O$22,1,0)</f>
        <v>1</v>
      </c>
      <c r="BB24" s="98">
        <f t="shared" ref="BB24:BB71" si="5">IF(P24=P$22,1,0)</f>
        <v>1</v>
      </c>
      <c r="BC24" s="98">
        <f t="shared" ref="BC24:BC71" si="6">IF(Q24=Q$22,1,0)</f>
        <v>1</v>
      </c>
      <c r="BD24" s="98">
        <f t="shared" ref="BD24:BD71" si="7">IF(R24=R$22,1,0)</f>
        <v>1</v>
      </c>
      <c r="BE24" s="98">
        <f t="shared" ref="BE24:BE71" si="8">IF(S24=S$22,1,0)</f>
        <v>1</v>
      </c>
      <c r="BF24" s="98">
        <f t="shared" ref="BF24:BF71" si="9">IF(T24=T$22,1,0)</f>
        <v>1</v>
      </c>
      <c r="BG24" s="98">
        <f t="shared" ref="BG24:BG71" si="10">IF(U24=U$22,1,0)</f>
        <v>1</v>
      </c>
      <c r="BH24" s="98">
        <f t="shared" ref="BH24:BH71" si="11">IF(V24=V$22,1,0)</f>
        <v>1</v>
      </c>
      <c r="BI24" s="98">
        <f t="shared" ref="BI24:BI71" si="12">IF(W24=W$22,1,0)</f>
        <v>1</v>
      </c>
      <c r="BJ24" s="98">
        <f t="shared" ref="BJ24:BJ71" si="13">IF(X24=X$22,1,0)</f>
        <v>0</v>
      </c>
      <c r="BK24" s="98">
        <f t="shared" ref="BK24:BK71" si="14">IF(Y24=Y$22,1,0)</f>
        <v>1</v>
      </c>
      <c r="BL24" s="98">
        <f t="shared" ref="BL24:BL71" si="15">IF(Z24=Z$22,1,0)</f>
        <v>0</v>
      </c>
      <c r="BM24" s="98">
        <f t="shared" ref="BM24:BM71" si="16">IF(AA24=AA$22,1,0)</f>
        <v>0</v>
      </c>
      <c r="BN24" s="98">
        <f t="shared" ref="BN24:BN71" si="17">IF(AB24=AB$22,1,0)</f>
        <v>0</v>
      </c>
      <c r="BO24" s="98">
        <f t="shared" ref="BO24:BO71" si="18">IF(AC24=AC$22,1,0)</f>
        <v>0</v>
      </c>
      <c r="BP24" s="98">
        <f t="shared" ref="BP24:BP71" si="19">IF(AD24=AD$22,1,0)</f>
        <v>0</v>
      </c>
      <c r="BQ24" s="98">
        <f t="shared" ref="BQ24:BQ71" si="20">IF(AE24=AE$22,1,0)</f>
        <v>0</v>
      </c>
      <c r="BR24" s="98">
        <f t="shared" ref="BR24:BR71" si="21">IF(AF24=AF$22,1,0)</f>
        <v>0</v>
      </c>
      <c r="BS24" s="98">
        <f t="shared" ref="BS24:BS71" si="22">IF(AG24=AG$22,1,0)</f>
        <v>0</v>
      </c>
      <c r="BT24" s="98">
        <f t="shared" ref="BT24:BT71" si="23">IF(AH24=AH$22,1,0)</f>
        <v>0</v>
      </c>
      <c r="BU24" s="98">
        <f t="shared" ref="BU24:BU71" si="24">IF(AI24=AI$22,1,0)</f>
        <v>0</v>
      </c>
      <c r="BV24" s="98">
        <f t="shared" ref="BV24:BV71" si="25">IF(AJ24=AJ$22,1,0)</f>
        <v>0</v>
      </c>
      <c r="BW24" s="98">
        <f t="shared" ref="BW24:BW71" si="26">IF(AK24=AK$22,1,0)</f>
        <v>0</v>
      </c>
      <c r="BX24" s="98">
        <f t="shared" ref="BX24:BX71" si="27">IF(AL24=AL$22,1,0)</f>
        <v>0</v>
      </c>
      <c r="BY24" s="98">
        <f t="shared" ref="BY24:BY71" si="28">IF(AM24=AM$22,1,0)</f>
        <v>0</v>
      </c>
      <c r="BZ24" s="98">
        <f t="shared" ref="BZ24:BZ71" si="29">IF(AN24=AN$22,1,0)</f>
        <v>0</v>
      </c>
      <c r="CA24" s="98">
        <f t="shared" ref="CA24:CA71" si="30">IF(AO24=AO$22,1,0)</f>
        <v>0</v>
      </c>
      <c r="CB24" s="98">
        <f t="shared" ref="CB24:CB71" si="31">IF(AP24=AP$22,1,0)</f>
        <v>0</v>
      </c>
      <c r="CC24" s="98">
        <f t="shared" ref="CC24:CC71" si="32">IF(AQ24=AQ$22,1,0)</f>
        <v>0</v>
      </c>
      <c r="CD24" s="98">
        <f t="shared" ref="CD24:CD71" si="33">IF(AR24=AR$22,1,0)</f>
        <v>0</v>
      </c>
      <c r="CE24" s="98">
        <f t="shared" ref="CE24:CE71" si="34">IF(AS24=AS$22,1,0)</f>
        <v>0</v>
      </c>
      <c r="CF24" s="98">
        <f t="shared" ref="CF24:CF71" si="35">IF(AT24=AT$22,1,0)</f>
        <v>0</v>
      </c>
      <c r="CG24" s="98">
        <f t="shared" ref="CG24:CG71" si="36">IF(AU24=AU$22,1,0)</f>
        <v>0</v>
      </c>
      <c r="CH24" s="98">
        <f t="shared" ref="CH24:CH71" si="37">IF(AV24=AV$22,1,0)</f>
        <v>0</v>
      </c>
      <c r="CI24" s="98">
        <f t="shared" ref="CI24:CI71" si="38">IF(AW24=AW$22,1,0)</f>
        <v>1</v>
      </c>
      <c r="CJ24" s="98">
        <f t="shared" ref="CJ24:CJ71" si="39">IF(AX24=AX$22,1,0)</f>
        <v>0</v>
      </c>
      <c r="CK24" s="99"/>
      <c r="CL24" s="100"/>
      <c r="CM24" s="101"/>
      <c r="CN24" s="102"/>
      <c r="CO24" s="103"/>
      <c r="CP24" s="104"/>
      <c r="CQ24" s="105"/>
      <c r="CR24" s="106">
        <f t="shared" ref="CR24:CR71" si="40">SUM(AZ24:CH24)-CQ24</f>
        <v>11</v>
      </c>
      <c r="CS24" s="107">
        <v>10</v>
      </c>
      <c r="CT24" s="108">
        <f>IF(C26="",0,IF(ISNUMBER(CR31),CR31+(1-(CS31+1)/181),0))</f>
        <v>8.9116022099447516</v>
      </c>
      <c r="CU24" s="108">
        <f t="shared" ref="CU24:CU30" si="41">CT24*100/MAX(CT:CT)</f>
        <v>74.64136973623323</v>
      </c>
      <c r="CV24" s="109">
        <f>IF(ISNUMBER(CR31),IF(ISNUMBER(CT23),IF(CT24=CT23,CV23,B24),1),"")</f>
        <v>1</v>
      </c>
      <c r="CW24" s="110"/>
      <c r="CX24" s="110">
        <v>2</v>
      </c>
      <c r="CY24" s="110"/>
      <c r="CZ24" s="110"/>
      <c r="DA24" s="110"/>
      <c r="DB24" s="110"/>
      <c r="DC24" s="110"/>
      <c r="DD24" s="111" t="str">
        <f t="shared" ref="DD24:DD30" si="42">IF(OR(AND(CW24&gt;0,CW24&lt;4),AND(CX24&gt;0,CX24&lt;4),AND(CY24&gt;0,CY24&lt;4),AND(CZ24&gt;0,CZ24&lt;4),AND(DA24&gt;0,DA24&lt;4),AND(DB24&gt;0,DB24&lt;4),AND(DC24&gt;0,DC24&lt;4)),"Призер","")</f>
        <v>Призер</v>
      </c>
      <c r="DE24" s="42"/>
      <c r="DF24" s="42"/>
      <c r="DG24" s="42"/>
      <c r="DH24" s="42"/>
      <c r="DI24" s="42"/>
      <c r="DJ24" s="42"/>
      <c r="DK24" s="42"/>
    </row>
    <row r="25" spans="1:253" s="123" customFormat="1" ht="20.100000000000001" customHeight="1" x14ac:dyDescent="0.25">
      <c r="A25" s="81">
        <f t="shared" si="1"/>
        <v>11.939226519337016</v>
      </c>
      <c r="B25" s="113">
        <f t="shared" si="2"/>
        <v>2</v>
      </c>
      <c r="C25" s="173" t="s">
        <v>212</v>
      </c>
      <c r="D25" s="125" t="s">
        <v>178</v>
      </c>
      <c r="E25" s="130"/>
      <c r="F25" s="88"/>
      <c r="G25" s="126" t="s">
        <v>187</v>
      </c>
      <c r="H25" s="127"/>
      <c r="I25" s="127"/>
      <c r="J25" s="88"/>
      <c r="K25" s="87"/>
      <c r="L25" s="88"/>
      <c r="M25" s="88"/>
      <c r="N25" s="116" t="s">
        <v>173</v>
      </c>
      <c r="O25" s="116" t="s">
        <v>174</v>
      </c>
      <c r="P25" s="116" t="s">
        <v>127</v>
      </c>
      <c r="Q25" s="116" t="s">
        <v>173</v>
      </c>
      <c r="R25" s="116" t="s">
        <v>173</v>
      </c>
      <c r="S25" s="116" t="s">
        <v>127</v>
      </c>
      <c r="T25" s="116" t="s">
        <v>173</v>
      </c>
      <c r="U25" s="116" t="s">
        <v>174</v>
      </c>
      <c r="V25" s="116" t="s">
        <v>172</v>
      </c>
      <c r="W25" s="116" t="s">
        <v>127</v>
      </c>
      <c r="X25" s="116" t="s">
        <v>173</v>
      </c>
      <c r="Y25" s="116" t="s">
        <v>173</v>
      </c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8"/>
      <c r="AW25" s="119" t="s">
        <v>172</v>
      </c>
      <c r="AX25" s="116"/>
      <c r="AY25" s="120">
        <v>15</v>
      </c>
      <c r="AZ25" s="97">
        <f t="shared" si="3"/>
        <v>1</v>
      </c>
      <c r="BA25" s="98">
        <f t="shared" si="4"/>
        <v>1</v>
      </c>
      <c r="BB25" s="98">
        <f t="shared" si="5"/>
        <v>1</v>
      </c>
      <c r="BC25" s="98">
        <f t="shared" si="6"/>
        <v>1</v>
      </c>
      <c r="BD25" s="98">
        <f t="shared" si="7"/>
        <v>1</v>
      </c>
      <c r="BE25" s="98">
        <f t="shared" si="8"/>
        <v>1</v>
      </c>
      <c r="BF25" s="98">
        <f t="shared" si="9"/>
        <v>0</v>
      </c>
      <c r="BG25" s="98">
        <f t="shared" si="10"/>
        <v>1</v>
      </c>
      <c r="BH25" s="98">
        <f t="shared" si="11"/>
        <v>1</v>
      </c>
      <c r="BI25" s="98">
        <f t="shared" si="12"/>
        <v>1</v>
      </c>
      <c r="BJ25" s="98">
        <f t="shared" si="13"/>
        <v>1</v>
      </c>
      <c r="BK25" s="98">
        <f t="shared" si="14"/>
        <v>1</v>
      </c>
      <c r="BL25" s="98">
        <f t="shared" si="15"/>
        <v>0</v>
      </c>
      <c r="BM25" s="98">
        <f t="shared" si="16"/>
        <v>0</v>
      </c>
      <c r="BN25" s="98">
        <f t="shared" si="17"/>
        <v>0</v>
      </c>
      <c r="BO25" s="98">
        <f t="shared" si="18"/>
        <v>0</v>
      </c>
      <c r="BP25" s="98">
        <f t="shared" si="19"/>
        <v>0</v>
      </c>
      <c r="BQ25" s="98">
        <f t="shared" si="20"/>
        <v>0</v>
      </c>
      <c r="BR25" s="98">
        <f t="shared" si="21"/>
        <v>0</v>
      </c>
      <c r="BS25" s="98">
        <f t="shared" si="22"/>
        <v>0</v>
      </c>
      <c r="BT25" s="98">
        <f t="shared" si="23"/>
        <v>0</v>
      </c>
      <c r="BU25" s="98">
        <f t="shared" si="24"/>
        <v>0</v>
      </c>
      <c r="BV25" s="98">
        <f t="shared" si="25"/>
        <v>0</v>
      </c>
      <c r="BW25" s="98">
        <f t="shared" si="26"/>
        <v>0</v>
      </c>
      <c r="BX25" s="98">
        <f t="shared" si="27"/>
        <v>0</v>
      </c>
      <c r="BY25" s="98">
        <f t="shared" si="28"/>
        <v>0</v>
      </c>
      <c r="BZ25" s="98">
        <f t="shared" si="29"/>
        <v>0</v>
      </c>
      <c r="CA25" s="98">
        <f t="shared" si="30"/>
        <v>0</v>
      </c>
      <c r="CB25" s="98">
        <f t="shared" si="31"/>
        <v>0</v>
      </c>
      <c r="CC25" s="98">
        <f t="shared" si="32"/>
        <v>0</v>
      </c>
      <c r="CD25" s="98">
        <f t="shared" si="33"/>
        <v>0</v>
      </c>
      <c r="CE25" s="98">
        <f t="shared" si="34"/>
        <v>0</v>
      </c>
      <c r="CF25" s="98">
        <f t="shared" si="35"/>
        <v>0</v>
      </c>
      <c r="CG25" s="98">
        <f t="shared" si="36"/>
        <v>0</v>
      </c>
      <c r="CH25" s="98">
        <f t="shared" si="37"/>
        <v>0</v>
      </c>
      <c r="CI25" s="98">
        <f t="shared" si="38"/>
        <v>0</v>
      </c>
      <c r="CJ25" s="98">
        <f t="shared" si="39"/>
        <v>0</v>
      </c>
      <c r="CK25" s="99"/>
      <c r="CL25" s="100"/>
      <c r="CM25" s="101"/>
      <c r="CN25" s="102"/>
      <c r="CO25" s="103"/>
      <c r="CP25" s="104"/>
      <c r="CQ25" s="105"/>
      <c r="CR25" s="106">
        <f t="shared" si="40"/>
        <v>11</v>
      </c>
      <c r="CS25" s="107">
        <v>75</v>
      </c>
      <c r="CT25" s="108">
        <f>IF(C31="",0,IF(ISNUMBER(CR24),CR24+(1-(CS24+1)/181),0))</f>
        <v>11.939226519337016</v>
      </c>
      <c r="CU25" s="108">
        <f t="shared" si="41"/>
        <v>100.00000000000001</v>
      </c>
      <c r="CV25" s="122">
        <f>IF(ISNUMBER(CR24),IF(ISNUMBER(CT24),IF(CT25=CT24,CV24,B25),1),"")</f>
        <v>2</v>
      </c>
      <c r="CW25" s="110"/>
      <c r="CX25" s="110">
        <v>1</v>
      </c>
      <c r="CY25" s="110"/>
      <c r="CZ25" s="110"/>
      <c r="DA25" s="110"/>
      <c r="DB25" s="110"/>
      <c r="DC25" s="110"/>
      <c r="DD25" s="111" t="str">
        <f t="shared" si="42"/>
        <v>Призер</v>
      </c>
      <c r="DE25" s="42"/>
      <c r="DF25" s="42"/>
      <c r="DG25" s="42"/>
      <c r="DH25" s="42"/>
      <c r="DI25" s="42"/>
      <c r="DJ25" s="42"/>
      <c r="DK25" s="4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2" customFormat="1" ht="20.100000000000001" customHeight="1" x14ac:dyDescent="0.25">
      <c r="A26" s="81">
        <f t="shared" si="1"/>
        <v>9.94475138121547</v>
      </c>
      <c r="B26" s="113">
        <f t="shared" si="2"/>
        <v>3</v>
      </c>
      <c r="C26" s="174" t="s">
        <v>232</v>
      </c>
      <c r="D26" s="125" t="s">
        <v>196</v>
      </c>
      <c r="E26" s="207">
        <v>1999</v>
      </c>
      <c r="F26" s="206"/>
      <c r="G26" s="208" t="s">
        <v>187</v>
      </c>
      <c r="H26" s="205"/>
      <c r="I26" s="127"/>
      <c r="J26" s="88"/>
      <c r="K26" s="87"/>
      <c r="L26" s="88"/>
      <c r="M26" s="88"/>
      <c r="N26" s="116" t="s">
        <v>173</v>
      </c>
      <c r="O26" s="116" t="s">
        <v>127</v>
      </c>
      <c r="P26" s="116" t="s">
        <v>172</v>
      </c>
      <c r="Q26" s="116" t="s">
        <v>127</v>
      </c>
      <c r="R26" s="116" t="s">
        <v>173</v>
      </c>
      <c r="S26" s="116" t="s">
        <v>127</v>
      </c>
      <c r="T26" s="116" t="s">
        <v>172</v>
      </c>
      <c r="U26" s="116" t="s">
        <v>174</v>
      </c>
      <c r="V26" s="116" t="s">
        <v>172</v>
      </c>
      <c r="W26" s="116" t="s">
        <v>127</v>
      </c>
      <c r="X26" s="116" t="s">
        <v>173</v>
      </c>
      <c r="Y26" s="116" t="s">
        <v>173</v>
      </c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8"/>
      <c r="AW26" s="119" t="s">
        <v>174</v>
      </c>
      <c r="AX26" s="116"/>
      <c r="AY26" s="120">
        <v>5</v>
      </c>
      <c r="AZ26" s="97">
        <f t="shared" si="3"/>
        <v>1</v>
      </c>
      <c r="BA26" s="98">
        <f t="shared" si="4"/>
        <v>0</v>
      </c>
      <c r="BB26" s="98">
        <f t="shared" si="5"/>
        <v>0</v>
      </c>
      <c r="BC26" s="98">
        <f t="shared" si="6"/>
        <v>0</v>
      </c>
      <c r="BD26" s="98">
        <f t="shared" si="7"/>
        <v>1</v>
      </c>
      <c r="BE26" s="98">
        <f t="shared" si="8"/>
        <v>1</v>
      </c>
      <c r="BF26" s="98">
        <f t="shared" si="9"/>
        <v>1</v>
      </c>
      <c r="BG26" s="98">
        <f t="shared" si="10"/>
        <v>1</v>
      </c>
      <c r="BH26" s="98">
        <f t="shared" si="11"/>
        <v>1</v>
      </c>
      <c r="BI26" s="98">
        <f t="shared" si="12"/>
        <v>1</v>
      </c>
      <c r="BJ26" s="98">
        <f t="shared" si="13"/>
        <v>1</v>
      </c>
      <c r="BK26" s="98">
        <f t="shared" si="14"/>
        <v>1</v>
      </c>
      <c r="BL26" s="98">
        <f t="shared" si="15"/>
        <v>0</v>
      </c>
      <c r="BM26" s="98">
        <f t="shared" si="16"/>
        <v>0</v>
      </c>
      <c r="BN26" s="98">
        <f t="shared" si="17"/>
        <v>0</v>
      </c>
      <c r="BO26" s="98">
        <f t="shared" si="18"/>
        <v>0</v>
      </c>
      <c r="BP26" s="98">
        <f t="shared" si="19"/>
        <v>0</v>
      </c>
      <c r="BQ26" s="98">
        <f t="shared" si="20"/>
        <v>0</v>
      </c>
      <c r="BR26" s="98">
        <f t="shared" si="21"/>
        <v>0</v>
      </c>
      <c r="BS26" s="98">
        <f t="shared" si="22"/>
        <v>0</v>
      </c>
      <c r="BT26" s="98">
        <f t="shared" si="23"/>
        <v>0</v>
      </c>
      <c r="BU26" s="98">
        <f t="shared" si="24"/>
        <v>0</v>
      </c>
      <c r="BV26" s="98">
        <f t="shared" si="25"/>
        <v>0</v>
      </c>
      <c r="BW26" s="98">
        <f t="shared" si="26"/>
        <v>0</v>
      </c>
      <c r="BX26" s="98">
        <f t="shared" si="27"/>
        <v>0</v>
      </c>
      <c r="BY26" s="98">
        <f t="shared" si="28"/>
        <v>0</v>
      </c>
      <c r="BZ26" s="98">
        <f t="shared" si="29"/>
        <v>0</v>
      </c>
      <c r="CA26" s="98">
        <f t="shared" si="30"/>
        <v>0</v>
      </c>
      <c r="CB26" s="98">
        <f t="shared" si="31"/>
        <v>0</v>
      </c>
      <c r="CC26" s="98">
        <f t="shared" si="32"/>
        <v>0</v>
      </c>
      <c r="CD26" s="98">
        <f t="shared" si="33"/>
        <v>0</v>
      </c>
      <c r="CE26" s="98">
        <f t="shared" si="34"/>
        <v>0</v>
      </c>
      <c r="CF26" s="98">
        <f t="shared" si="35"/>
        <v>0</v>
      </c>
      <c r="CG26" s="98">
        <f t="shared" si="36"/>
        <v>0</v>
      </c>
      <c r="CH26" s="98">
        <f t="shared" si="37"/>
        <v>0</v>
      </c>
      <c r="CI26" s="98">
        <f t="shared" si="38"/>
        <v>1</v>
      </c>
      <c r="CJ26" s="98">
        <f t="shared" si="39"/>
        <v>0</v>
      </c>
      <c r="CK26" s="99"/>
      <c r="CL26" s="100"/>
      <c r="CM26" s="101"/>
      <c r="CN26" s="102"/>
      <c r="CO26" s="103"/>
      <c r="CP26" s="104"/>
      <c r="CQ26" s="105"/>
      <c r="CR26" s="106">
        <f t="shared" si="40"/>
        <v>9</v>
      </c>
      <c r="CS26" s="107">
        <v>5</v>
      </c>
      <c r="CT26" s="108">
        <f>IF(C27="",0,IF(ISNUMBER(CR28),CR28+(1-(CS28+1)/181),0))</f>
        <v>9.94475138121547</v>
      </c>
      <c r="CU26" s="108">
        <f t="shared" si="41"/>
        <v>83.29477093937993</v>
      </c>
      <c r="CV26" s="122">
        <f>IF(ISNUMBER(CR28),IF(ISNUMBER(CT25),IF(CT26=CT25,CV25,B26),1),"")</f>
        <v>3</v>
      </c>
      <c r="CW26" s="110"/>
      <c r="CX26" s="110">
        <v>3</v>
      </c>
      <c r="CY26" s="110"/>
      <c r="CZ26" s="110"/>
      <c r="DA26" s="110"/>
      <c r="DB26" s="110"/>
      <c r="DC26" s="110"/>
      <c r="DD26" s="111" t="str">
        <f t="shared" si="42"/>
        <v>Призер</v>
      </c>
      <c r="DE26" s="42"/>
      <c r="DF26" s="42"/>
      <c r="DG26" s="42"/>
      <c r="DH26" s="42"/>
      <c r="DI26" s="42"/>
      <c r="DJ26" s="129"/>
      <c r="DK26" s="42"/>
    </row>
    <row r="27" spans="1:253" s="112" customFormat="1" ht="20.100000000000001" customHeight="1" x14ac:dyDescent="0.25">
      <c r="A27" s="81">
        <f t="shared" si="1"/>
        <v>3.9226519337016574</v>
      </c>
      <c r="B27" s="113">
        <f t="shared" si="2"/>
        <v>4</v>
      </c>
      <c r="C27" s="173" t="s">
        <v>224</v>
      </c>
      <c r="D27" s="125" t="s">
        <v>178</v>
      </c>
      <c r="E27" s="130"/>
      <c r="F27" s="88"/>
      <c r="G27" s="126" t="s">
        <v>187</v>
      </c>
      <c r="H27" s="127"/>
      <c r="I27" s="127"/>
      <c r="J27" s="88"/>
      <c r="K27" s="87"/>
      <c r="L27" s="88"/>
      <c r="M27" s="88"/>
      <c r="N27" s="116" t="s">
        <v>173</v>
      </c>
      <c r="O27" s="116" t="s">
        <v>174</v>
      </c>
      <c r="P27" s="116" t="s">
        <v>173</v>
      </c>
      <c r="Q27" s="116" t="s">
        <v>127</v>
      </c>
      <c r="R27" s="116" t="s">
        <v>173</v>
      </c>
      <c r="S27" s="116" t="s">
        <v>127</v>
      </c>
      <c r="T27" s="116" t="s">
        <v>172</v>
      </c>
      <c r="U27" s="116" t="s">
        <v>174</v>
      </c>
      <c r="V27" s="116" t="s">
        <v>172</v>
      </c>
      <c r="W27" s="116" t="s">
        <v>173</v>
      </c>
      <c r="X27" s="116" t="s">
        <v>173</v>
      </c>
      <c r="Y27" s="116" t="s">
        <v>173</v>
      </c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8"/>
      <c r="AW27" s="119" t="s">
        <v>174</v>
      </c>
      <c r="AX27" s="116"/>
      <c r="AY27" s="120">
        <v>8</v>
      </c>
      <c r="AZ27" s="97">
        <f t="shared" si="3"/>
        <v>1</v>
      </c>
      <c r="BA27" s="98">
        <f t="shared" si="4"/>
        <v>1</v>
      </c>
      <c r="BB27" s="98">
        <f t="shared" si="5"/>
        <v>0</v>
      </c>
      <c r="BC27" s="98">
        <f t="shared" si="6"/>
        <v>0</v>
      </c>
      <c r="BD27" s="98">
        <f t="shared" si="7"/>
        <v>1</v>
      </c>
      <c r="BE27" s="98">
        <f t="shared" si="8"/>
        <v>1</v>
      </c>
      <c r="BF27" s="98">
        <f t="shared" si="9"/>
        <v>1</v>
      </c>
      <c r="BG27" s="98">
        <f t="shared" si="10"/>
        <v>1</v>
      </c>
      <c r="BH27" s="98">
        <f t="shared" si="11"/>
        <v>1</v>
      </c>
      <c r="BI27" s="98">
        <f t="shared" si="12"/>
        <v>0</v>
      </c>
      <c r="BJ27" s="98">
        <f t="shared" si="13"/>
        <v>1</v>
      </c>
      <c r="BK27" s="98">
        <f t="shared" si="14"/>
        <v>1</v>
      </c>
      <c r="BL27" s="98">
        <f t="shared" si="15"/>
        <v>0</v>
      </c>
      <c r="BM27" s="98">
        <f t="shared" si="16"/>
        <v>0</v>
      </c>
      <c r="BN27" s="98">
        <f t="shared" si="17"/>
        <v>0</v>
      </c>
      <c r="BO27" s="98">
        <f t="shared" si="18"/>
        <v>0</v>
      </c>
      <c r="BP27" s="98">
        <f t="shared" si="19"/>
        <v>0</v>
      </c>
      <c r="BQ27" s="98">
        <f t="shared" si="20"/>
        <v>0</v>
      </c>
      <c r="BR27" s="98">
        <f t="shared" si="21"/>
        <v>0</v>
      </c>
      <c r="BS27" s="98">
        <f t="shared" si="22"/>
        <v>0</v>
      </c>
      <c r="BT27" s="98">
        <f t="shared" si="23"/>
        <v>0</v>
      </c>
      <c r="BU27" s="98">
        <f t="shared" si="24"/>
        <v>0</v>
      </c>
      <c r="BV27" s="98">
        <f t="shared" si="25"/>
        <v>0</v>
      </c>
      <c r="BW27" s="98">
        <f t="shared" si="26"/>
        <v>0</v>
      </c>
      <c r="BX27" s="98">
        <f t="shared" si="27"/>
        <v>0</v>
      </c>
      <c r="BY27" s="98">
        <f t="shared" si="28"/>
        <v>0</v>
      </c>
      <c r="BZ27" s="98">
        <f t="shared" si="29"/>
        <v>0</v>
      </c>
      <c r="CA27" s="98">
        <f t="shared" si="30"/>
        <v>0</v>
      </c>
      <c r="CB27" s="98">
        <f t="shared" si="31"/>
        <v>0</v>
      </c>
      <c r="CC27" s="98">
        <f t="shared" si="32"/>
        <v>0</v>
      </c>
      <c r="CD27" s="98">
        <f t="shared" si="33"/>
        <v>0</v>
      </c>
      <c r="CE27" s="98">
        <f t="shared" si="34"/>
        <v>0</v>
      </c>
      <c r="CF27" s="98">
        <f t="shared" si="35"/>
        <v>0</v>
      </c>
      <c r="CG27" s="98">
        <f t="shared" si="36"/>
        <v>0</v>
      </c>
      <c r="CH27" s="98">
        <f t="shared" si="37"/>
        <v>0</v>
      </c>
      <c r="CI27" s="98">
        <f t="shared" si="38"/>
        <v>1</v>
      </c>
      <c r="CJ27" s="98">
        <f t="shared" si="39"/>
        <v>0</v>
      </c>
      <c r="CK27" s="99"/>
      <c r="CL27" s="100"/>
      <c r="CM27" s="101"/>
      <c r="CN27" s="102"/>
      <c r="CO27" s="103"/>
      <c r="CP27" s="104"/>
      <c r="CQ27" s="105"/>
      <c r="CR27" s="106">
        <f t="shared" si="40"/>
        <v>9</v>
      </c>
      <c r="CS27" s="107">
        <f>IF(C20="","",SUM(AY27,IF(AW27=AW$22,0,60),IF(AX27=AX$22,0,60)))-60</f>
        <v>8</v>
      </c>
      <c r="CT27" s="108">
        <f>IF(C47="",0,IF(ISNUMBER(CR46),CR46+(1-(CS46+1)/181),0))</f>
        <v>3.9226519337016574</v>
      </c>
      <c r="CU27" s="108">
        <f t="shared" si="41"/>
        <v>32.855159648310966</v>
      </c>
      <c r="CV27" s="122">
        <f>IF(ISNUMBER(CR46),IF(ISNUMBER(CT26),IF(CT27=CT26,CV26,B27),1),"")</f>
        <v>4</v>
      </c>
      <c r="CW27" s="110"/>
      <c r="CX27" s="110">
        <v>4</v>
      </c>
      <c r="CY27" s="110"/>
      <c r="CZ27" s="110"/>
      <c r="DA27" s="110"/>
      <c r="DB27" s="110"/>
      <c r="DC27" s="110"/>
      <c r="DD27" s="111" t="str">
        <f t="shared" si="42"/>
        <v/>
      </c>
      <c r="DE27" s="42"/>
      <c r="DF27" s="42"/>
      <c r="DG27" s="42"/>
      <c r="DH27" s="42"/>
      <c r="DI27" s="42"/>
      <c r="DJ27" s="42"/>
      <c r="DK27" s="42"/>
    </row>
    <row r="28" spans="1:253" s="112" customFormat="1" ht="20.100000000000001" customHeight="1" x14ac:dyDescent="0.25">
      <c r="A28" s="81">
        <f t="shared" si="1"/>
        <v>5.972375690607735</v>
      </c>
      <c r="B28" s="113">
        <f t="shared" si="2"/>
        <v>5</v>
      </c>
      <c r="C28" s="202" t="s">
        <v>208</v>
      </c>
      <c r="D28" s="134" t="s">
        <v>209</v>
      </c>
      <c r="E28" s="85"/>
      <c r="F28" s="127"/>
      <c r="G28" s="87" t="s">
        <v>187</v>
      </c>
      <c r="H28" s="87" t="s">
        <v>67</v>
      </c>
      <c r="I28" s="127"/>
      <c r="J28" s="88"/>
      <c r="K28" s="87"/>
      <c r="L28" s="88"/>
      <c r="M28" s="88"/>
      <c r="N28" s="116" t="s">
        <v>173</v>
      </c>
      <c r="O28" s="116" t="s">
        <v>174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172</v>
      </c>
      <c r="U28" s="116" t="s">
        <v>174</v>
      </c>
      <c r="V28" s="116" t="s">
        <v>172</v>
      </c>
      <c r="W28" s="116" t="s">
        <v>127</v>
      </c>
      <c r="X28" s="116" t="s">
        <v>172</v>
      </c>
      <c r="Y28" s="116" t="s">
        <v>173</v>
      </c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8"/>
      <c r="AW28" s="119" t="s">
        <v>174</v>
      </c>
      <c r="AX28" s="116"/>
      <c r="AY28" s="120">
        <v>9</v>
      </c>
      <c r="AZ28" s="97">
        <f t="shared" si="3"/>
        <v>1</v>
      </c>
      <c r="BA28" s="98">
        <f t="shared" si="4"/>
        <v>1</v>
      </c>
      <c r="BB28" s="98">
        <f t="shared" si="5"/>
        <v>1</v>
      </c>
      <c r="BC28" s="98">
        <f t="shared" si="6"/>
        <v>0</v>
      </c>
      <c r="BD28" s="98">
        <f t="shared" si="7"/>
        <v>0</v>
      </c>
      <c r="BE28" s="98">
        <f t="shared" si="8"/>
        <v>1</v>
      </c>
      <c r="BF28" s="98">
        <f t="shared" si="9"/>
        <v>1</v>
      </c>
      <c r="BG28" s="98">
        <f t="shared" si="10"/>
        <v>1</v>
      </c>
      <c r="BH28" s="98">
        <f t="shared" si="11"/>
        <v>1</v>
      </c>
      <c r="BI28" s="98">
        <f t="shared" si="12"/>
        <v>1</v>
      </c>
      <c r="BJ28" s="98">
        <f t="shared" si="13"/>
        <v>0</v>
      </c>
      <c r="BK28" s="98">
        <f t="shared" si="14"/>
        <v>1</v>
      </c>
      <c r="BL28" s="98">
        <f t="shared" si="15"/>
        <v>0</v>
      </c>
      <c r="BM28" s="98">
        <f t="shared" si="16"/>
        <v>0</v>
      </c>
      <c r="BN28" s="98">
        <f t="shared" si="17"/>
        <v>0</v>
      </c>
      <c r="BO28" s="98">
        <f t="shared" si="18"/>
        <v>0</v>
      </c>
      <c r="BP28" s="98">
        <f t="shared" si="19"/>
        <v>0</v>
      </c>
      <c r="BQ28" s="98">
        <f t="shared" si="20"/>
        <v>0</v>
      </c>
      <c r="BR28" s="98">
        <f t="shared" si="21"/>
        <v>0</v>
      </c>
      <c r="BS28" s="98">
        <f t="shared" si="22"/>
        <v>0</v>
      </c>
      <c r="BT28" s="98">
        <f t="shared" si="23"/>
        <v>0</v>
      </c>
      <c r="BU28" s="98">
        <f t="shared" si="24"/>
        <v>0</v>
      </c>
      <c r="BV28" s="98">
        <f t="shared" si="25"/>
        <v>0</v>
      </c>
      <c r="BW28" s="98">
        <f t="shared" si="26"/>
        <v>0</v>
      </c>
      <c r="BX28" s="98">
        <f t="shared" si="27"/>
        <v>0</v>
      </c>
      <c r="BY28" s="98">
        <f t="shared" si="28"/>
        <v>0</v>
      </c>
      <c r="BZ28" s="98">
        <f t="shared" si="29"/>
        <v>0</v>
      </c>
      <c r="CA28" s="98">
        <f t="shared" si="30"/>
        <v>0</v>
      </c>
      <c r="CB28" s="98">
        <f t="shared" si="31"/>
        <v>0</v>
      </c>
      <c r="CC28" s="98">
        <f t="shared" si="32"/>
        <v>0</v>
      </c>
      <c r="CD28" s="98">
        <f t="shared" si="33"/>
        <v>0</v>
      </c>
      <c r="CE28" s="98">
        <f t="shared" si="34"/>
        <v>0</v>
      </c>
      <c r="CF28" s="98">
        <f t="shared" si="35"/>
        <v>0</v>
      </c>
      <c r="CG28" s="98">
        <f t="shared" si="36"/>
        <v>0</v>
      </c>
      <c r="CH28" s="98">
        <f t="shared" si="37"/>
        <v>0</v>
      </c>
      <c r="CI28" s="98">
        <f t="shared" si="38"/>
        <v>1</v>
      </c>
      <c r="CJ28" s="98">
        <f t="shared" si="39"/>
        <v>0</v>
      </c>
      <c r="CK28" s="99"/>
      <c r="CL28" s="100">
        <v>0.42152777777777778</v>
      </c>
      <c r="CM28" s="101">
        <v>0.46458333333333335</v>
      </c>
      <c r="CN28" s="102">
        <f>CM28-CL28-CN$17</f>
        <v>4.3055555555555569E-2</v>
      </c>
      <c r="CO28" s="103">
        <f>IF(CN28&gt;IF(G28="О1-О3",CR$18,CR$17),CN28-IF(G28="О1-О3",CR$18,CR$17),0)</f>
        <v>4.3055555555555569E-2</v>
      </c>
      <c r="CP28" s="104">
        <f>HOUR(CO28)*3600+MINUTE(CO28)*60+SECOND(CO28)</f>
        <v>3720</v>
      </c>
      <c r="CQ28" s="105"/>
      <c r="CR28" s="106">
        <f t="shared" si="40"/>
        <v>9</v>
      </c>
      <c r="CS28" s="107">
        <v>9</v>
      </c>
      <c r="CT28" s="108">
        <f>IF(C24="",0,IF(ISNUMBER(CR38),CR38+(1-(CS38+1)/181),0))</f>
        <v>5.972375690607735</v>
      </c>
      <c r="CU28" s="108">
        <f t="shared" si="41"/>
        <v>50.023137436372053</v>
      </c>
      <c r="CV28" s="122">
        <f>IF(ISNUMBER(CR38),IF(ISNUMBER(CT27),IF(CT28=CT27,CV27,B28),1),"")</f>
        <v>5</v>
      </c>
      <c r="CW28" s="110"/>
      <c r="CX28" s="110">
        <v>10</v>
      </c>
      <c r="CY28" s="110"/>
      <c r="CZ28" s="110"/>
      <c r="DA28" s="110"/>
      <c r="DB28" s="110"/>
      <c r="DC28" s="110"/>
      <c r="DD28" s="111" t="str">
        <f t="shared" si="42"/>
        <v/>
      </c>
      <c r="DE28" s="42"/>
      <c r="DF28" s="42"/>
      <c r="DG28" s="42"/>
      <c r="DH28" s="42"/>
      <c r="DI28" s="129"/>
      <c r="DJ28" s="42"/>
      <c r="DK28" s="42"/>
    </row>
    <row r="29" spans="1:253" s="112" customFormat="1" ht="20.100000000000001" customHeight="1" x14ac:dyDescent="0.25">
      <c r="A29" s="81">
        <f t="shared" si="1"/>
        <v>11.58011049723757</v>
      </c>
      <c r="B29" s="113">
        <f t="shared" si="2"/>
        <v>6</v>
      </c>
      <c r="C29" s="202" t="s">
        <v>218</v>
      </c>
      <c r="D29" s="134" t="s">
        <v>196</v>
      </c>
      <c r="E29" s="130"/>
      <c r="F29" s="88"/>
      <c r="G29" s="126" t="s">
        <v>187</v>
      </c>
      <c r="H29" s="127"/>
      <c r="I29" s="127"/>
      <c r="J29" s="88"/>
      <c r="K29" s="87"/>
      <c r="L29" s="88"/>
      <c r="M29" s="88"/>
      <c r="N29" s="116" t="s">
        <v>173</v>
      </c>
      <c r="O29" s="116" t="s">
        <v>127</v>
      </c>
      <c r="P29" s="116" t="s">
        <v>127</v>
      </c>
      <c r="Q29" s="116" t="s">
        <v>173</v>
      </c>
      <c r="R29" s="116" t="s">
        <v>127</v>
      </c>
      <c r="S29" s="116" t="s">
        <v>127</v>
      </c>
      <c r="T29" s="116" t="s">
        <v>172</v>
      </c>
      <c r="U29" s="116" t="s">
        <v>174</v>
      </c>
      <c r="V29" s="116" t="s">
        <v>127</v>
      </c>
      <c r="W29" s="116" t="s">
        <v>127</v>
      </c>
      <c r="X29" s="116" t="s">
        <v>173</v>
      </c>
      <c r="Y29" s="116" t="s">
        <v>173</v>
      </c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8"/>
      <c r="AW29" s="119" t="s">
        <v>174</v>
      </c>
      <c r="AX29" s="116"/>
      <c r="AY29" s="120">
        <v>10</v>
      </c>
      <c r="AZ29" s="97">
        <f t="shared" si="3"/>
        <v>1</v>
      </c>
      <c r="BA29" s="98">
        <f t="shared" si="4"/>
        <v>0</v>
      </c>
      <c r="BB29" s="98">
        <f t="shared" si="5"/>
        <v>1</v>
      </c>
      <c r="BC29" s="98">
        <f t="shared" si="6"/>
        <v>1</v>
      </c>
      <c r="BD29" s="98">
        <f t="shared" si="7"/>
        <v>0</v>
      </c>
      <c r="BE29" s="98">
        <f t="shared" si="8"/>
        <v>1</v>
      </c>
      <c r="BF29" s="98">
        <f t="shared" si="9"/>
        <v>1</v>
      </c>
      <c r="BG29" s="98">
        <f t="shared" si="10"/>
        <v>1</v>
      </c>
      <c r="BH29" s="98">
        <f t="shared" si="11"/>
        <v>0</v>
      </c>
      <c r="BI29" s="98">
        <f t="shared" si="12"/>
        <v>1</v>
      </c>
      <c r="BJ29" s="98">
        <f t="shared" si="13"/>
        <v>1</v>
      </c>
      <c r="BK29" s="98">
        <f t="shared" si="14"/>
        <v>1</v>
      </c>
      <c r="BL29" s="98">
        <f t="shared" si="15"/>
        <v>0</v>
      </c>
      <c r="BM29" s="98">
        <f t="shared" si="16"/>
        <v>0</v>
      </c>
      <c r="BN29" s="98">
        <f t="shared" si="17"/>
        <v>0</v>
      </c>
      <c r="BO29" s="98">
        <f t="shared" si="18"/>
        <v>0</v>
      </c>
      <c r="BP29" s="98">
        <f t="shared" si="19"/>
        <v>0</v>
      </c>
      <c r="BQ29" s="98">
        <f t="shared" si="20"/>
        <v>0</v>
      </c>
      <c r="BR29" s="98">
        <f t="shared" si="21"/>
        <v>0</v>
      </c>
      <c r="BS29" s="98">
        <f t="shared" si="22"/>
        <v>0</v>
      </c>
      <c r="BT29" s="98">
        <f t="shared" si="23"/>
        <v>0</v>
      </c>
      <c r="BU29" s="98">
        <f t="shared" si="24"/>
        <v>0</v>
      </c>
      <c r="BV29" s="98">
        <f t="shared" si="25"/>
        <v>0</v>
      </c>
      <c r="BW29" s="98">
        <f t="shared" si="26"/>
        <v>0</v>
      </c>
      <c r="BX29" s="98">
        <f t="shared" si="27"/>
        <v>0</v>
      </c>
      <c r="BY29" s="98">
        <f t="shared" si="28"/>
        <v>0</v>
      </c>
      <c r="BZ29" s="98">
        <f t="shared" si="29"/>
        <v>0</v>
      </c>
      <c r="CA29" s="98">
        <f t="shared" si="30"/>
        <v>0</v>
      </c>
      <c r="CB29" s="98">
        <f t="shared" si="31"/>
        <v>0</v>
      </c>
      <c r="CC29" s="98">
        <f t="shared" si="32"/>
        <v>0</v>
      </c>
      <c r="CD29" s="98">
        <f t="shared" si="33"/>
        <v>0</v>
      </c>
      <c r="CE29" s="98">
        <f t="shared" si="34"/>
        <v>0</v>
      </c>
      <c r="CF29" s="98">
        <f t="shared" si="35"/>
        <v>0</v>
      </c>
      <c r="CG29" s="98">
        <f t="shared" si="36"/>
        <v>0</v>
      </c>
      <c r="CH29" s="98">
        <f t="shared" si="37"/>
        <v>0</v>
      </c>
      <c r="CI29" s="98">
        <f t="shared" si="38"/>
        <v>1</v>
      </c>
      <c r="CJ29" s="98">
        <f t="shared" si="39"/>
        <v>0</v>
      </c>
      <c r="CK29" s="99"/>
      <c r="CL29" s="100"/>
      <c r="CM29" s="101"/>
      <c r="CN29" s="102"/>
      <c r="CO29" s="103"/>
      <c r="CP29" s="104"/>
      <c r="CQ29" s="105"/>
      <c r="CR29" s="106">
        <f t="shared" si="40"/>
        <v>9</v>
      </c>
      <c r="CS29" s="107">
        <v>10</v>
      </c>
      <c r="CT29" s="108">
        <f>IF(C46="",0,IF(ISNUMBER(CR25),CR25+(1-(CS25+1)/181),0))</f>
        <v>11.58011049723757</v>
      </c>
      <c r="CU29" s="108">
        <f t="shared" si="41"/>
        <v>96.99213327163352</v>
      </c>
      <c r="CV29" s="122">
        <f>IF(ISNUMBER(CR25),IF(ISNUMBER(CT28),IF(CT29=CT28,CV28,B29),1),"")</f>
        <v>6</v>
      </c>
      <c r="CW29" s="110"/>
      <c r="CX29" s="110">
        <v>7</v>
      </c>
      <c r="CY29" s="110"/>
      <c r="CZ29" s="110"/>
      <c r="DA29" s="110"/>
      <c r="DB29" s="110">
        <v>2</v>
      </c>
      <c r="DC29" s="110"/>
      <c r="DD29" s="111" t="str">
        <f t="shared" si="42"/>
        <v>Призер</v>
      </c>
      <c r="DE29" s="42"/>
      <c r="DF29" s="42"/>
      <c r="DG29" s="42"/>
      <c r="DH29" s="42"/>
      <c r="DI29" s="42"/>
      <c r="DJ29" s="42"/>
      <c r="DK29" s="42"/>
    </row>
    <row r="30" spans="1:253" s="123" customFormat="1" ht="20.100000000000001" customHeight="1" x14ac:dyDescent="0.25">
      <c r="A30" s="81">
        <f t="shared" si="1"/>
        <v>4.972375690607735</v>
      </c>
      <c r="B30" s="113">
        <f t="shared" si="2"/>
        <v>7</v>
      </c>
      <c r="C30" s="173" t="s">
        <v>207</v>
      </c>
      <c r="D30" s="125" t="s">
        <v>196</v>
      </c>
      <c r="E30" s="130"/>
      <c r="F30" s="88"/>
      <c r="G30" s="126" t="s">
        <v>187</v>
      </c>
      <c r="H30" s="127"/>
      <c r="I30" s="127"/>
      <c r="J30" s="88"/>
      <c r="K30" s="87"/>
      <c r="L30" s="88"/>
      <c r="M30" s="88"/>
      <c r="N30" s="116" t="s">
        <v>173</v>
      </c>
      <c r="O30" s="116" t="s">
        <v>174</v>
      </c>
      <c r="P30" s="116" t="s">
        <v>127</v>
      </c>
      <c r="Q30" s="116" t="s">
        <v>127</v>
      </c>
      <c r="R30" s="116" t="s">
        <v>173</v>
      </c>
      <c r="S30" s="116" t="s">
        <v>127</v>
      </c>
      <c r="T30" s="116" t="s">
        <v>172</v>
      </c>
      <c r="U30" s="116" t="s">
        <v>174</v>
      </c>
      <c r="V30" s="116" t="s">
        <v>172</v>
      </c>
      <c r="W30" s="116" t="s">
        <v>173</v>
      </c>
      <c r="X30" s="116" t="s">
        <v>127</v>
      </c>
      <c r="Y30" s="116" t="s">
        <v>173</v>
      </c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8"/>
      <c r="AW30" s="119" t="s">
        <v>172</v>
      </c>
      <c r="AX30" s="116"/>
      <c r="AY30" s="177">
        <v>3</v>
      </c>
      <c r="AZ30" s="97">
        <f t="shared" si="3"/>
        <v>1</v>
      </c>
      <c r="BA30" s="98">
        <f t="shared" si="4"/>
        <v>1</v>
      </c>
      <c r="BB30" s="98">
        <f t="shared" si="5"/>
        <v>1</v>
      </c>
      <c r="BC30" s="98">
        <f t="shared" si="6"/>
        <v>0</v>
      </c>
      <c r="BD30" s="98">
        <f t="shared" si="7"/>
        <v>1</v>
      </c>
      <c r="BE30" s="98">
        <f t="shared" si="8"/>
        <v>1</v>
      </c>
      <c r="BF30" s="98">
        <f t="shared" si="9"/>
        <v>1</v>
      </c>
      <c r="BG30" s="98">
        <f t="shared" si="10"/>
        <v>1</v>
      </c>
      <c r="BH30" s="98">
        <f t="shared" si="11"/>
        <v>1</v>
      </c>
      <c r="BI30" s="98">
        <f t="shared" si="12"/>
        <v>0</v>
      </c>
      <c r="BJ30" s="98">
        <f t="shared" si="13"/>
        <v>0</v>
      </c>
      <c r="BK30" s="98">
        <f t="shared" si="14"/>
        <v>1</v>
      </c>
      <c r="BL30" s="98">
        <f t="shared" si="15"/>
        <v>0</v>
      </c>
      <c r="BM30" s="98">
        <f t="shared" si="16"/>
        <v>0</v>
      </c>
      <c r="BN30" s="98">
        <f t="shared" si="17"/>
        <v>0</v>
      </c>
      <c r="BO30" s="98">
        <f t="shared" si="18"/>
        <v>0</v>
      </c>
      <c r="BP30" s="98">
        <f t="shared" si="19"/>
        <v>0</v>
      </c>
      <c r="BQ30" s="98">
        <f t="shared" si="20"/>
        <v>0</v>
      </c>
      <c r="BR30" s="98">
        <f t="shared" si="21"/>
        <v>0</v>
      </c>
      <c r="BS30" s="98">
        <f t="shared" si="22"/>
        <v>0</v>
      </c>
      <c r="BT30" s="98">
        <f t="shared" si="23"/>
        <v>0</v>
      </c>
      <c r="BU30" s="98">
        <f t="shared" si="24"/>
        <v>0</v>
      </c>
      <c r="BV30" s="98">
        <f t="shared" si="25"/>
        <v>0</v>
      </c>
      <c r="BW30" s="98">
        <f t="shared" si="26"/>
        <v>0</v>
      </c>
      <c r="BX30" s="98">
        <f t="shared" si="27"/>
        <v>0</v>
      </c>
      <c r="BY30" s="98">
        <f t="shared" si="28"/>
        <v>0</v>
      </c>
      <c r="BZ30" s="98">
        <f t="shared" si="29"/>
        <v>0</v>
      </c>
      <c r="CA30" s="98">
        <f t="shared" si="30"/>
        <v>0</v>
      </c>
      <c r="CB30" s="98">
        <f t="shared" si="31"/>
        <v>0</v>
      </c>
      <c r="CC30" s="98">
        <f t="shared" si="32"/>
        <v>0</v>
      </c>
      <c r="CD30" s="98">
        <f t="shared" si="33"/>
        <v>0</v>
      </c>
      <c r="CE30" s="98">
        <f t="shared" si="34"/>
        <v>0</v>
      </c>
      <c r="CF30" s="98">
        <f t="shared" si="35"/>
        <v>0</v>
      </c>
      <c r="CG30" s="98">
        <f t="shared" si="36"/>
        <v>0</v>
      </c>
      <c r="CH30" s="98">
        <f t="shared" si="37"/>
        <v>0</v>
      </c>
      <c r="CI30" s="98">
        <f t="shared" si="38"/>
        <v>0</v>
      </c>
      <c r="CJ30" s="98">
        <f t="shared" si="39"/>
        <v>0</v>
      </c>
      <c r="CK30" s="99"/>
      <c r="CL30" s="100"/>
      <c r="CM30" s="101"/>
      <c r="CN30" s="102"/>
      <c r="CO30" s="103"/>
      <c r="CP30" s="104"/>
      <c r="CQ30" s="105"/>
      <c r="CR30" s="106">
        <f t="shared" si="40"/>
        <v>9</v>
      </c>
      <c r="CS30" s="107">
        <f t="shared" ref="CS30:CS35" si="43">IF(C24="","",SUM(AY30,IF(AW30=AW$22,0,60),IF(AX30=AX$22,0,60)))-60</f>
        <v>63</v>
      </c>
      <c r="CT30" s="108">
        <f>IF(C25="",0,IF(ISNUMBER(CR42),CR42+(1-(CS42+1)/181),0))</f>
        <v>4.972375690607735</v>
      </c>
      <c r="CU30" s="108">
        <f t="shared" si="41"/>
        <v>41.647385469689965</v>
      </c>
      <c r="CV30" s="122">
        <f>IF(ISNUMBER(CR42),IF(ISNUMBER(CT29),IF(CT30=CT29,CV29,B30),1),"")</f>
        <v>7</v>
      </c>
      <c r="CW30" s="110"/>
      <c r="CX30" s="110">
        <v>5</v>
      </c>
      <c r="CY30" s="110"/>
      <c r="CZ30" s="110"/>
      <c r="DA30" s="110"/>
      <c r="DB30" s="110"/>
      <c r="DC30" s="110"/>
      <c r="DD30" s="111" t="str">
        <f t="shared" si="42"/>
        <v/>
      </c>
      <c r="DE30" s="42"/>
      <c r="DF30" s="42"/>
      <c r="DG30" s="42"/>
      <c r="DH30" s="42"/>
      <c r="DI30" s="42"/>
      <c r="DJ30" s="42"/>
      <c r="DK30" s="4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2" customFormat="1" ht="19.5" customHeight="1" x14ac:dyDescent="0.25">
      <c r="A31" s="81">
        <f t="shared" si="1"/>
        <v>10.961325966850829</v>
      </c>
      <c r="B31" s="113">
        <f t="shared" si="2"/>
        <v>8</v>
      </c>
      <c r="C31" s="202" t="s">
        <v>223</v>
      </c>
      <c r="D31" s="134" t="s">
        <v>178</v>
      </c>
      <c r="E31" s="130"/>
      <c r="F31" s="88"/>
      <c r="G31" s="126" t="s">
        <v>187</v>
      </c>
      <c r="H31" s="127"/>
      <c r="I31" s="205"/>
      <c r="J31" s="206"/>
      <c r="K31" s="89"/>
      <c r="L31" s="206"/>
      <c r="M31" s="206"/>
      <c r="N31" s="116" t="s">
        <v>173</v>
      </c>
      <c r="O31" s="116" t="s">
        <v>174</v>
      </c>
      <c r="P31" s="116" t="s">
        <v>127</v>
      </c>
      <c r="Q31" s="116" t="s">
        <v>127</v>
      </c>
      <c r="R31" s="116" t="s">
        <v>173</v>
      </c>
      <c r="S31" s="116" t="s">
        <v>127</v>
      </c>
      <c r="T31" s="116" t="s">
        <v>172</v>
      </c>
      <c r="U31" s="116" t="s">
        <v>173</v>
      </c>
      <c r="V31" s="116" t="s">
        <v>173</v>
      </c>
      <c r="W31" s="116" t="s">
        <v>173</v>
      </c>
      <c r="X31" s="116" t="s">
        <v>173</v>
      </c>
      <c r="Y31" s="116" t="s">
        <v>173</v>
      </c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8"/>
      <c r="AW31" s="119" t="s">
        <v>174</v>
      </c>
      <c r="AX31" s="91"/>
      <c r="AY31" s="120">
        <v>15</v>
      </c>
      <c r="AZ31" s="97">
        <f t="shared" si="3"/>
        <v>1</v>
      </c>
      <c r="BA31" s="98">
        <f t="shared" si="4"/>
        <v>1</v>
      </c>
      <c r="BB31" s="98">
        <f t="shared" si="5"/>
        <v>1</v>
      </c>
      <c r="BC31" s="98">
        <f t="shared" si="6"/>
        <v>0</v>
      </c>
      <c r="BD31" s="98">
        <f t="shared" si="7"/>
        <v>1</v>
      </c>
      <c r="BE31" s="98">
        <f t="shared" si="8"/>
        <v>1</v>
      </c>
      <c r="BF31" s="98">
        <f t="shared" si="9"/>
        <v>1</v>
      </c>
      <c r="BG31" s="98">
        <f t="shared" si="10"/>
        <v>0</v>
      </c>
      <c r="BH31" s="98">
        <f t="shared" si="11"/>
        <v>0</v>
      </c>
      <c r="BI31" s="98">
        <f t="shared" si="12"/>
        <v>0</v>
      </c>
      <c r="BJ31" s="98">
        <f t="shared" si="13"/>
        <v>1</v>
      </c>
      <c r="BK31" s="98">
        <f t="shared" si="14"/>
        <v>1</v>
      </c>
      <c r="BL31" s="98">
        <f t="shared" si="15"/>
        <v>0</v>
      </c>
      <c r="BM31" s="98">
        <f t="shared" si="16"/>
        <v>0</v>
      </c>
      <c r="BN31" s="98">
        <f t="shared" si="17"/>
        <v>0</v>
      </c>
      <c r="BO31" s="98">
        <f t="shared" si="18"/>
        <v>0</v>
      </c>
      <c r="BP31" s="98">
        <f t="shared" si="19"/>
        <v>0</v>
      </c>
      <c r="BQ31" s="98">
        <f t="shared" si="20"/>
        <v>0</v>
      </c>
      <c r="BR31" s="98">
        <f t="shared" si="21"/>
        <v>0</v>
      </c>
      <c r="BS31" s="98">
        <f t="shared" si="22"/>
        <v>0</v>
      </c>
      <c r="BT31" s="98">
        <f t="shared" si="23"/>
        <v>0</v>
      </c>
      <c r="BU31" s="98">
        <f t="shared" si="24"/>
        <v>0</v>
      </c>
      <c r="BV31" s="98">
        <f t="shared" si="25"/>
        <v>0</v>
      </c>
      <c r="BW31" s="98">
        <f t="shared" si="26"/>
        <v>0</v>
      </c>
      <c r="BX31" s="98">
        <f t="shared" si="27"/>
        <v>0</v>
      </c>
      <c r="BY31" s="98">
        <f t="shared" si="28"/>
        <v>0</v>
      </c>
      <c r="BZ31" s="98">
        <f t="shared" si="29"/>
        <v>0</v>
      </c>
      <c r="CA31" s="98">
        <f t="shared" si="30"/>
        <v>0</v>
      </c>
      <c r="CB31" s="98">
        <f t="shared" si="31"/>
        <v>0</v>
      </c>
      <c r="CC31" s="98">
        <f t="shared" si="32"/>
        <v>0</v>
      </c>
      <c r="CD31" s="98">
        <f t="shared" si="33"/>
        <v>0</v>
      </c>
      <c r="CE31" s="98">
        <f t="shared" si="34"/>
        <v>0</v>
      </c>
      <c r="CF31" s="98">
        <f t="shared" si="35"/>
        <v>0</v>
      </c>
      <c r="CG31" s="98">
        <f t="shared" si="36"/>
        <v>0</v>
      </c>
      <c r="CH31" s="98">
        <f t="shared" si="37"/>
        <v>0</v>
      </c>
      <c r="CI31" s="98">
        <f t="shared" si="38"/>
        <v>1</v>
      </c>
      <c r="CJ31" s="98">
        <f t="shared" si="39"/>
        <v>0</v>
      </c>
      <c r="CK31" s="99"/>
      <c r="CL31" s="100"/>
      <c r="CM31" s="101"/>
      <c r="CN31" s="102"/>
      <c r="CO31" s="103"/>
      <c r="CP31" s="104"/>
      <c r="CQ31" s="105"/>
      <c r="CR31" s="106">
        <f t="shared" si="40"/>
        <v>8</v>
      </c>
      <c r="CS31" s="107">
        <f t="shared" si="43"/>
        <v>15</v>
      </c>
      <c r="CT31" s="108">
        <f>IF(C49="",0,IF(ISNUMBER(CR49),CR49+(1-(CS49+1)/181),0))</f>
        <v>10.961325966850829</v>
      </c>
      <c r="CU31" s="108"/>
      <c r="CV31" s="122">
        <f>IF(ISNUMBER(CR49),IF(ISNUMBER(CT30),IF(CT31=CT30,CV30,B31),1),"")</f>
        <v>8</v>
      </c>
      <c r="CW31" s="110"/>
      <c r="CX31" s="110"/>
      <c r="CY31" s="110"/>
      <c r="CZ31" s="110"/>
      <c r="DA31" s="110"/>
      <c r="DB31" s="110"/>
      <c r="DC31" s="110"/>
      <c r="DD31" s="111"/>
      <c r="DE31" s="42"/>
      <c r="DF31" s="5"/>
      <c r="DG31" s="42"/>
      <c r="DH31" s="129"/>
      <c r="DI31" s="42"/>
      <c r="DJ31" s="42"/>
      <c r="DK31" s="42"/>
    </row>
    <row r="32" spans="1:253" s="112" customFormat="1" ht="20.100000000000001" customHeight="1" x14ac:dyDescent="0.25">
      <c r="A32" s="81">
        <f t="shared" si="1"/>
        <v>7.9005524861878449</v>
      </c>
      <c r="B32" s="113">
        <f t="shared" si="2"/>
        <v>9</v>
      </c>
      <c r="C32" s="134" t="s">
        <v>216</v>
      </c>
      <c r="D32" s="134" t="s">
        <v>196</v>
      </c>
      <c r="E32" s="130"/>
      <c r="F32" s="88"/>
      <c r="G32" s="126" t="s">
        <v>187</v>
      </c>
      <c r="H32" s="127"/>
      <c r="I32" s="127"/>
      <c r="J32" s="88"/>
      <c r="K32" s="87"/>
      <c r="L32" s="88"/>
      <c r="M32" s="88"/>
      <c r="N32" s="116" t="s">
        <v>127</v>
      </c>
      <c r="O32" s="116" t="s">
        <v>174</v>
      </c>
      <c r="P32" s="116" t="s">
        <v>172</v>
      </c>
      <c r="Q32" s="116" t="s">
        <v>173</v>
      </c>
      <c r="R32" s="116" t="s">
        <v>127</v>
      </c>
      <c r="S32" s="116" t="s">
        <v>127</v>
      </c>
      <c r="T32" s="116" t="s">
        <v>172</v>
      </c>
      <c r="U32" s="116" t="s">
        <v>172</v>
      </c>
      <c r="V32" s="116" t="s">
        <v>172</v>
      </c>
      <c r="W32" s="116" t="s">
        <v>127</v>
      </c>
      <c r="X32" s="116" t="s">
        <v>127</v>
      </c>
      <c r="Y32" s="116" t="s">
        <v>173</v>
      </c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8"/>
      <c r="AW32" s="119" t="s">
        <v>174</v>
      </c>
      <c r="AX32" s="116"/>
      <c r="AY32" s="120">
        <v>17</v>
      </c>
      <c r="AZ32" s="97">
        <f t="shared" si="3"/>
        <v>0</v>
      </c>
      <c r="BA32" s="98">
        <f t="shared" si="4"/>
        <v>1</v>
      </c>
      <c r="BB32" s="98">
        <f t="shared" si="5"/>
        <v>0</v>
      </c>
      <c r="BC32" s="98">
        <f t="shared" si="6"/>
        <v>1</v>
      </c>
      <c r="BD32" s="98">
        <f t="shared" si="7"/>
        <v>0</v>
      </c>
      <c r="BE32" s="98">
        <f t="shared" si="8"/>
        <v>1</v>
      </c>
      <c r="BF32" s="98">
        <f t="shared" si="9"/>
        <v>1</v>
      </c>
      <c r="BG32" s="98">
        <f t="shared" si="10"/>
        <v>0</v>
      </c>
      <c r="BH32" s="98">
        <f t="shared" si="11"/>
        <v>1</v>
      </c>
      <c r="BI32" s="98">
        <f t="shared" si="12"/>
        <v>1</v>
      </c>
      <c r="BJ32" s="98">
        <f t="shared" si="13"/>
        <v>0</v>
      </c>
      <c r="BK32" s="98">
        <f t="shared" si="14"/>
        <v>1</v>
      </c>
      <c r="BL32" s="98">
        <f t="shared" si="15"/>
        <v>0</v>
      </c>
      <c r="BM32" s="98">
        <f t="shared" si="16"/>
        <v>0</v>
      </c>
      <c r="BN32" s="98">
        <f t="shared" si="17"/>
        <v>0</v>
      </c>
      <c r="BO32" s="98">
        <f t="shared" si="18"/>
        <v>0</v>
      </c>
      <c r="BP32" s="98">
        <f t="shared" si="19"/>
        <v>0</v>
      </c>
      <c r="BQ32" s="98">
        <f t="shared" si="20"/>
        <v>0</v>
      </c>
      <c r="BR32" s="98">
        <f t="shared" si="21"/>
        <v>0</v>
      </c>
      <c r="BS32" s="98">
        <f t="shared" si="22"/>
        <v>0</v>
      </c>
      <c r="BT32" s="98">
        <f t="shared" si="23"/>
        <v>0</v>
      </c>
      <c r="BU32" s="98">
        <f t="shared" si="24"/>
        <v>0</v>
      </c>
      <c r="BV32" s="98">
        <f t="shared" si="25"/>
        <v>0</v>
      </c>
      <c r="BW32" s="98">
        <f t="shared" si="26"/>
        <v>0</v>
      </c>
      <c r="BX32" s="98">
        <f t="shared" si="27"/>
        <v>0</v>
      </c>
      <c r="BY32" s="98">
        <f t="shared" si="28"/>
        <v>0</v>
      </c>
      <c r="BZ32" s="98">
        <f t="shared" si="29"/>
        <v>0</v>
      </c>
      <c r="CA32" s="98">
        <f t="shared" si="30"/>
        <v>0</v>
      </c>
      <c r="CB32" s="98">
        <f t="shared" si="31"/>
        <v>0</v>
      </c>
      <c r="CC32" s="98">
        <f t="shared" si="32"/>
        <v>0</v>
      </c>
      <c r="CD32" s="98">
        <f t="shared" si="33"/>
        <v>0</v>
      </c>
      <c r="CE32" s="98">
        <f t="shared" si="34"/>
        <v>0</v>
      </c>
      <c r="CF32" s="98">
        <f t="shared" si="35"/>
        <v>0</v>
      </c>
      <c r="CG32" s="98">
        <f t="shared" si="36"/>
        <v>0</v>
      </c>
      <c r="CH32" s="98">
        <f t="shared" si="37"/>
        <v>0</v>
      </c>
      <c r="CI32" s="98">
        <f t="shared" si="38"/>
        <v>1</v>
      </c>
      <c r="CJ32" s="98">
        <f t="shared" si="39"/>
        <v>0</v>
      </c>
      <c r="CK32" s="99"/>
      <c r="CL32" s="100"/>
      <c r="CM32" s="101"/>
      <c r="CN32" s="102"/>
      <c r="CO32" s="103"/>
      <c r="CP32" s="104"/>
      <c r="CQ32" s="105"/>
      <c r="CR32" s="106">
        <f t="shared" si="40"/>
        <v>7</v>
      </c>
      <c r="CS32" s="107">
        <f t="shared" si="43"/>
        <v>17</v>
      </c>
      <c r="CT32" s="108">
        <f>IF(C35="",0,IF(ISNUMBER(CR32),CR32+(1-(CS32+1)/181),0))</f>
        <v>7.9005524861878449</v>
      </c>
      <c r="CU32" s="108">
        <f>CT32*100/MAX(CT:CT)</f>
        <v>66.173068024062943</v>
      </c>
      <c r="CV32" s="122">
        <f>IF(ISNUMBER(CR32),IF(ISNUMBER(CT31),IF(CT32=CT31,CV31,B32),1),"")</f>
        <v>9</v>
      </c>
      <c r="CW32" s="110"/>
      <c r="CX32" s="110"/>
      <c r="CY32" s="110"/>
      <c r="CZ32" s="110"/>
      <c r="DA32" s="110"/>
      <c r="DB32" s="110"/>
      <c r="DC32" s="110"/>
      <c r="DD32" s="111"/>
      <c r="DE32" s="42"/>
      <c r="DF32" s="5"/>
      <c r="DG32" s="42"/>
      <c r="DH32" s="42"/>
      <c r="DI32" s="42"/>
      <c r="DJ32" s="42"/>
      <c r="DK32" s="42"/>
    </row>
    <row r="33" spans="1:253" s="112" customFormat="1" ht="20.100000000000001" customHeight="1" x14ac:dyDescent="0.25">
      <c r="A33" s="81">
        <f t="shared" si="1"/>
        <v>9.9502762430939224</v>
      </c>
      <c r="B33" s="113">
        <f t="shared" si="2"/>
        <v>10</v>
      </c>
      <c r="C33" s="173" t="s">
        <v>203</v>
      </c>
      <c r="D33" s="125" t="s">
        <v>196</v>
      </c>
      <c r="E33" s="130"/>
      <c r="F33" s="88"/>
      <c r="G33" s="126" t="s">
        <v>187</v>
      </c>
      <c r="H33" s="127"/>
      <c r="I33" s="127"/>
      <c r="J33" s="88"/>
      <c r="K33" s="87"/>
      <c r="L33" s="88"/>
      <c r="M33" s="88"/>
      <c r="N33" s="116" t="s">
        <v>173</v>
      </c>
      <c r="O33" s="116" t="s">
        <v>127</v>
      </c>
      <c r="P33" s="116" t="s">
        <v>172</v>
      </c>
      <c r="Q33" s="116" t="s">
        <v>127</v>
      </c>
      <c r="R33" s="116" t="s">
        <v>173</v>
      </c>
      <c r="S33" s="116" t="s">
        <v>127</v>
      </c>
      <c r="T33" s="116" t="s">
        <v>173</v>
      </c>
      <c r="U33" s="116" t="s">
        <v>174</v>
      </c>
      <c r="V33" s="116" t="s">
        <v>173</v>
      </c>
      <c r="W33" s="116" t="s">
        <v>127</v>
      </c>
      <c r="X33" s="116" t="s">
        <v>173</v>
      </c>
      <c r="Y33" s="116" t="s">
        <v>173</v>
      </c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8"/>
      <c r="AW33" s="119" t="s">
        <v>174</v>
      </c>
      <c r="AX33" s="116"/>
      <c r="AY33" s="120">
        <v>18</v>
      </c>
      <c r="AZ33" s="97">
        <f t="shared" si="3"/>
        <v>1</v>
      </c>
      <c r="BA33" s="98">
        <f t="shared" si="4"/>
        <v>0</v>
      </c>
      <c r="BB33" s="98">
        <f t="shared" si="5"/>
        <v>0</v>
      </c>
      <c r="BC33" s="98">
        <f t="shared" si="6"/>
        <v>0</v>
      </c>
      <c r="BD33" s="98">
        <f t="shared" si="7"/>
        <v>1</v>
      </c>
      <c r="BE33" s="98">
        <f t="shared" si="8"/>
        <v>1</v>
      </c>
      <c r="BF33" s="98">
        <f t="shared" si="9"/>
        <v>0</v>
      </c>
      <c r="BG33" s="98">
        <f t="shared" si="10"/>
        <v>1</v>
      </c>
      <c r="BH33" s="98">
        <f t="shared" si="11"/>
        <v>0</v>
      </c>
      <c r="BI33" s="98">
        <f t="shared" si="12"/>
        <v>1</v>
      </c>
      <c r="BJ33" s="98">
        <f t="shared" si="13"/>
        <v>1</v>
      </c>
      <c r="BK33" s="98">
        <f t="shared" si="14"/>
        <v>1</v>
      </c>
      <c r="BL33" s="98">
        <f t="shared" si="15"/>
        <v>0</v>
      </c>
      <c r="BM33" s="98">
        <f t="shared" si="16"/>
        <v>0</v>
      </c>
      <c r="BN33" s="98">
        <f t="shared" si="17"/>
        <v>0</v>
      </c>
      <c r="BO33" s="98">
        <f t="shared" si="18"/>
        <v>0</v>
      </c>
      <c r="BP33" s="98">
        <f t="shared" si="19"/>
        <v>0</v>
      </c>
      <c r="BQ33" s="98">
        <f t="shared" si="20"/>
        <v>0</v>
      </c>
      <c r="BR33" s="98">
        <f t="shared" si="21"/>
        <v>0</v>
      </c>
      <c r="BS33" s="98">
        <f t="shared" si="22"/>
        <v>0</v>
      </c>
      <c r="BT33" s="98">
        <f t="shared" si="23"/>
        <v>0</v>
      </c>
      <c r="BU33" s="98">
        <f t="shared" si="24"/>
        <v>0</v>
      </c>
      <c r="BV33" s="98">
        <f t="shared" si="25"/>
        <v>0</v>
      </c>
      <c r="BW33" s="98">
        <f t="shared" si="26"/>
        <v>0</v>
      </c>
      <c r="BX33" s="98">
        <f t="shared" si="27"/>
        <v>0</v>
      </c>
      <c r="BY33" s="98">
        <f t="shared" si="28"/>
        <v>0</v>
      </c>
      <c r="BZ33" s="98">
        <f t="shared" si="29"/>
        <v>0</v>
      </c>
      <c r="CA33" s="98">
        <f t="shared" si="30"/>
        <v>0</v>
      </c>
      <c r="CB33" s="98">
        <f t="shared" si="31"/>
        <v>0</v>
      </c>
      <c r="CC33" s="98">
        <f t="shared" si="32"/>
        <v>0</v>
      </c>
      <c r="CD33" s="98">
        <f t="shared" si="33"/>
        <v>0</v>
      </c>
      <c r="CE33" s="98">
        <f t="shared" si="34"/>
        <v>0</v>
      </c>
      <c r="CF33" s="98">
        <f t="shared" si="35"/>
        <v>0</v>
      </c>
      <c r="CG33" s="98">
        <f t="shared" si="36"/>
        <v>0</v>
      </c>
      <c r="CH33" s="98">
        <f t="shared" si="37"/>
        <v>0</v>
      </c>
      <c r="CI33" s="98">
        <f t="shared" si="38"/>
        <v>1</v>
      </c>
      <c r="CJ33" s="98">
        <f t="shared" si="39"/>
        <v>0</v>
      </c>
      <c r="CK33" s="99"/>
      <c r="CL33" s="100"/>
      <c r="CM33" s="101"/>
      <c r="CN33" s="102"/>
      <c r="CO33" s="103"/>
      <c r="CP33" s="104"/>
      <c r="CQ33" s="105"/>
      <c r="CR33" s="106">
        <f t="shared" si="40"/>
        <v>7</v>
      </c>
      <c r="CS33" s="107">
        <f t="shared" si="43"/>
        <v>18</v>
      </c>
      <c r="CT33" s="108">
        <f>IF(C38="",0,IF(ISNUMBER(CR27),CR27+(1-(CS27+1)/181),0))</f>
        <v>9.9502762430939224</v>
      </c>
      <c r="CU33" s="108"/>
      <c r="CV33" s="122">
        <f>IF(ISNUMBER(CR27),IF(ISNUMBER(CT32),IF(CT33=CT32,CV32,B33),1),"")</f>
        <v>10</v>
      </c>
      <c r="CW33" s="110"/>
      <c r="CX33" s="110"/>
      <c r="CY33" s="110"/>
      <c r="CZ33" s="110"/>
      <c r="DA33" s="110"/>
      <c r="DB33" s="110"/>
      <c r="DC33" s="110"/>
      <c r="DD33" s="111"/>
      <c r="DE33" s="42"/>
      <c r="DF33" s="5"/>
      <c r="DG33" s="42"/>
      <c r="DH33" s="42"/>
      <c r="DI33" s="42"/>
      <c r="DJ33" s="42"/>
      <c r="DK33" s="42"/>
    </row>
    <row r="34" spans="1:253" s="112" customFormat="1" ht="18.75" customHeight="1" x14ac:dyDescent="0.25">
      <c r="A34" s="81">
        <f t="shared" si="1"/>
        <v>3.5856353591160222</v>
      </c>
      <c r="B34" s="113">
        <f t="shared" si="2"/>
        <v>11</v>
      </c>
      <c r="C34" s="172" t="s">
        <v>221</v>
      </c>
      <c r="D34" s="84" t="s">
        <v>178</v>
      </c>
      <c r="E34" s="85"/>
      <c r="F34" s="87" t="s">
        <v>71</v>
      </c>
      <c r="G34" s="87" t="s">
        <v>187</v>
      </c>
      <c r="H34" s="87" t="s">
        <v>63</v>
      </c>
      <c r="I34" s="127"/>
      <c r="J34" s="88"/>
      <c r="K34" s="87"/>
      <c r="L34" s="88"/>
      <c r="M34" s="88"/>
      <c r="N34" s="116" t="s">
        <v>173</v>
      </c>
      <c r="O34" s="116" t="s">
        <v>127</v>
      </c>
      <c r="P34" s="116" t="s">
        <v>127</v>
      </c>
      <c r="Q34" s="116" t="s">
        <v>127</v>
      </c>
      <c r="R34" s="116" t="s">
        <v>173</v>
      </c>
      <c r="S34" s="116" t="s">
        <v>127</v>
      </c>
      <c r="T34" s="116" t="s">
        <v>174</v>
      </c>
      <c r="U34" s="116" t="s">
        <v>127</v>
      </c>
      <c r="V34" s="116" t="s">
        <v>172</v>
      </c>
      <c r="W34" s="116" t="s">
        <v>127</v>
      </c>
      <c r="X34" s="116" t="s">
        <v>172</v>
      </c>
      <c r="Y34" s="116" t="s">
        <v>173</v>
      </c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8"/>
      <c r="AW34" s="119" t="s">
        <v>174</v>
      </c>
      <c r="AX34" s="116"/>
      <c r="AY34" s="120">
        <v>37</v>
      </c>
      <c r="AZ34" s="97">
        <f t="shared" si="3"/>
        <v>1</v>
      </c>
      <c r="BA34" s="98">
        <f t="shared" si="4"/>
        <v>0</v>
      </c>
      <c r="BB34" s="98">
        <f t="shared" si="5"/>
        <v>1</v>
      </c>
      <c r="BC34" s="98">
        <f t="shared" si="6"/>
        <v>0</v>
      </c>
      <c r="BD34" s="98">
        <f t="shared" si="7"/>
        <v>1</v>
      </c>
      <c r="BE34" s="98">
        <f t="shared" si="8"/>
        <v>1</v>
      </c>
      <c r="BF34" s="98">
        <f t="shared" si="9"/>
        <v>0</v>
      </c>
      <c r="BG34" s="98">
        <f t="shared" si="10"/>
        <v>0</v>
      </c>
      <c r="BH34" s="98">
        <f t="shared" si="11"/>
        <v>1</v>
      </c>
      <c r="BI34" s="98">
        <f t="shared" si="12"/>
        <v>1</v>
      </c>
      <c r="BJ34" s="98">
        <f t="shared" si="13"/>
        <v>0</v>
      </c>
      <c r="BK34" s="98">
        <f t="shared" si="14"/>
        <v>1</v>
      </c>
      <c r="BL34" s="98">
        <f t="shared" si="15"/>
        <v>0</v>
      </c>
      <c r="BM34" s="98">
        <f t="shared" si="16"/>
        <v>0</v>
      </c>
      <c r="BN34" s="98">
        <f t="shared" si="17"/>
        <v>0</v>
      </c>
      <c r="BO34" s="98">
        <f t="shared" si="18"/>
        <v>0</v>
      </c>
      <c r="BP34" s="98">
        <f t="shared" si="19"/>
        <v>0</v>
      </c>
      <c r="BQ34" s="98">
        <f t="shared" si="20"/>
        <v>0</v>
      </c>
      <c r="BR34" s="98">
        <f t="shared" si="21"/>
        <v>0</v>
      </c>
      <c r="BS34" s="98">
        <f t="shared" si="22"/>
        <v>0</v>
      </c>
      <c r="BT34" s="98">
        <f t="shared" si="23"/>
        <v>0</v>
      </c>
      <c r="BU34" s="98">
        <f t="shared" si="24"/>
        <v>0</v>
      </c>
      <c r="BV34" s="98">
        <f t="shared" si="25"/>
        <v>0</v>
      </c>
      <c r="BW34" s="98">
        <f t="shared" si="26"/>
        <v>0</v>
      </c>
      <c r="BX34" s="98">
        <f t="shared" si="27"/>
        <v>0</v>
      </c>
      <c r="BY34" s="98">
        <f t="shared" si="28"/>
        <v>0</v>
      </c>
      <c r="BZ34" s="98">
        <f t="shared" si="29"/>
        <v>0</v>
      </c>
      <c r="CA34" s="98">
        <f t="shared" si="30"/>
        <v>0</v>
      </c>
      <c r="CB34" s="98">
        <f t="shared" si="31"/>
        <v>0</v>
      </c>
      <c r="CC34" s="98">
        <f t="shared" si="32"/>
        <v>0</v>
      </c>
      <c r="CD34" s="98">
        <f t="shared" si="33"/>
        <v>0</v>
      </c>
      <c r="CE34" s="98">
        <f t="shared" si="34"/>
        <v>0</v>
      </c>
      <c r="CF34" s="98">
        <f t="shared" si="35"/>
        <v>0</v>
      </c>
      <c r="CG34" s="98">
        <f t="shared" si="36"/>
        <v>0</v>
      </c>
      <c r="CH34" s="98">
        <f t="shared" si="37"/>
        <v>0</v>
      </c>
      <c r="CI34" s="98">
        <f t="shared" si="38"/>
        <v>1</v>
      </c>
      <c r="CJ34" s="98">
        <f t="shared" si="39"/>
        <v>0</v>
      </c>
      <c r="CK34" s="99"/>
      <c r="CL34" s="100">
        <v>0.43888888888888888</v>
      </c>
      <c r="CM34" s="101">
        <v>0.51250000000000007</v>
      </c>
      <c r="CN34" s="102">
        <f>CM34-CL34-CN$17</f>
        <v>7.3611111111111183E-2</v>
      </c>
      <c r="CO34" s="103">
        <f>IF(CN34&gt;IF(G34="О1-О3",CR$18,CR$17),CN34-IF(G34="О1-О3",CR$18,CR$17),0)</f>
        <v>7.3611111111111183E-2</v>
      </c>
      <c r="CP34" s="104">
        <f>HOUR(CO34)*3600+MINUTE(CO34)*60+SECOND(CO34)</f>
        <v>6360</v>
      </c>
      <c r="CQ34" s="105"/>
      <c r="CR34" s="106">
        <f t="shared" si="40"/>
        <v>7</v>
      </c>
      <c r="CS34" s="107">
        <f t="shared" si="43"/>
        <v>37</v>
      </c>
      <c r="CT34" s="108">
        <f>IF(C30="",0,IF(ISNUMBER(CR47),CR47+(1-(CS47+1)/181),0))</f>
        <v>3.5856353591160222</v>
      </c>
      <c r="CU34" s="108">
        <f>CT34*100/MAX(CT:CT)</f>
        <v>30.032392410920874</v>
      </c>
      <c r="CV34" s="122">
        <f>IF(ISNUMBER(CR47),IF(ISNUMBER(CT33),IF(CT34=CT33,CV33,B34),1),"")</f>
        <v>11</v>
      </c>
      <c r="CW34" s="110"/>
      <c r="CX34" s="110">
        <v>8</v>
      </c>
      <c r="CY34" s="110"/>
      <c r="CZ34" s="110"/>
      <c r="DA34" s="110"/>
      <c r="DB34" s="110">
        <v>3</v>
      </c>
      <c r="DC34" s="110"/>
      <c r="DD34" s="111" t="str">
        <f>IF(OR(AND(CW34&gt;0,CW34&lt;4),AND(CX34&gt;0,CX34&lt;4),AND(CY34&gt;0,CY34&lt;4),AND(CZ34&gt;0,CZ34&lt;4),AND(DA34&gt;0,DA34&lt;4),AND(DB34&gt;0,DB34&lt;4),AND(DC34&gt;0,DC34&lt;4)),"Призер","")</f>
        <v>Призер</v>
      </c>
      <c r="DE34" s="42"/>
      <c r="DF34" s="42"/>
      <c r="DG34" s="42"/>
      <c r="DH34" s="42"/>
      <c r="DI34" s="42"/>
      <c r="DJ34" s="42"/>
      <c r="DK34" s="42"/>
    </row>
    <row r="35" spans="1:253" s="123" customFormat="1" ht="20.100000000000001" customHeight="1" x14ac:dyDescent="0.25">
      <c r="A35" s="81">
        <f t="shared" si="1"/>
        <v>6.972375690607735</v>
      </c>
      <c r="B35" s="113">
        <f t="shared" si="2"/>
        <v>12</v>
      </c>
      <c r="C35" s="173" t="s">
        <v>235</v>
      </c>
      <c r="D35" s="125" t="s">
        <v>178</v>
      </c>
      <c r="E35" s="130"/>
      <c r="F35" s="88"/>
      <c r="G35" s="126" t="s">
        <v>187</v>
      </c>
      <c r="H35" s="127"/>
      <c r="I35" s="127"/>
      <c r="J35" s="88"/>
      <c r="K35" s="87"/>
      <c r="L35" s="88"/>
      <c r="M35" s="88"/>
      <c r="N35" s="116" t="s">
        <v>127</v>
      </c>
      <c r="O35" s="116" t="s">
        <v>173</v>
      </c>
      <c r="P35" s="116" t="s">
        <v>127</v>
      </c>
      <c r="Q35" s="116" t="s">
        <v>127</v>
      </c>
      <c r="R35" s="116" t="s">
        <v>173</v>
      </c>
      <c r="S35" s="116" t="s">
        <v>127</v>
      </c>
      <c r="T35" s="116" t="s">
        <v>172</v>
      </c>
      <c r="U35" s="116" t="s">
        <v>172</v>
      </c>
      <c r="V35" s="116" t="s">
        <v>173</v>
      </c>
      <c r="W35" s="116" t="s">
        <v>127</v>
      </c>
      <c r="X35" s="116" t="s">
        <v>172</v>
      </c>
      <c r="Y35" s="116" t="s">
        <v>173</v>
      </c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8"/>
      <c r="AW35" s="119" t="s">
        <v>174</v>
      </c>
      <c r="AX35" s="116"/>
      <c r="AY35" s="120">
        <v>4</v>
      </c>
      <c r="AZ35" s="97">
        <f t="shared" si="3"/>
        <v>0</v>
      </c>
      <c r="BA35" s="98">
        <f t="shared" si="4"/>
        <v>0</v>
      </c>
      <c r="BB35" s="98">
        <f t="shared" si="5"/>
        <v>1</v>
      </c>
      <c r="BC35" s="98">
        <f t="shared" si="6"/>
        <v>0</v>
      </c>
      <c r="BD35" s="98">
        <f t="shared" si="7"/>
        <v>1</v>
      </c>
      <c r="BE35" s="98">
        <f t="shared" si="8"/>
        <v>1</v>
      </c>
      <c r="BF35" s="98">
        <f t="shared" si="9"/>
        <v>1</v>
      </c>
      <c r="BG35" s="98">
        <f t="shared" si="10"/>
        <v>0</v>
      </c>
      <c r="BH35" s="98">
        <f t="shared" si="11"/>
        <v>0</v>
      </c>
      <c r="BI35" s="98">
        <f t="shared" si="12"/>
        <v>1</v>
      </c>
      <c r="BJ35" s="98">
        <f t="shared" si="13"/>
        <v>0</v>
      </c>
      <c r="BK35" s="98">
        <f t="shared" si="14"/>
        <v>1</v>
      </c>
      <c r="BL35" s="98">
        <f t="shared" si="15"/>
        <v>0</v>
      </c>
      <c r="BM35" s="98">
        <f t="shared" si="16"/>
        <v>0</v>
      </c>
      <c r="BN35" s="98">
        <f t="shared" si="17"/>
        <v>0</v>
      </c>
      <c r="BO35" s="98">
        <f t="shared" si="18"/>
        <v>0</v>
      </c>
      <c r="BP35" s="98">
        <f t="shared" si="19"/>
        <v>0</v>
      </c>
      <c r="BQ35" s="98">
        <f t="shared" si="20"/>
        <v>0</v>
      </c>
      <c r="BR35" s="98">
        <f t="shared" si="21"/>
        <v>0</v>
      </c>
      <c r="BS35" s="98">
        <f t="shared" si="22"/>
        <v>0</v>
      </c>
      <c r="BT35" s="98">
        <f t="shared" si="23"/>
        <v>0</v>
      </c>
      <c r="BU35" s="98">
        <f t="shared" si="24"/>
        <v>0</v>
      </c>
      <c r="BV35" s="98">
        <f t="shared" si="25"/>
        <v>0</v>
      </c>
      <c r="BW35" s="98">
        <f t="shared" si="26"/>
        <v>0</v>
      </c>
      <c r="BX35" s="98">
        <f t="shared" si="27"/>
        <v>0</v>
      </c>
      <c r="BY35" s="98">
        <f t="shared" si="28"/>
        <v>0</v>
      </c>
      <c r="BZ35" s="98">
        <f t="shared" si="29"/>
        <v>0</v>
      </c>
      <c r="CA35" s="98">
        <f t="shared" si="30"/>
        <v>0</v>
      </c>
      <c r="CB35" s="98">
        <f t="shared" si="31"/>
        <v>0</v>
      </c>
      <c r="CC35" s="98">
        <f t="shared" si="32"/>
        <v>0</v>
      </c>
      <c r="CD35" s="98">
        <f t="shared" si="33"/>
        <v>0</v>
      </c>
      <c r="CE35" s="98">
        <f t="shared" si="34"/>
        <v>0</v>
      </c>
      <c r="CF35" s="98">
        <f t="shared" si="35"/>
        <v>0</v>
      </c>
      <c r="CG35" s="98">
        <f t="shared" si="36"/>
        <v>0</v>
      </c>
      <c r="CH35" s="98">
        <f t="shared" si="37"/>
        <v>0</v>
      </c>
      <c r="CI35" s="98">
        <f t="shared" si="38"/>
        <v>1</v>
      </c>
      <c r="CJ35" s="98">
        <f t="shared" si="39"/>
        <v>0</v>
      </c>
      <c r="CK35" s="99"/>
      <c r="CL35" s="100"/>
      <c r="CM35" s="101"/>
      <c r="CN35" s="102"/>
      <c r="CO35" s="103"/>
      <c r="CP35" s="104"/>
      <c r="CQ35" s="105"/>
      <c r="CR35" s="106">
        <f t="shared" si="40"/>
        <v>6</v>
      </c>
      <c r="CS35" s="107">
        <f t="shared" si="43"/>
        <v>4</v>
      </c>
      <c r="CT35" s="108">
        <f>IF(C37="",0,IF(ISNUMBER(CR35),CR35+(1-(CS35+1)/181),0))</f>
        <v>6.972375690607735</v>
      </c>
      <c r="CU35" s="108"/>
      <c r="CV35" s="122">
        <f>IF(ISNUMBER(CR35),IF(ISNUMBER(CT34),IF(CT35=CT34,CV34,B35),1),"")</f>
        <v>12</v>
      </c>
      <c r="CW35" s="110"/>
      <c r="CX35" s="110"/>
      <c r="CY35" s="110"/>
      <c r="CZ35" s="110"/>
      <c r="DA35" s="110"/>
      <c r="DB35" s="110"/>
      <c r="DC35" s="110"/>
      <c r="DD35" s="111"/>
      <c r="DE35" s="42"/>
      <c r="DF35" s="5"/>
      <c r="DG35" s="42"/>
      <c r="DH35" s="42"/>
      <c r="DI35" s="42"/>
      <c r="DJ35" s="42"/>
      <c r="DK35" s="4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</row>
    <row r="36" spans="1:253" s="123" customFormat="1" ht="20.100000000000001" customHeight="1" x14ac:dyDescent="0.25">
      <c r="A36" s="81">
        <f t="shared" si="1"/>
        <v>9.6464088397790064</v>
      </c>
      <c r="B36" s="113">
        <f t="shared" si="2"/>
        <v>13</v>
      </c>
      <c r="C36" s="173" t="s">
        <v>190</v>
      </c>
      <c r="D36" s="125" t="s">
        <v>178</v>
      </c>
      <c r="E36" s="130"/>
      <c r="F36" s="88"/>
      <c r="G36" s="126" t="s">
        <v>187</v>
      </c>
      <c r="H36" s="127"/>
      <c r="I36" s="127"/>
      <c r="J36" s="88"/>
      <c r="K36" s="87"/>
      <c r="L36" s="88"/>
      <c r="M36" s="88"/>
      <c r="N36" s="116" t="s">
        <v>127</v>
      </c>
      <c r="O36" s="116" t="s">
        <v>174</v>
      </c>
      <c r="P36" s="116" t="s">
        <v>173</v>
      </c>
      <c r="Q36" s="116" t="s">
        <v>173</v>
      </c>
      <c r="R36" s="116" t="s">
        <v>127</v>
      </c>
      <c r="S36" s="116" t="s">
        <v>172</v>
      </c>
      <c r="T36" s="116" t="s">
        <v>172</v>
      </c>
      <c r="U36" s="116" t="s">
        <v>173</v>
      </c>
      <c r="V36" s="116" t="s">
        <v>173</v>
      </c>
      <c r="W36" s="116" t="s">
        <v>127</v>
      </c>
      <c r="X36" s="116" t="s">
        <v>173</v>
      </c>
      <c r="Y36" s="116" t="s">
        <v>173</v>
      </c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8"/>
      <c r="AW36" s="119" t="s">
        <v>174</v>
      </c>
      <c r="AX36" s="116"/>
      <c r="AY36" s="120">
        <v>10</v>
      </c>
      <c r="AZ36" s="97">
        <f t="shared" si="3"/>
        <v>0</v>
      </c>
      <c r="BA36" s="98">
        <f t="shared" si="4"/>
        <v>1</v>
      </c>
      <c r="BB36" s="98">
        <f t="shared" si="5"/>
        <v>0</v>
      </c>
      <c r="BC36" s="98">
        <f t="shared" si="6"/>
        <v>1</v>
      </c>
      <c r="BD36" s="98">
        <f t="shared" si="7"/>
        <v>0</v>
      </c>
      <c r="BE36" s="98">
        <f t="shared" si="8"/>
        <v>0</v>
      </c>
      <c r="BF36" s="98">
        <f t="shared" si="9"/>
        <v>1</v>
      </c>
      <c r="BG36" s="98">
        <f t="shared" si="10"/>
        <v>0</v>
      </c>
      <c r="BH36" s="98">
        <f t="shared" si="11"/>
        <v>0</v>
      </c>
      <c r="BI36" s="98">
        <f t="shared" si="12"/>
        <v>1</v>
      </c>
      <c r="BJ36" s="98">
        <f t="shared" si="13"/>
        <v>1</v>
      </c>
      <c r="BK36" s="98">
        <f t="shared" si="14"/>
        <v>1</v>
      </c>
      <c r="BL36" s="98">
        <f t="shared" si="15"/>
        <v>0</v>
      </c>
      <c r="BM36" s="98">
        <f t="shared" si="16"/>
        <v>0</v>
      </c>
      <c r="BN36" s="98">
        <f t="shared" si="17"/>
        <v>0</v>
      </c>
      <c r="BO36" s="98">
        <f t="shared" si="18"/>
        <v>0</v>
      </c>
      <c r="BP36" s="98">
        <f t="shared" si="19"/>
        <v>0</v>
      </c>
      <c r="BQ36" s="98">
        <f t="shared" si="20"/>
        <v>0</v>
      </c>
      <c r="BR36" s="98">
        <f t="shared" si="21"/>
        <v>0</v>
      </c>
      <c r="BS36" s="98">
        <f t="shared" si="22"/>
        <v>0</v>
      </c>
      <c r="BT36" s="98">
        <f t="shared" si="23"/>
        <v>0</v>
      </c>
      <c r="BU36" s="98">
        <f t="shared" si="24"/>
        <v>0</v>
      </c>
      <c r="BV36" s="98">
        <f t="shared" si="25"/>
        <v>0</v>
      </c>
      <c r="BW36" s="98">
        <f t="shared" si="26"/>
        <v>0</v>
      </c>
      <c r="BX36" s="98">
        <f t="shared" si="27"/>
        <v>0</v>
      </c>
      <c r="BY36" s="98">
        <f t="shared" si="28"/>
        <v>0</v>
      </c>
      <c r="BZ36" s="98">
        <f t="shared" si="29"/>
        <v>0</v>
      </c>
      <c r="CA36" s="98">
        <f t="shared" si="30"/>
        <v>0</v>
      </c>
      <c r="CB36" s="98">
        <f t="shared" si="31"/>
        <v>0</v>
      </c>
      <c r="CC36" s="98">
        <f t="shared" si="32"/>
        <v>0</v>
      </c>
      <c r="CD36" s="98">
        <f t="shared" si="33"/>
        <v>0</v>
      </c>
      <c r="CE36" s="98">
        <f t="shared" si="34"/>
        <v>0</v>
      </c>
      <c r="CF36" s="98">
        <f t="shared" si="35"/>
        <v>0</v>
      </c>
      <c r="CG36" s="98">
        <f t="shared" si="36"/>
        <v>0</v>
      </c>
      <c r="CH36" s="98">
        <f t="shared" si="37"/>
        <v>0</v>
      </c>
      <c r="CI36" s="98">
        <f t="shared" si="38"/>
        <v>1</v>
      </c>
      <c r="CJ36" s="98">
        <f t="shared" si="39"/>
        <v>0</v>
      </c>
      <c r="CK36" s="99"/>
      <c r="CL36" s="100"/>
      <c r="CM36" s="101"/>
      <c r="CN36" s="102"/>
      <c r="CO36" s="103"/>
      <c r="CP36" s="104"/>
      <c r="CQ36" s="105"/>
      <c r="CR36" s="106">
        <f t="shared" si="40"/>
        <v>6</v>
      </c>
      <c r="CS36" s="107">
        <v>10</v>
      </c>
      <c r="CT36" s="108">
        <f>IF(C48="",0,IF(ISNUMBER(CR30),CR30+(1-(CS30+1)/181),0))</f>
        <v>9.6464088397790064</v>
      </c>
      <c r="CU36" s="108"/>
      <c r="CV36" s="122">
        <f>IF(ISNUMBER(CR30),IF(ISNUMBER(CT35),IF(CT36=CT35,CV35,B36),1),"")</f>
        <v>13</v>
      </c>
      <c r="CW36" s="110"/>
      <c r="CX36" s="110"/>
      <c r="CY36" s="110"/>
      <c r="CZ36" s="110"/>
      <c r="DA36" s="110"/>
      <c r="DB36" s="110"/>
      <c r="DC36" s="110"/>
      <c r="DD36" s="111"/>
      <c r="DE36" s="42"/>
      <c r="DF36" s="5"/>
      <c r="DG36" s="42"/>
      <c r="DH36" s="42"/>
      <c r="DI36" s="42"/>
      <c r="DJ36" s="42"/>
      <c r="DK36" s="4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pans="1:253" s="123" customFormat="1" ht="20.100000000000001" customHeight="1" x14ac:dyDescent="0.25">
      <c r="A37" s="81">
        <f t="shared" si="1"/>
        <v>6.5911602209944746</v>
      </c>
      <c r="B37" s="113">
        <f t="shared" si="2"/>
        <v>14</v>
      </c>
      <c r="C37" s="209" t="s">
        <v>192</v>
      </c>
      <c r="D37" s="134" t="s">
        <v>178</v>
      </c>
      <c r="E37" s="130"/>
      <c r="F37" s="88">
        <v>2</v>
      </c>
      <c r="G37" s="126" t="s">
        <v>187</v>
      </c>
      <c r="H37" s="127" t="s">
        <v>67</v>
      </c>
      <c r="I37" s="88"/>
      <c r="J37" s="128"/>
      <c r="K37" s="87" t="s">
        <v>64</v>
      </c>
      <c r="L37" s="87" t="s">
        <v>65</v>
      </c>
      <c r="M37" s="128">
        <v>26811</v>
      </c>
      <c r="N37" s="116" t="s">
        <v>127</v>
      </c>
      <c r="O37" s="116" t="s">
        <v>174</v>
      </c>
      <c r="P37" s="116" t="s">
        <v>173</v>
      </c>
      <c r="Q37" s="116" t="s">
        <v>172</v>
      </c>
      <c r="R37" s="116" t="s">
        <v>173</v>
      </c>
      <c r="S37" s="116" t="s">
        <v>127</v>
      </c>
      <c r="T37" s="116" t="s">
        <v>172</v>
      </c>
      <c r="U37" s="116" t="s">
        <v>127</v>
      </c>
      <c r="V37" s="116" t="s">
        <v>127</v>
      </c>
      <c r="W37" s="116" t="s">
        <v>172</v>
      </c>
      <c r="X37" s="116" t="s">
        <v>173</v>
      </c>
      <c r="Y37" s="116" t="s">
        <v>173</v>
      </c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8"/>
      <c r="AW37" s="119" t="s">
        <v>172</v>
      </c>
      <c r="AX37" s="116"/>
      <c r="AY37" s="120">
        <v>13</v>
      </c>
      <c r="AZ37" s="97">
        <f t="shared" si="3"/>
        <v>0</v>
      </c>
      <c r="BA37" s="98">
        <f t="shared" si="4"/>
        <v>1</v>
      </c>
      <c r="BB37" s="98">
        <f t="shared" si="5"/>
        <v>0</v>
      </c>
      <c r="BC37" s="98">
        <f t="shared" si="6"/>
        <v>0</v>
      </c>
      <c r="BD37" s="98">
        <f t="shared" si="7"/>
        <v>1</v>
      </c>
      <c r="BE37" s="98">
        <f t="shared" si="8"/>
        <v>1</v>
      </c>
      <c r="BF37" s="98">
        <f t="shared" si="9"/>
        <v>1</v>
      </c>
      <c r="BG37" s="98">
        <f t="shared" si="10"/>
        <v>0</v>
      </c>
      <c r="BH37" s="98">
        <f t="shared" si="11"/>
        <v>0</v>
      </c>
      <c r="BI37" s="98">
        <f t="shared" si="12"/>
        <v>0</v>
      </c>
      <c r="BJ37" s="98">
        <f t="shared" si="13"/>
        <v>1</v>
      </c>
      <c r="BK37" s="98">
        <f t="shared" si="14"/>
        <v>1</v>
      </c>
      <c r="BL37" s="98">
        <f t="shared" si="15"/>
        <v>0</v>
      </c>
      <c r="BM37" s="98">
        <f t="shared" si="16"/>
        <v>0</v>
      </c>
      <c r="BN37" s="98">
        <f t="shared" si="17"/>
        <v>0</v>
      </c>
      <c r="BO37" s="98">
        <f t="shared" si="18"/>
        <v>0</v>
      </c>
      <c r="BP37" s="98">
        <f t="shared" si="19"/>
        <v>0</v>
      </c>
      <c r="BQ37" s="98">
        <f t="shared" si="20"/>
        <v>0</v>
      </c>
      <c r="BR37" s="98">
        <f t="shared" si="21"/>
        <v>0</v>
      </c>
      <c r="BS37" s="98">
        <f t="shared" si="22"/>
        <v>0</v>
      </c>
      <c r="BT37" s="98">
        <f t="shared" si="23"/>
        <v>0</v>
      </c>
      <c r="BU37" s="98">
        <f t="shared" si="24"/>
        <v>0</v>
      </c>
      <c r="BV37" s="98">
        <f t="shared" si="25"/>
        <v>0</v>
      </c>
      <c r="BW37" s="98">
        <f t="shared" si="26"/>
        <v>0</v>
      </c>
      <c r="BX37" s="98">
        <f t="shared" si="27"/>
        <v>0</v>
      </c>
      <c r="BY37" s="98">
        <f t="shared" si="28"/>
        <v>0</v>
      </c>
      <c r="BZ37" s="98">
        <f t="shared" si="29"/>
        <v>0</v>
      </c>
      <c r="CA37" s="98">
        <f t="shared" si="30"/>
        <v>0</v>
      </c>
      <c r="CB37" s="98">
        <f t="shared" si="31"/>
        <v>0</v>
      </c>
      <c r="CC37" s="98">
        <f t="shared" si="32"/>
        <v>0</v>
      </c>
      <c r="CD37" s="98">
        <f t="shared" si="33"/>
        <v>0</v>
      </c>
      <c r="CE37" s="98">
        <f t="shared" si="34"/>
        <v>0</v>
      </c>
      <c r="CF37" s="98">
        <f t="shared" si="35"/>
        <v>0</v>
      </c>
      <c r="CG37" s="98">
        <f t="shared" si="36"/>
        <v>0</v>
      </c>
      <c r="CH37" s="98">
        <f t="shared" si="37"/>
        <v>0</v>
      </c>
      <c r="CI37" s="98">
        <f t="shared" si="38"/>
        <v>0</v>
      </c>
      <c r="CJ37" s="98">
        <f t="shared" si="39"/>
        <v>0</v>
      </c>
      <c r="CK37" s="99"/>
      <c r="CL37" s="100">
        <v>0.44513888888888892</v>
      </c>
      <c r="CM37" s="101">
        <v>0.50763888888888886</v>
      </c>
      <c r="CN37" s="102">
        <f>CM37-CL37-CN$17</f>
        <v>6.2499999999999944E-2</v>
      </c>
      <c r="CO37" s="103">
        <f>IF(CN37&gt;IF(G37="О1-О3",CR$18,CR$17),CN37-IF(G37="О1-О3",CR$18,CR$17),0)</f>
        <v>6.2499999999999944E-2</v>
      </c>
      <c r="CP37" s="104">
        <f>HOUR(CO37)*3600+MINUTE(CO37)*60+SECOND(CO37)</f>
        <v>5400</v>
      </c>
      <c r="CQ37" s="105"/>
      <c r="CR37" s="106">
        <f t="shared" si="40"/>
        <v>6</v>
      </c>
      <c r="CS37" s="107">
        <v>73</v>
      </c>
      <c r="CT37" s="108">
        <f>IF(C41="",0,IF(ISNUMBER(CR37),CR37+(1-(CS37+1)/181),0))</f>
        <v>6.5911602209944746</v>
      </c>
      <c r="CU37" s="108">
        <f t="shared" ref="CU37:CU50" si="44">CT37*100/MAX(CT:CT)</f>
        <v>55.205923183711249</v>
      </c>
      <c r="CV37" s="122">
        <f>IF(ISNUMBER(CR37),IF(ISNUMBER(CT36),IF(CT37=CT36,CV36,B37),1),"")</f>
        <v>14</v>
      </c>
      <c r="CW37" s="110"/>
      <c r="CX37" s="110">
        <v>13</v>
      </c>
      <c r="CY37" s="110"/>
      <c r="CZ37" s="110"/>
      <c r="DA37" s="110"/>
      <c r="DB37" s="110">
        <v>8</v>
      </c>
      <c r="DC37" s="110"/>
      <c r="DD37" s="111" t="str">
        <f t="shared" ref="DD37:DD50" si="45">IF(OR(AND(CW37&gt;0,CW37&lt;4),AND(CX37&gt;0,CX37&lt;4),AND(CY37&gt;0,CY37&lt;4),AND(CZ37&gt;0,CZ37&lt;4),AND(DA37&gt;0,DA37&lt;4),AND(DB37&gt;0,DB37&lt;4),AND(DC37&gt;0,DC37&lt;4)),"Призер","")</f>
        <v/>
      </c>
      <c r="DE37" s="42"/>
      <c r="DF37" s="42"/>
      <c r="DG37" s="42"/>
      <c r="DH37" s="42"/>
      <c r="DI37" s="42"/>
      <c r="DJ37" s="42"/>
      <c r="DK37" s="4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</row>
    <row r="38" spans="1:253" s="123" customFormat="1" ht="20.100000000000001" customHeight="1" x14ac:dyDescent="0.25">
      <c r="A38" s="81">
        <f t="shared" si="1"/>
        <v>6.972375690607735</v>
      </c>
      <c r="B38" s="113">
        <f t="shared" si="2"/>
        <v>15</v>
      </c>
      <c r="C38" s="173" t="s">
        <v>200</v>
      </c>
      <c r="D38" s="125" t="s">
        <v>196</v>
      </c>
      <c r="E38" s="130"/>
      <c r="F38" s="88"/>
      <c r="G38" s="126" t="s">
        <v>187</v>
      </c>
      <c r="H38" s="127"/>
      <c r="I38" s="127"/>
      <c r="J38" s="88"/>
      <c r="K38" s="87"/>
      <c r="L38" s="88"/>
      <c r="M38" s="88"/>
      <c r="N38" s="116" t="s">
        <v>173</v>
      </c>
      <c r="O38" s="116" t="s">
        <v>127</v>
      </c>
      <c r="P38" s="116" t="s">
        <v>172</v>
      </c>
      <c r="Q38" s="116" t="s">
        <v>127</v>
      </c>
      <c r="R38" s="116" t="s">
        <v>173</v>
      </c>
      <c r="S38" s="116" t="s">
        <v>127</v>
      </c>
      <c r="T38" s="116" t="s">
        <v>173</v>
      </c>
      <c r="U38" s="116" t="s">
        <v>174</v>
      </c>
      <c r="V38" s="116" t="s">
        <v>173</v>
      </c>
      <c r="W38" s="116" t="s">
        <v>173</v>
      </c>
      <c r="X38" s="116" t="s">
        <v>173</v>
      </c>
      <c r="Y38" s="116" t="s">
        <v>127</v>
      </c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8"/>
      <c r="AW38" s="119" t="s">
        <v>174</v>
      </c>
      <c r="AX38" s="116"/>
      <c r="AY38" s="120">
        <v>4</v>
      </c>
      <c r="AZ38" s="97">
        <f t="shared" si="3"/>
        <v>1</v>
      </c>
      <c r="BA38" s="98">
        <f t="shared" si="4"/>
        <v>0</v>
      </c>
      <c r="BB38" s="98">
        <f t="shared" si="5"/>
        <v>0</v>
      </c>
      <c r="BC38" s="98">
        <f t="shared" si="6"/>
        <v>0</v>
      </c>
      <c r="BD38" s="98">
        <f t="shared" si="7"/>
        <v>1</v>
      </c>
      <c r="BE38" s="98">
        <f t="shared" si="8"/>
        <v>1</v>
      </c>
      <c r="BF38" s="98">
        <f t="shared" si="9"/>
        <v>0</v>
      </c>
      <c r="BG38" s="98">
        <f t="shared" si="10"/>
        <v>1</v>
      </c>
      <c r="BH38" s="98">
        <f t="shared" si="11"/>
        <v>0</v>
      </c>
      <c r="BI38" s="98">
        <f t="shared" si="12"/>
        <v>0</v>
      </c>
      <c r="BJ38" s="98">
        <f t="shared" si="13"/>
        <v>1</v>
      </c>
      <c r="BK38" s="98">
        <f t="shared" si="14"/>
        <v>0</v>
      </c>
      <c r="BL38" s="98">
        <f t="shared" si="15"/>
        <v>0</v>
      </c>
      <c r="BM38" s="98">
        <f t="shared" si="16"/>
        <v>0</v>
      </c>
      <c r="BN38" s="98">
        <f t="shared" si="17"/>
        <v>0</v>
      </c>
      <c r="BO38" s="98">
        <f t="shared" si="18"/>
        <v>0</v>
      </c>
      <c r="BP38" s="98">
        <f t="shared" si="19"/>
        <v>0</v>
      </c>
      <c r="BQ38" s="98">
        <f t="shared" si="20"/>
        <v>0</v>
      </c>
      <c r="BR38" s="98">
        <f t="shared" si="21"/>
        <v>0</v>
      </c>
      <c r="BS38" s="98">
        <f t="shared" si="22"/>
        <v>0</v>
      </c>
      <c r="BT38" s="98">
        <f t="shared" si="23"/>
        <v>0</v>
      </c>
      <c r="BU38" s="98">
        <f t="shared" si="24"/>
        <v>0</v>
      </c>
      <c r="BV38" s="98">
        <f t="shared" si="25"/>
        <v>0</v>
      </c>
      <c r="BW38" s="98">
        <f t="shared" si="26"/>
        <v>0</v>
      </c>
      <c r="BX38" s="98">
        <f t="shared" si="27"/>
        <v>0</v>
      </c>
      <c r="BY38" s="98">
        <f t="shared" si="28"/>
        <v>0</v>
      </c>
      <c r="BZ38" s="98">
        <f t="shared" si="29"/>
        <v>0</v>
      </c>
      <c r="CA38" s="98">
        <f t="shared" si="30"/>
        <v>0</v>
      </c>
      <c r="CB38" s="98">
        <f t="shared" si="31"/>
        <v>0</v>
      </c>
      <c r="CC38" s="98">
        <f t="shared" si="32"/>
        <v>0</v>
      </c>
      <c r="CD38" s="98">
        <f t="shared" si="33"/>
        <v>0</v>
      </c>
      <c r="CE38" s="98">
        <f t="shared" si="34"/>
        <v>0</v>
      </c>
      <c r="CF38" s="98">
        <f t="shared" si="35"/>
        <v>0</v>
      </c>
      <c r="CG38" s="98">
        <f t="shared" si="36"/>
        <v>0</v>
      </c>
      <c r="CH38" s="98">
        <f t="shared" si="37"/>
        <v>0</v>
      </c>
      <c r="CI38" s="98">
        <f t="shared" si="38"/>
        <v>1</v>
      </c>
      <c r="CJ38" s="98">
        <f t="shared" si="39"/>
        <v>0</v>
      </c>
      <c r="CK38" s="99"/>
      <c r="CL38" s="100"/>
      <c r="CM38" s="101"/>
      <c r="CN38" s="102"/>
      <c r="CO38" s="103"/>
      <c r="CP38" s="104"/>
      <c r="CQ38" s="105"/>
      <c r="CR38" s="106">
        <f t="shared" si="40"/>
        <v>5</v>
      </c>
      <c r="CS38" s="107">
        <f t="shared" ref="CS38:CS48" si="46">IF(C32="","",SUM(AY38,IF(AW38=AW$22,0,60),IF(AX38=AX$22,0,60)))-60</f>
        <v>4</v>
      </c>
      <c r="CT38" s="108">
        <f>IF(C42="",0,IF(ISNUMBER(CR48),CR48+(1-(CS48+1)/181),0))</f>
        <v>6.972375690607735</v>
      </c>
      <c r="CU38" s="108">
        <f t="shared" si="44"/>
        <v>58.398889403054142</v>
      </c>
      <c r="CV38" s="122">
        <f>IF(ISNUMBER(CR48),IF(ISNUMBER(CT37),IF(CT38=CT37,CV37,B38),1),"")</f>
        <v>15</v>
      </c>
      <c r="CW38" s="110"/>
      <c r="CX38" s="110">
        <v>9</v>
      </c>
      <c r="CY38" s="110"/>
      <c r="CZ38" s="110"/>
      <c r="DA38" s="110"/>
      <c r="DB38" s="110">
        <v>4</v>
      </c>
      <c r="DC38" s="110"/>
      <c r="DD38" s="111" t="str">
        <f t="shared" si="45"/>
        <v/>
      </c>
      <c r="DE38" s="42"/>
      <c r="DF38" s="42"/>
      <c r="DG38" s="42"/>
      <c r="DH38" s="42"/>
      <c r="DI38" s="42"/>
      <c r="DJ38" s="42"/>
      <c r="DK38" s="4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s="112" customFormat="1" ht="20.100000000000001" customHeight="1" x14ac:dyDescent="0.25">
      <c r="A39" s="81">
        <f t="shared" si="1"/>
        <v>5.6353591160220997</v>
      </c>
      <c r="B39" s="113">
        <f t="shared" si="2"/>
        <v>16</v>
      </c>
      <c r="C39" s="173" t="s">
        <v>199</v>
      </c>
      <c r="D39" s="134" t="s">
        <v>196</v>
      </c>
      <c r="E39" s="130"/>
      <c r="F39" s="88"/>
      <c r="G39" s="126" t="s">
        <v>187</v>
      </c>
      <c r="H39" s="127"/>
      <c r="I39" s="127"/>
      <c r="J39" s="88"/>
      <c r="K39" s="87"/>
      <c r="L39" s="88"/>
      <c r="M39" s="88"/>
      <c r="N39" s="116" t="s">
        <v>127</v>
      </c>
      <c r="O39" s="116" t="s">
        <v>127</v>
      </c>
      <c r="P39" s="116" t="s">
        <v>174</v>
      </c>
      <c r="Q39" s="116" t="s">
        <v>127</v>
      </c>
      <c r="R39" s="116" t="s">
        <v>173</v>
      </c>
      <c r="S39" s="116" t="s">
        <v>127</v>
      </c>
      <c r="T39" s="116" t="s">
        <v>174</v>
      </c>
      <c r="U39" s="116" t="s">
        <v>175</v>
      </c>
      <c r="V39" s="116" t="s">
        <v>173</v>
      </c>
      <c r="W39" s="116" t="s">
        <v>127</v>
      </c>
      <c r="X39" s="116" t="s">
        <v>173</v>
      </c>
      <c r="Y39" s="116" t="s">
        <v>173</v>
      </c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8"/>
      <c r="AW39" s="119" t="s">
        <v>174</v>
      </c>
      <c r="AX39" s="116"/>
      <c r="AY39" s="120">
        <v>7</v>
      </c>
      <c r="AZ39" s="97">
        <f t="shared" si="3"/>
        <v>0</v>
      </c>
      <c r="BA39" s="98">
        <f t="shared" si="4"/>
        <v>0</v>
      </c>
      <c r="BB39" s="98">
        <f t="shared" si="5"/>
        <v>0</v>
      </c>
      <c r="BC39" s="98">
        <f t="shared" si="6"/>
        <v>0</v>
      </c>
      <c r="BD39" s="98">
        <f t="shared" si="7"/>
        <v>1</v>
      </c>
      <c r="BE39" s="98">
        <f t="shared" si="8"/>
        <v>1</v>
      </c>
      <c r="BF39" s="98">
        <f t="shared" si="9"/>
        <v>0</v>
      </c>
      <c r="BG39" s="98">
        <f t="shared" si="10"/>
        <v>0</v>
      </c>
      <c r="BH39" s="98">
        <f t="shared" si="11"/>
        <v>0</v>
      </c>
      <c r="BI39" s="98">
        <f t="shared" si="12"/>
        <v>1</v>
      </c>
      <c r="BJ39" s="98">
        <f t="shared" si="13"/>
        <v>1</v>
      </c>
      <c r="BK39" s="98">
        <f t="shared" si="14"/>
        <v>1</v>
      </c>
      <c r="BL39" s="98">
        <f t="shared" si="15"/>
        <v>0</v>
      </c>
      <c r="BM39" s="98">
        <f t="shared" si="16"/>
        <v>0</v>
      </c>
      <c r="BN39" s="98">
        <f t="shared" si="17"/>
        <v>0</v>
      </c>
      <c r="BO39" s="98">
        <f t="shared" si="18"/>
        <v>0</v>
      </c>
      <c r="BP39" s="98">
        <f t="shared" si="19"/>
        <v>0</v>
      </c>
      <c r="BQ39" s="98">
        <f t="shared" si="20"/>
        <v>0</v>
      </c>
      <c r="BR39" s="98">
        <f t="shared" si="21"/>
        <v>0</v>
      </c>
      <c r="BS39" s="98">
        <f t="shared" si="22"/>
        <v>0</v>
      </c>
      <c r="BT39" s="98">
        <f t="shared" si="23"/>
        <v>0</v>
      </c>
      <c r="BU39" s="98">
        <f t="shared" si="24"/>
        <v>0</v>
      </c>
      <c r="BV39" s="98">
        <f t="shared" si="25"/>
        <v>0</v>
      </c>
      <c r="BW39" s="98">
        <f t="shared" si="26"/>
        <v>0</v>
      </c>
      <c r="BX39" s="98">
        <f t="shared" si="27"/>
        <v>0</v>
      </c>
      <c r="BY39" s="98">
        <f t="shared" si="28"/>
        <v>0</v>
      </c>
      <c r="BZ39" s="98">
        <f t="shared" si="29"/>
        <v>0</v>
      </c>
      <c r="CA39" s="98">
        <f t="shared" si="30"/>
        <v>0</v>
      </c>
      <c r="CB39" s="98">
        <f t="shared" si="31"/>
        <v>0</v>
      </c>
      <c r="CC39" s="98">
        <f t="shared" si="32"/>
        <v>0</v>
      </c>
      <c r="CD39" s="98">
        <f t="shared" si="33"/>
        <v>0</v>
      </c>
      <c r="CE39" s="98">
        <f t="shared" si="34"/>
        <v>0</v>
      </c>
      <c r="CF39" s="98">
        <f t="shared" si="35"/>
        <v>0</v>
      </c>
      <c r="CG39" s="98">
        <f t="shared" si="36"/>
        <v>0</v>
      </c>
      <c r="CH39" s="98">
        <f t="shared" si="37"/>
        <v>0</v>
      </c>
      <c r="CI39" s="98">
        <f t="shared" si="38"/>
        <v>1</v>
      </c>
      <c r="CJ39" s="98">
        <f t="shared" si="39"/>
        <v>0</v>
      </c>
      <c r="CK39" s="99"/>
      <c r="CL39" s="100"/>
      <c r="CM39" s="101"/>
      <c r="CN39" s="102"/>
      <c r="CO39" s="103"/>
      <c r="CP39" s="104"/>
      <c r="CQ39" s="105"/>
      <c r="CR39" s="106">
        <f t="shared" si="40"/>
        <v>5</v>
      </c>
      <c r="CS39" s="107">
        <f t="shared" si="46"/>
        <v>7</v>
      </c>
      <c r="CT39" s="108">
        <f>IF(C33="",0,IF(ISNUMBER(CR41),CR41+(1-(CS41+1)/181),0))</f>
        <v>5.6353591160220997</v>
      </c>
      <c r="CU39" s="108">
        <f t="shared" si="44"/>
        <v>47.200370198981958</v>
      </c>
      <c r="CV39" s="122">
        <f>IF(ISNUMBER(CR41),IF(ISNUMBER(CT38),IF(CT39=CT38,CV38,B39),1),"")</f>
        <v>16</v>
      </c>
      <c r="CW39" s="110"/>
      <c r="CX39" s="110">
        <v>12</v>
      </c>
      <c r="CY39" s="110"/>
      <c r="CZ39" s="110"/>
      <c r="DA39" s="110"/>
      <c r="DB39" s="110">
        <v>7</v>
      </c>
      <c r="DC39" s="110"/>
      <c r="DD39" s="111" t="str">
        <f t="shared" si="45"/>
        <v/>
      </c>
      <c r="DE39" s="42"/>
      <c r="DF39" s="42"/>
      <c r="DG39" s="42"/>
      <c r="DH39" s="42"/>
      <c r="DI39" s="42"/>
      <c r="DJ39" s="42"/>
      <c r="DK39" s="42"/>
    </row>
    <row r="40" spans="1:253" s="112" customFormat="1" ht="20.100000000000001" customHeight="1" x14ac:dyDescent="0.25">
      <c r="A40" s="81">
        <f t="shared" si="1"/>
        <v>4.5469613259668513</v>
      </c>
      <c r="B40" s="113">
        <f t="shared" si="2"/>
        <v>17</v>
      </c>
      <c r="C40" s="173" t="s">
        <v>210</v>
      </c>
      <c r="D40" s="125" t="s">
        <v>178</v>
      </c>
      <c r="E40" s="130"/>
      <c r="F40" s="88"/>
      <c r="G40" s="126" t="s">
        <v>187</v>
      </c>
      <c r="H40" s="127"/>
      <c r="I40" s="127"/>
      <c r="J40" s="88"/>
      <c r="K40" s="87"/>
      <c r="L40" s="88"/>
      <c r="M40" s="88"/>
      <c r="N40" s="116" t="s">
        <v>172</v>
      </c>
      <c r="O40" s="116" t="s">
        <v>174</v>
      </c>
      <c r="P40" s="116" t="s">
        <v>172</v>
      </c>
      <c r="Q40" s="116" t="s">
        <v>172</v>
      </c>
      <c r="R40" s="116" t="s">
        <v>127</v>
      </c>
      <c r="S40" s="116" t="s">
        <v>127</v>
      </c>
      <c r="T40" s="116" t="s">
        <v>172</v>
      </c>
      <c r="U40" s="116" t="s">
        <v>127</v>
      </c>
      <c r="V40" s="116" t="s">
        <v>172</v>
      </c>
      <c r="W40" s="116" t="s">
        <v>173</v>
      </c>
      <c r="X40" s="116" t="s">
        <v>127</v>
      </c>
      <c r="Y40" s="116" t="s">
        <v>173</v>
      </c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8"/>
      <c r="AW40" s="119" t="s">
        <v>174</v>
      </c>
      <c r="AX40" s="116"/>
      <c r="AY40" s="120">
        <v>30</v>
      </c>
      <c r="AZ40" s="97">
        <f t="shared" si="3"/>
        <v>0</v>
      </c>
      <c r="BA40" s="98">
        <f t="shared" si="4"/>
        <v>1</v>
      </c>
      <c r="BB40" s="98">
        <f t="shared" si="5"/>
        <v>0</v>
      </c>
      <c r="BC40" s="98">
        <f t="shared" si="6"/>
        <v>0</v>
      </c>
      <c r="BD40" s="98">
        <f t="shared" si="7"/>
        <v>0</v>
      </c>
      <c r="BE40" s="98">
        <f t="shared" si="8"/>
        <v>1</v>
      </c>
      <c r="BF40" s="98">
        <f t="shared" si="9"/>
        <v>1</v>
      </c>
      <c r="BG40" s="98">
        <f t="shared" si="10"/>
        <v>0</v>
      </c>
      <c r="BH40" s="98">
        <f t="shared" si="11"/>
        <v>1</v>
      </c>
      <c r="BI40" s="98">
        <f t="shared" si="12"/>
        <v>0</v>
      </c>
      <c r="BJ40" s="98">
        <f t="shared" si="13"/>
        <v>0</v>
      </c>
      <c r="BK40" s="98">
        <f t="shared" si="14"/>
        <v>1</v>
      </c>
      <c r="BL40" s="98">
        <f t="shared" si="15"/>
        <v>0</v>
      </c>
      <c r="BM40" s="98">
        <f t="shared" si="16"/>
        <v>0</v>
      </c>
      <c r="BN40" s="98">
        <f t="shared" si="17"/>
        <v>0</v>
      </c>
      <c r="BO40" s="98">
        <f t="shared" si="18"/>
        <v>0</v>
      </c>
      <c r="BP40" s="98">
        <f t="shared" si="19"/>
        <v>0</v>
      </c>
      <c r="BQ40" s="98">
        <f t="shared" si="20"/>
        <v>0</v>
      </c>
      <c r="BR40" s="98">
        <f t="shared" si="21"/>
        <v>0</v>
      </c>
      <c r="BS40" s="98">
        <f t="shared" si="22"/>
        <v>0</v>
      </c>
      <c r="BT40" s="98">
        <f t="shared" si="23"/>
        <v>0</v>
      </c>
      <c r="BU40" s="98">
        <f t="shared" si="24"/>
        <v>0</v>
      </c>
      <c r="BV40" s="98">
        <f t="shared" si="25"/>
        <v>0</v>
      </c>
      <c r="BW40" s="98">
        <f t="shared" si="26"/>
        <v>0</v>
      </c>
      <c r="BX40" s="98">
        <f t="shared" si="27"/>
        <v>0</v>
      </c>
      <c r="BY40" s="98">
        <f t="shared" si="28"/>
        <v>0</v>
      </c>
      <c r="BZ40" s="98">
        <f t="shared" si="29"/>
        <v>0</v>
      </c>
      <c r="CA40" s="98">
        <f t="shared" si="30"/>
        <v>0</v>
      </c>
      <c r="CB40" s="98">
        <f t="shared" si="31"/>
        <v>0</v>
      </c>
      <c r="CC40" s="98">
        <f t="shared" si="32"/>
        <v>0</v>
      </c>
      <c r="CD40" s="98">
        <f t="shared" si="33"/>
        <v>0</v>
      </c>
      <c r="CE40" s="98">
        <f t="shared" si="34"/>
        <v>0</v>
      </c>
      <c r="CF40" s="98">
        <f t="shared" si="35"/>
        <v>0</v>
      </c>
      <c r="CG40" s="98">
        <f t="shared" si="36"/>
        <v>0</v>
      </c>
      <c r="CH40" s="98">
        <f t="shared" si="37"/>
        <v>0</v>
      </c>
      <c r="CI40" s="98">
        <f t="shared" si="38"/>
        <v>1</v>
      </c>
      <c r="CJ40" s="98">
        <f t="shared" si="39"/>
        <v>0</v>
      </c>
      <c r="CK40" s="99"/>
      <c r="CL40" s="100"/>
      <c r="CM40" s="101"/>
      <c r="CN40" s="102"/>
      <c r="CO40" s="103"/>
      <c r="CP40" s="104"/>
      <c r="CQ40" s="105"/>
      <c r="CR40" s="106">
        <f t="shared" si="40"/>
        <v>5</v>
      </c>
      <c r="CS40" s="107">
        <f t="shared" si="46"/>
        <v>30</v>
      </c>
      <c r="CT40" s="108">
        <f>IF(C29="",0,IF(ISNUMBER(CR44),CR44+(1-(CS44+1)/181),0))</f>
        <v>4.5469613259668513</v>
      </c>
      <c r="CU40" s="108">
        <f t="shared" si="44"/>
        <v>38.084220268394269</v>
      </c>
      <c r="CV40" s="122">
        <f>IF(ISNUMBER(CR44),IF(ISNUMBER(CT39),IF(CT40=CT39,CV39,B40),1),"")</f>
        <v>17</v>
      </c>
      <c r="CW40" s="110"/>
      <c r="CX40" s="110">
        <v>18</v>
      </c>
      <c r="CY40" s="110"/>
      <c r="CZ40" s="110"/>
      <c r="DA40" s="110"/>
      <c r="DB40" s="110"/>
      <c r="DC40" s="110"/>
      <c r="DD40" s="111" t="str">
        <f t="shared" si="45"/>
        <v/>
      </c>
      <c r="DE40" s="42"/>
      <c r="DF40" s="42"/>
      <c r="DG40" s="42"/>
      <c r="DH40" s="42"/>
      <c r="DI40" s="42"/>
      <c r="DJ40" s="42"/>
      <c r="DK40" s="42"/>
    </row>
    <row r="41" spans="1:253" s="123" customFormat="1" ht="20.100000000000001" customHeight="1" x14ac:dyDescent="0.25">
      <c r="A41" s="81">
        <f t="shared" si="1"/>
        <v>7.8950276243093924</v>
      </c>
      <c r="B41" s="113">
        <f t="shared" si="2"/>
        <v>18</v>
      </c>
      <c r="C41" s="134" t="s">
        <v>198</v>
      </c>
      <c r="D41" s="134" t="s">
        <v>196</v>
      </c>
      <c r="E41" s="130"/>
      <c r="F41" s="88"/>
      <c r="G41" s="126" t="s">
        <v>187</v>
      </c>
      <c r="H41" s="127"/>
      <c r="I41" s="127"/>
      <c r="J41" s="88"/>
      <c r="K41" s="87"/>
      <c r="L41" s="88"/>
      <c r="M41" s="88"/>
      <c r="N41" s="116" t="s">
        <v>127</v>
      </c>
      <c r="O41" s="116" t="s">
        <v>127</v>
      </c>
      <c r="P41" s="116" t="s">
        <v>127</v>
      </c>
      <c r="Q41" s="116" t="s">
        <v>127</v>
      </c>
      <c r="R41" s="116" t="s">
        <v>173</v>
      </c>
      <c r="S41" s="116" t="s">
        <v>127</v>
      </c>
      <c r="T41" s="116" t="s">
        <v>173</v>
      </c>
      <c r="U41" s="116" t="s">
        <v>174</v>
      </c>
      <c r="V41" s="116" t="s">
        <v>173</v>
      </c>
      <c r="W41" s="116" t="s">
        <v>173</v>
      </c>
      <c r="X41" s="116" t="s">
        <v>173</v>
      </c>
      <c r="Y41" s="116" t="s">
        <v>127</v>
      </c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8"/>
      <c r="AW41" s="119" t="s">
        <v>172</v>
      </c>
      <c r="AX41" s="116"/>
      <c r="AY41" s="120">
        <v>5</v>
      </c>
      <c r="AZ41" s="97">
        <f t="shared" si="3"/>
        <v>0</v>
      </c>
      <c r="BA41" s="98">
        <f t="shared" si="4"/>
        <v>0</v>
      </c>
      <c r="BB41" s="98">
        <f t="shared" si="5"/>
        <v>1</v>
      </c>
      <c r="BC41" s="98">
        <f t="shared" si="6"/>
        <v>0</v>
      </c>
      <c r="BD41" s="98">
        <f t="shared" si="7"/>
        <v>1</v>
      </c>
      <c r="BE41" s="98">
        <f t="shared" si="8"/>
        <v>1</v>
      </c>
      <c r="BF41" s="98">
        <f t="shared" si="9"/>
        <v>0</v>
      </c>
      <c r="BG41" s="98">
        <f t="shared" si="10"/>
        <v>1</v>
      </c>
      <c r="BH41" s="98">
        <f t="shared" si="11"/>
        <v>0</v>
      </c>
      <c r="BI41" s="98">
        <f t="shared" si="12"/>
        <v>0</v>
      </c>
      <c r="BJ41" s="98">
        <f t="shared" si="13"/>
        <v>1</v>
      </c>
      <c r="BK41" s="98">
        <f t="shared" si="14"/>
        <v>0</v>
      </c>
      <c r="BL41" s="98">
        <f t="shared" si="15"/>
        <v>0</v>
      </c>
      <c r="BM41" s="98">
        <f t="shared" si="16"/>
        <v>0</v>
      </c>
      <c r="BN41" s="98">
        <f t="shared" si="17"/>
        <v>0</v>
      </c>
      <c r="BO41" s="98">
        <f t="shared" si="18"/>
        <v>0</v>
      </c>
      <c r="BP41" s="98">
        <f t="shared" si="19"/>
        <v>0</v>
      </c>
      <c r="BQ41" s="98">
        <f t="shared" si="20"/>
        <v>0</v>
      </c>
      <c r="BR41" s="98">
        <f t="shared" si="21"/>
        <v>0</v>
      </c>
      <c r="BS41" s="98">
        <f t="shared" si="22"/>
        <v>0</v>
      </c>
      <c r="BT41" s="98">
        <f t="shared" si="23"/>
        <v>0</v>
      </c>
      <c r="BU41" s="98">
        <f t="shared" si="24"/>
        <v>0</v>
      </c>
      <c r="BV41" s="98">
        <f t="shared" si="25"/>
        <v>0</v>
      </c>
      <c r="BW41" s="98">
        <f t="shared" si="26"/>
        <v>0</v>
      </c>
      <c r="BX41" s="98">
        <f t="shared" si="27"/>
        <v>0</v>
      </c>
      <c r="BY41" s="98">
        <f t="shared" si="28"/>
        <v>0</v>
      </c>
      <c r="BZ41" s="98">
        <f t="shared" si="29"/>
        <v>0</v>
      </c>
      <c r="CA41" s="98">
        <f t="shared" si="30"/>
        <v>0</v>
      </c>
      <c r="CB41" s="98">
        <f t="shared" si="31"/>
        <v>0</v>
      </c>
      <c r="CC41" s="98">
        <f t="shared" si="32"/>
        <v>0</v>
      </c>
      <c r="CD41" s="98">
        <f t="shared" si="33"/>
        <v>0</v>
      </c>
      <c r="CE41" s="98">
        <f t="shared" si="34"/>
        <v>0</v>
      </c>
      <c r="CF41" s="98">
        <f t="shared" si="35"/>
        <v>0</v>
      </c>
      <c r="CG41" s="98">
        <f t="shared" si="36"/>
        <v>0</v>
      </c>
      <c r="CH41" s="98">
        <f t="shared" si="37"/>
        <v>0</v>
      </c>
      <c r="CI41" s="98">
        <f t="shared" si="38"/>
        <v>0</v>
      </c>
      <c r="CJ41" s="98">
        <f t="shared" si="39"/>
        <v>0</v>
      </c>
      <c r="CK41" s="99"/>
      <c r="CL41" s="100"/>
      <c r="CM41" s="101"/>
      <c r="CN41" s="102"/>
      <c r="CO41" s="103"/>
      <c r="CP41" s="104"/>
      <c r="CQ41" s="105"/>
      <c r="CR41" s="106">
        <f t="shared" si="40"/>
        <v>5</v>
      </c>
      <c r="CS41" s="107">
        <f t="shared" si="46"/>
        <v>65</v>
      </c>
      <c r="CT41" s="108">
        <f>IF(C28="",0,IF(ISNUMBER(CR33),CR33+(1-(CS33+1)/181),0))</f>
        <v>7.8950276243093924</v>
      </c>
      <c r="CU41" s="108">
        <f t="shared" si="44"/>
        <v>66.126793151318836</v>
      </c>
      <c r="CV41" s="122">
        <f>IF(ISNUMBER(CR33),IF(ISNUMBER(CT40),IF(CT41=CT40,CV40,B41),1),"")</f>
        <v>18</v>
      </c>
      <c r="CW41" s="110"/>
      <c r="CX41" s="110">
        <v>15</v>
      </c>
      <c r="CY41" s="110"/>
      <c r="CZ41" s="110"/>
      <c r="DA41" s="110"/>
      <c r="DB41" s="110"/>
      <c r="DC41" s="110"/>
      <c r="DD41" s="111" t="str">
        <f t="shared" si="45"/>
        <v/>
      </c>
      <c r="DE41" s="42"/>
      <c r="DF41" s="42"/>
      <c r="DG41" s="42"/>
      <c r="DH41" s="42"/>
      <c r="DI41" s="42"/>
      <c r="DJ41" s="42"/>
      <c r="DK41" s="4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</row>
    <row r="42" spans="1:253" s="112" customFormat="1" ht="20.100000000000001" customHeight="1" x14ac:dyDescent="0.25">
      <c r="A42" s="81">
        <f t="shared" si="1"/>
        <v>9.9392265193370157</v>
      </c>
      <c r="B42" s="113">
        <f t="shared" si="2"/>
        <v>19</v>
      </c>
      <c r="C42" s="172" t="s">
        <v>170</v>
      </c>
      <c r="D42" s="84" t="s">
        <v>201</v>
      </c>
      <c r="E42" s="130"/>
      <c r="F42" s="88"/>
      <c r="G42" s="126" t="s">
        <v>187</v>
      </c>
      <c r="H42" s="127"/>
      <c r="I42" s="127"/>
      <c r="J42" s="88"/>
      <c r="K42" s="87"/>
      <c r="L42" s="88"/>
      <c r="M42" s="88"/>
      <c r="N42" s="116" t="s">
        <v>127</v>
      </c>
      <c r="O42" s="116" t="s">
        <v>127</v>
      </c>
      <c r="P42" s="116" t="s">
        <v>173</v>
      </c>
      <c r="Q42" s="116" t="s">
        <v>172</v>
      </c>
      <c r="R42" s="116" t="s">
        <v>173</v>
      </c>
      <c r="S42" s="116" t="s">
        <v>127</v>
      </c>
      <c r="T42" s="116" t="s">
        <v>172</v>
      </c>
      <c r="U42" s="116" t="s">
        <v>127</v>
      </c>
      <c r="V42" s="116" t="s">
        <v>173</v>
      </c>
      <c r="W42" s="116" t="s">
        <v>172</v>
      </c>
      <c r="X42" s="116" t="s">
        <v>173</v>
      </c>
      <c r="Y42" s="116" t="s">
        <v>127</v>
      </c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8"/>
      <c r="AW42" s="119" t="s">
        <v>174</v>
      </c>
      <c r="AX42" s="116"/>
      <c r="AY42" s="120">
        <v>4</v>
      </c>
      <c r="AZ42" s="97">
        <f t="shared" si="3"/>
        <v>0</v>
      </c>
      <c r="BA42" s="98">
        <f t="shared" si="4"/>
        <v>0</v>
      </c>
      <c r="BB42" s="98">
        <f t="shared" si="5"/>
        <v>0</v>
      </c>
      <c r="BC42" s="98">
        <f t="shared" si="6"/>
        <v>0</v>
      </c>
      <c r="BD42" s="98">
        <f t="shared" si="7"/>
        <v>1</v>
      </c>
      <c r="BE42" s="98">
        <f t="shared" si="8"/>
        <v>1</v>
      </c>
      <c r="BF42" s="98">
        <f t="shared" si="9"/>
        <v>1</v>
      </c>
      <c r="BG42" s="98">
        <f t="shared" si="10"/>
        <v>0</v>
      </c>
      <c r="BH42" s="98">
        <f t="shared" si="11"/>
        <v>0</v>
      </c>
      <c r="BI42" s="98">
        <f t="shared" si="12"/>
        <v>0</v>
      </c>
      <c r="BJ42" s="98">
        <f t="shared" si="13"/>
        <v>1</v>
      </c>
      <c r="BK42" s="98">
        <f t="shared" si="14"/>
        <v>0</v>
      </c>
      <c r="BL42" s="98">
        <f t="shared" si="15"/>
        <v>0</v>
      </c>
      <c r="BM42" s="98">
        <f t="shared" si="16"/>
        <v>0</v>
      </c>
      <c r="BN42" s="98">
        <f t="shared" si="17"/>
        <v>0</v>
      </c>
      <c r="BO42" s="98">
        <f t="shared" si="18"/>
        <v>0</v>
      </c>
      <c r="BP42" s="98">
        <f t="shared" si="19"/>
        <v>0</v>
      </c>
      <c r="BQ42" s="98">
        <f t="shared" si="20"/>
        <v>0</v>
      </c>
      <c r="BR42" s="98">
        <f t="shared" si="21"/>
        <v>0</v>
      </c>
      <c r="BS42" s="98">
        <f t="shared" si="22"/>
        <v>0</v>
      </c>
      <c r="BT42" s="98">
        <f t="shared" si="23"/>
        <v>0</v>
      </c>
      <c r="BU42" s="98">
        <f t="shared" si="24"/>
        <v>0</v>
      </c>
      <c r="BV42" s="98">
        <f t="shared" si="25"/>
        <v>0</v>
      </c>
      <c r="BW42" s="98">
        <f t="shared" si="26"/>
        <v>0</v>
      </c>
      <c r="BX42" s="98">
        <f t="shared" si="27"/>
        <v>0</v>
      </c>
      <c r="BY42" s="98">
        <f t="shared" si="28"/>
        <v>0</v>
      </c>
      <c r="BZ42" s="98">
        <f t="shared" si="29"/>
        <v>0</v>
      </c>
      <c r="CA42" s="98">
        <f t="shared" si="30"/>
        <v>0</v>
      </c>
      <c r="CB42" s="98">
        <f t="shared" si="31"/>
        <v>0</v>
      </c>
      <c r="CC42" s="98">
        <f t="shared" si="32"/>
        <v>0</v>
      </c>
      <c r="CD42" s="98">
        <f t="shared" si="33"/>
        <v>0</v>
      </c>
      <c r="CE42" s="98">
        <f t="shared" si="34"/>
        <v>0</v>
      </c>
      <c r="CF42" s="98">
        <f t="shared" si="35"/>
        <v>0</v>
      </c>
      <c r="CG42" s="98">
        <f t="shared" si="36"/>
        <v>0</v>
      </c>
      <c r="CH42" s="98">
        <f t="shared" si="37"/>
        <v>0</v>
      </c>
      <c r="CI42" s="98">
        <f t="shared" si="38"/>
        <v>1</v>
      </c>
      <c r="CJ42" s="98">
        <f t="shared" si="39"/>
        <v>0</v>
      </c>
      <c r="CK42" s="99"/>
      <c r="CL42" s="100"/>
      <c r="CM42" s="101"/>
      <c r="CN42" s="102"/>
      <c r="CO42" s="103"/>
      <c r="CP42" s="104"/>
      <c r="CQ42" s="105"/>
      <c r="CR42" s="106">
        <f t="shared" si="40"/>
        <v>4</v>
      </c>
      <c r="CS42" s="107">
        <f t="shared" si="46"/>
        <v>4</v>
      </c>
      <c r="CT42" s="108">
        <f>IF(C32="",0,IF(ISNUMBER(CR29),CR29+(1-(CS29+1)/181),0))</f>
        <v>9.9392265193370157</v>
      </c>
      <c r="CU42" s="108">
        <f t="shared" si="44"/>
        <v>83.248496066635809</v>
      </c>
      <c r="CV42" s="122">
        <f>IF(ISNUMBER(CR29),IF(ISNUMBER(CT41),IF(CT42=CT41,CV41,B42),1),"")</f>
        <v>19</v>
      </c>
      <c r="CW42" s="110"/>
      <c r="CX42" s="110">
        <v>16</v>
      </c>
      <c r="CY42" s="110"/>
      <c r="CZ42" s="110"/>
      <c r="DA42" s="110"/>
      <c r="DB42" s="110"/>
      <c r="DC42" s="110"/>
      <c r="DD42" s="111" t="str">
        <f t="shared" si="45"/>
        <v/>
      </c>
      <c r="DE42" s="42"/>
      <c r="DF42" s="42"/>
      <c r="DG42" s="42"/>
      <c r="DH42" s="42"/>
      <c r="DI42" s="42"/>
      <c r="DJ42" s="42"/>
      <c r="DK42" s="42"/>
    </row>
    <row r="43" spans="1:253" s="112" customFormat="1" ht="20.100000000000001" customHeight="1" x14ac:dyDescent="0.25">
      <c r="A43" s="81">
        <f t="shared" si="1"/>
        <v>7.7900552486187848</v>
      </c>
      <c r="B43" s="113">
        <f t="shared" si="2"/>
        <v>20</v>
      </c>
      <c r="C43" s="173" t="s">
        <v>219</v>
      </c>
      <c r="D43" s="125" t="s">
        <v>178</v>
      </c>
      <c r="E43" s="130">
        <v>2000</v>
      </c>
      <c r="F43" s="88"/>
      <c r="G43" s="126" t="s">
        <v>187</v>
      </c>
      <c r="H43" s="127"/>
      <c r="I43" s="127"/>
      <c r="J43" s="88"/>
      <c r="K43" s="87"/>
      <c r="L43" s="88"/>
      <c r="M43" s="88"/>
      <c r="N43" s="116" t="s">
        <v>127</v>
      </c>
      <c r="O43" s="116" t="s">
        <v>214</v>
      </c>
      <c r="P43" s="116" t="s">
        <v>127</v>
      </c>
      <c r="Q43" s="116" t="s">
        <v>127</v>
      </c>
      <c r="R43" s="116" t="s">
        <v>127</v>
      </c>
      <c r="S43" s="116" t="s">
        <v>127</v>
      </c>
      <c r="T43" s="116" t="s">
        <v>172</v>
      </c>
      <c r="U43" s="116" t="s">
        <v>172</v>
      </c>
      <c r="V43" s="116" t="s">
        <v>172</v>
      </c>
      <c r="W43" s="116" t="s">
        <v>173</v>
      </c>
      <c r="X43" s="116" t="s">
        <v>127</v>
      </c>
      <c r="Y43" s="116" t="s">
        <v>172</v>
      </c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8"/>
      <c r="AW43" s="119" t="s">
        <v>172</v>
      </c>
      <c r="AX43" s="116"/>
      <c r="AY43" s="120">
        <v>6</v>
      </c>
      <c r="AZ43" s="97">
        <f t="shared" si="3"/>
        <v>0</v>
      </c>
      <c r="BA43" s="98">
        <f t="shared" si="4"/>
        <v>0</v>
      </c>
      <c r="BB43" s="98">
        <f t="shared" si="5"/>
        <v>1</v>
      </c>
      <c r="BC43" s="98">
        <f t="shared" si="6"/>
        <v>0</v>
      </c>
      <c r="BD43" s="98">
        <f t="shared" si="7"/>
        <v>0</v>
      </c>
      <c r="BE43" s="98">
        <f t="shared" si="8"/>
        <v>1</v>
      </c>
      <c r="BF43" s="98">
        <f t="shared" si="9"/>
        <v>1</v>
      </c>
      <c r="BG43" s="98">
        <f t="shared" si="10"/>
        <v>0</v>
      </c>
      <c r="BH43" s="98">
        <f t="shared" si="11"/>
        <v>1</v>
      </c>
      <c r="BI43" s="98">
        <f t="shared" si="12"/>
        <v>0</v>
      </c>
      <c r="BJ43" s="98">
        <f t="shared" si="13"/>
        <v>0</v>
      </c>
      <c r="BK43" s="98">
        <f t="shared" si="14"/>
        <v>0</v>
      </c>
      <c r="BL43" s="98">
        <f t="shared" si="15"/>
        <v>0</v>
      </c>
      <c r="BM43" s="98">
        <f t="shared" si="16"/>
        <v>0</v>
      </c>
      <c r="BN43" s="98">
        <f t="shared" si="17"/>
        <v>0</v>
      </c>
      <c r="BO43" s="98">
        <f t="shared" si="18"/>
        <v>0</v>
      </c>
      <c r="BP43" s="98">
        <f t="shared" si="19"/>
        <v>0</v>
      </c>
      <c r="BQ43" s="98">
        <f t="shared" si="20"/>
        <v>0</v>
      </c>
      <c r="BR43" s="98">
        <f t="shared" si="21"/>
        <v>0</v>
      </c>
      <c r="BS43" s="98">
        <f t="shared" si="22"/>
        <v>0</v>
      </c>
      <c r="BT43" s="98">
        <f t="shared" si="23"/>
        <v>0</v>
      </c>
      <c r="BU43" s="98">
        <f t="shared" si="24"/>
        <v>0</v>
      </c>
      <c r="BV43" s="98">
        <f t="shared" si="25"/>
        <v>0</v>
      </c>
      <c r="BW43" s="98">
        <f t="shared" si="26"/>
        <v>0</v>
      </c>
      <c r="BX43" s="98">
        <f t="shared" si="27"/>
        <v>0</v>
      </c>
      <c r="BY43" s="98">
        <f t="shared" si="28"/>
        <v>0</v>
      </c>
      <c r="BZ43" s="98">
        <f t="shared" si="29"/>
        <v>0</v>
      </c>
      <c r="CA43" s="98">
        <f t="shared" si="30"/>
        <v>0</v>
      </c>
      <c r="CB43" s="98">
        <f t="shared" si="31"/>
        <v>0</v>
      </c>
      <c r="CC43" s="98">
        <f t="shared" si="32"/>
        <v>0</v>
      </c>
      <c r="CD43" s="98">
        <f t="shared" si="33"/>
        <v>0</v>
      </c>
      <c r="CE43" s="98">
        <f t="shared" si="34"/>
        <v>0</v>
      </c>
      <c r="CF43" s="98">
        <f t="shared" si="35"/>
        <v>0</v>
      </c>
      <c r="CG43" s="98">
        <f t="shared" si="36"/>
        <v>0</v>
      </c>
      <c r="CH43" s="98">
        <f t="shared" si="37"/>
        <v>0</v>
      </c>
      <c r="CI43" s="98">
        <f t="shared" si="38"/>
        <v>0</v>
      </c>
      <c r="CJ43" s="98">
        <f t="shared" si="39"/>
        <v>0</v>
      </c>
      <c r="CK43" s="99"/>
      <c r="CL43" s="100"/>
      <c r="CM43" s="101"/>
      <c r="CN43" s="102"/>
      <c r="CO43" s="103"/>
      <c r="CP43" s="104"/>
      <c r="CQ43" s="105"/>
      <c r="CR43" s="106">
        <f t="shared" si="40"/>
        <v>4</v>
      </c>
      <c r="CS43" s="107">
        <f t="shared" si="46"/>
        <v>66</v>
      </c>
      <c r="CT43" s="108">
        <f>IF(C34="",0,IF(ISNUMBER(CR34),CR34+(1-(CS34+1)/181),0))</f>
        <v>7.7900552486187848</v>
      </c>
      <c r="CU43" s="108">
        <f t="shared" si="44"/>
        <v>65.247570569180937</v>
      </c>
      <c r="CV43" s="122">
        <f>IF(ISNUMBER(CR34),IF(ISNUMBER(CT42),IF(CT43=CT42,CV42,B43),1),"")</f>
        <v>20</v>
      </c>
      <c r="CW43" s="110"/>
      <c r="CX43" s="110">
        <v>6</v>
      </c>
      <c r="CY43" s="110"/>
      <c r="CZ43" s="110"/>
      <c r="DA43" s="110"/>
      <c r="DB43" s="110"/>
      <c r="DC43" s="110"/>
      <c r="DD43" s="111" t="str">
        <f t="shared" si="45"/>
        <v/>
      </c>
      <c r="DE43" s="42"/>
      <c r="DF43" s="42"/>
      <c r="DG43" s="42"/>
      <c r="DH43" s="42"/>
      <c r="DI43" s="42"/>
      <c r="DJ43" s="42"/>
      <c r="DK43" s="42"/>
    </row>
    <row r="44" spans="1:253" s="112" customFormat="1" ht="20.100000000000001" customHeight="1" x14ac:dyDescent="0.25">
      <c r="A44" s="81">
        <f t="shared" si="1"/>
        <v>9.9668508287292816</v>
      </c>
      <c r="B44" s="113">
        <f t="shared" si="2"/>
        <v>21</v>
      </c>
      <c r="C44" s="173" t="s">
        <v>213</v>
      </c>
      <c r="D44" s="134" t="s">
        <v>178</v>
      </c>
      <c r="E44" s="130"/>
      <c r="F44" s="88"/>
      <c r="G44" s="126" t="s">
        <v>187</v>
      </c>
      <c r="H44" s="127"/>
      <c r="I44" s="127"/>
      <c r="J44" s="88"/>
      <c r="K44" s="87"/>
      <c r="L44" s="88"/>
      <c r="M44" s="88"/>
      <c r="N44" s="116" t="s">
        <v>127</v>
      </c>
      <c r="O44" s="116" t="s">
        <v>174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172</v>
      </c>
      <c r="U44" s="116" t="s">
        <v>172</v>
      </c>
      <c r="V44" s="116" t="s">
        <v>127</v>
      </c>
      <c r="W44" s="116" t="s">
        <v>173</v>
      </c>
      <c r="X44" s="116" t="s">
        <v>172</v>
      </c>
      <c r="Y44" s="116" t="s">
        <v>172</v>
      </c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8"/>
      <c r="AW44" s="119" t="s">
        <v>172</v>
      </c>
      <c r="AX44" s="116"/>
      <c r="AY44" s="120">
        <v>21</v>
      </c>
      <c r="AZ44" s="97">
        <f t="shared" si="3"/>
        <v>0</v>
      </c>
      <c r="BA44" s="98">
        <f t="shared" si="4"/>
        <v>1</v>
      </c>
      <c r="BB44" s="98">
        <f t="shared" si="5"/>
        <v>1</v>
      </c>
      <c r="BC44" s="98">
        <f t="shared" si="6"/>
        <v>0</v>
      </c>
      <c r="BD44" s="98">
        <f t="shared" si="7"/>
        <v>0</v>
      </c>
      <c r="BE44" s="98">
        <f t="shared" si="8"/>
        <v>1</v>
      </c>
      <c r="BF44" s="98">
        <f t="shared" si="9"/>
        <v>1</v>
      </c>
      <c r="BG44" s="98">
        <f t="shared" si="10"/>
        <v>0</v>
      </c>
      <c r="BH44" s="98">
        <f t="shared" si="11"/>
        <v>0</v>
      </c>
      <c r="BI44" s="98">
        <f t="shared" si="12"/>
        <v>0</v>
      </c>
      <c r="BJ44" s="98">
        <f t="shared" si="13"/>
        <v>0</v>
      </c>
      <c r="BK44" s="98">
        <f t="shared" si="14"/>
        <v>0</v>
      </c>
      <c r="BL44" s="98">
        <f t="shared" si="15"/>
        <v>0</v>
      </c>
      <c r="BM44" s="98">
        <f t="shared" si="16"/>
        <v>0</v>
      </c>
      <c r="BN44" s="98">
        <f t="shared" si="17"/>
        <v>0</v>
      </c>
      <c r="BO44" s="98">
        <f t="shared" si="18"/>
        <v>0</v>
      </c>
      <c r="BP44" s="98">
        <f t="shared" si="19"/>
        <v>0</v>
      </c>
      <c r="BQ44" s="98">
        <f t="shared" si="20"/>
        <v>0</v>
      </c>
      <c r="BR44" s="98">
        <f t="shared" si="21"/>
        <v>0</v>
      </c>
      <c r="BS44" s="98">
        <f t="shared" si="22"/>
        <v>0</v>
      </c>
      <c r="BT44" s="98">
        <f t="shared" si="23"/>
        <v>0</v>
      </c>
      <c r="BU44" s="98">
        <f t="shared" si="24"/>
        <v>0</v>
      </c>
      <c r="BV44" s="98">
        <f t="shared" si="25"/>
        <v>0</v>
      </c>
      <c r="BW44" s="98">
        <f t="shared" si="26"/>
        <v>0</v>
      </c>
      <c r="BX44" s="98">
        <f t="shared" si="27"/>
        <v>0</v>
      </c>
      <c r="BY44" s="98">
        <f t="shared" si="28"/>
        <v>0</v>
      </c>
      <c r="BZ44" s="98">
        <f t="shared" si="29"/>
        <v>0</v>
      </c>
      <c r="CA44" s="98">
        <f t="shared" si="30"/>
        <v>0</v>
      </c>
      <c r="CB44" s="98">
        <f t="shared" si="31"/>
        <v>0</v>
      </c>
      <c r="CC44" s="98">
        <f t="shared" si="32"/>
        <v>0</v>
      </c>
      <c r="CD44" s="98">
        <f t="shared" si="33"/>
        <v>0</v>
      </c>
      <c r="CE44" s="98">
        <f t="shared" si="34"/>
        <v>0</v>
      </c>
      <c r="CF44" s="98">
        <f t="shared" si="35"/>
        <v>0</v>
      </c>
      <c r="CG44" s="98">
        <f t="shared" si="36"/>
        <v>0</v>
      </c>
      <c r="CH44" s="98">
        <f t="shared" si="37"/>
        <v>0</v>
      </c>
      <c r="CI44" s="98">
        <f t="shared" si="38"/>
        <v>0</v>
      </c>
      <c r="CJ44" s="98">
        <f t="shared" si="39"/>
        <v>0</v>
      </c>
      <c r="CK44" s="99"/>
      <c r="CL44" s="100"/>
      <c r="CM44" s="101"/>
      <c r="CN44" s="102"/>
      <c r="CO44" s="103"/>
      <c r="CP44" s="104"/>
      <c r="CQ44" s="105"/>
      <c r="CR44" s="106">
        <f t="shared" si="40"/>
        <v>4</v>
      </c>
      <c r="CS44" s="107">
        <f t="shared" si="46"/>
        <v>81</v>
      </c>
      <c r="CT44" s="108">
        <f>IF(C36="",0,IF(ISNUMBER(CR26),CR26+(1-(CS26+1)/181),0))</f>
        <v>9.9668508287292816</v>
      </c>
      <c r="CU44" s="108">
        <f t="shared" si="44"/>
        <v>83.479870430356328</v>
      </c>
      <c r="CV44" s="122">
        <f>IF(ISNUMBER(CR26),IF(ISNUMBER(CT43),IF(CT44=CT43,CV43,B44),1),"")</f>
        <v>21</v>
      </c>
      <c r="CW44" s="110"/>
      <c r="CX44" s="110">
        <v>14</v>
      </c>
      <c r="CY44" s="110"/>
      <c r="CZ44" s="110"/>
      <c r="DA44" s="110"/>
      <c r="DB44" s="110"/>
      <c r="DC44" s="110"/>
      <c r="DD44" s="111" t="str">
        <f t="shared" si="45"/>
        <v/>
      </c>
      <c r="DE44" s="42"/>
      <c r="DF44" s="42"/>
      <c r="DG44" s="42"/>
      <c r="DH44" s="42"/>
      <c r="DI44" s="42"/>
      <c r="DJ44" s="42"/>
      <c r="DK44" s="42"/>
    </row>
    <row r="45" spans="1:253" s="112" customFormat="1" ht="20.100000000000001" customHeight="1" x14ac:dyDescent="0.25">
      <c r="A45" s="81">
        <f t="shared" si="1"/>
        <v>6.9392265193370166</v>
      </c>
      <c r="B45" s="113">
        <f t="shared" si="2"/>
        <v>22</v>
      </c>
      <c r="C45" s="173" t="s">
        <v>226</v>
      </c>
      <c r="D45" s="125"/>
      <c r="E45" s="130"/>
      <c r="F45" s="88"/>
      <c r="G45" s="126" t="s">
        <v>187</v>
      </c>
      <c r="H45" s="127"/>
      <c r="I45" s="127"/>
      <c r="J45" s="88"/>
      <c r="K45" s="87"/>
      <c r="L45" s="88"/>
      <c r="M45" s="88"/>
      <c r="N45" s="116" t="s">
        <v>173</v>
      </c>
      <c r="O45" s="116" t="s">
        <v>127</v>
      </c>
      <c r="P45" s="116" t="s">
        <v>172</v>
      </c>
      <c r="Q45" s="116" t="s">
        <v>127</v>
      </c>
      <c r="R45" s="116" t="s">
        <v>127</v>
      </c>
      <c r="S45" s="116" t="s">
        <v>127</v>
      </c>
      <c r="T45" s="116" t="s">
        <v>173</v>
      </c>
      <c r="U45" s="116" t="s">
        <v>173</v>
      </c>
      <c r="V45" s="116" t="s">
        <v>127</v>
      </c>
      <c r="W45" s="116" t="s">
        <v>173</v>
      </c>
      <c r="X45" s="116" t="s">
        <v>127</v>
      </c>
      <c r="Y45" s="116" t="s">
        <v>173</v>
      </c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8"/>
      <c r="AW45" s="119" t="s">
        <v>174</v>
      </c>
      <c r="AX45" s="116"/>
      <c r="AY45" s="120">
        <v>10</v>
      </c>
      <c r="AZ45" s="97">
        <f t="shared" si="3"/>
        <v>1</v>
      </c>
      <c r="BA45" s="98">
        <f t="shared" si="4"/>
        <v>0</v>
      </c>
      <c r="BB45" s="98">
        <f t="shared" si="5"/>
        <v>0</v>
      </c>
      <c r="BC45" s="98">
        <f t="shared" si="6"/>
        <v>0</v>
      </c>
      <c r="BD45" s="98">
        <f t="shared" si="7"/>
        <v>0</v>
      </c>
      <c r="BE45" s="98">
        <f t="shared" si="8"/>
        <v>1</v>
      </c>
      <c r="BF45" s="98">
        <f t="shared" si="9"/>
        <v>0</v>
      </c>
      <c r="BG45" s="98">
        <f t="shared" si="10"/>
        <v>0</v>
      </c>
      <c r="BH45" s="98">
        <f t="shared" si="11"/>
        <v>0</v>
      </c>
      <c r="BI45" s="98">
        <f t="shared" si="12"/>
        <v>0</v>
      </c>
      <c r="BJ45" s="98">
        <f t="shared" si="13"/>
        <v>0</v>
      </c>
      <c r="BK45" s="98">
        <f t="shared" si="14"/>
        <v>1</v>
      </c>
      <c r="BL45" s="98">
        <f t="shared" si="15"/>
        <v>0</v>
      </c>
      <c r="BM45" s="98">
        <f t="shared" si="16"/>
        <v>0</v>
      </c>
      <c r="BN45" s="98">
        <f t="shared" si="17"/>
        <v>0</v>
      </c>
      <c r="BO45" s="98">
        <f t="shared" si="18"/>
        <v>0</v>
      </c>
      <c r="BP45" s="98">
        <f t="shared" si="19"/>
        <v>0</v>
      </c>
      <c r="BQ45" s="98">
        <f t="shared" si="20"/>
        <v>0</v>
      </c>
      <c r="BR45" s="98">
        <f t="shared" si="21"/>
        <v>0</v>
      </c>
      <c r="BS45" s="98">
        <f t="shared" si="22"/>
        <v>0</v>
      </c>
      <c r="BT45" s="98">
        <f t="shared" si="23"/>
        <v>0</v>
      </c>
      <c r="BU45" s="98">
        <f t="shared" si="24"/>
        <v>0</v>
      </c>
      <c r="BV45" s="98">
        <f t="shared" si="25"/>
        <v>0</v>
      </c>
      <c r="BW45" s="98">
        <f t="shared" si="26"/>
        <v>0</v>
      </c>
      <c r="BX45" s="98">
        <f t="shared" si="27"/>
        <v>0</v>
      </c>
      <c r="BY45" s="98">
        <f t="shared" si="28"/>
        <v>0</v>
      </c>
      <c r="BZ45" s="98">
        <f t="shared" si="29"/>
        <v>0</v>
      </c>
      <c r="CA45" s="98">
        <f t="shared" si="30"/>
        <v>0</v>
      </c>
      <c r="CB45" s="98">
        <f t="shared" si="31"/>
        <v>0</v>
      </c>
      <c r="CC45" s="98">
        <f t="shared" si="32"/>
        <v>0</v>
      </c>
      <c r="CD45" s="98">
        <f t="shared" si="33"/>
        <v>0</v>
      </c>
      <c r="CE45" s="98">
        <f t="shared" si="34"/>
        <v>0</v>
      </c>
      <c r="CF45" s="98">
        <f t="shared" si="35"/>
        <v>0</v>
      </c>
      <c r="CG45" s="98">
        <f t="shared" si="36"/>
        <v>0</v>
      </c>
      <c r="CH45" s="98">
        <f t="shared" si="37"/>
        <v>0</v>
      </c>
      <c r="CI45" s="98">
        <f t="shared" si="38"/>
        <v>1</v>
      </c>
      <c r="CJ45" s="98">
        <f t="shared" si="39"/>
        <v>0</v>
      </c>
      <c r="CK45" s="99"/>
      <c r="CL45" s="100"/>
      <c r="CM45" s="101"/>
      <c r="CN45" s="102"/>
      <c r="CO45" s="103"/>
      <c r="CP45" s="104"/>
      <c r="CQ45" s="105"/>
      <c r="CR45" s="106">
        <f t="shared" si="40"/>
        <v>3</v>
      </c>
      <c r="CS45" s="107">
        <f t="shared" si="46"/>
        <v>10</v>
      </c>
      <c r="CT45" s="108">
        <f>IF(C43="",0,IF(ISNUMBER(CR36),CR36+(1-(CS36+1)/181),0))</f>
        <v>6.9392265193370166</v>
      </c>
      <c r="CU45" s="108">
        <f t="shared" si="44"/>
        <v>58.121240166589544</v>
      </c>
      <c r="CV45" s="122">
        <f>IF(ISNUMBER(CR36),IF(ISNUMBER(CT44),IF(CT45=CT44,CV44,B45),1),"")</f>
        <v>22</v>
      </c>
      <c r="CW45" s="110"/>
      <c r="CX45" s="110">
        <v>11</v>
      </c>
      <c r="CY45" s="110"/>
      <c r="CZ45" s="110"/>
      <c r="DA45" s="110"/>
      <c r="DB45" s="110"/>
      <c r="DC45" s="110"/>
      <c r="DD45" s="111" t="str">
        <f t="shared" si="45"/>
        <v/>
      </c>
      <c r="DE45" s="42"/>
      <c r="DF45" s="42"/>
      <c r="DG45" s="42"/>
      <c r="DH45" s="42"/>
      <c r="DI45" s="42"/>
      <c r="DJ45" s="42"/>
      <c r="DK45" s="42"/>
    </row>
    <row r="46" spans="1:253" s="112" customFormat="1" ht="20.100000000000001" customHeight="1" x14ac:dyDescent="0.25">
      <c r="A46" s="81">
        <f t="shared" si="1"/>
        <v>4.6298342541436464</v>
      </c>
      <c r="B46" s="113">
        <f t="shared" si="2"/>
        <v>23</v>
      </c>
      <c r="C46" s="134" t="s">
        <v>202</v>
      </c>
      <c r="D46" s="134"/>
      <c r="E46" s="85">
        <v>2000</v>
      </c>
      <c r="F46" s="88">
        <v>2</v>
      </c>
      <c r="G46" s="126" t="s">
        <v>187</v>
      </c>
      <c r="H46" s="127" t="s">
        <v>70</v>
      </c>
      <c r="I46" s="127"/>
      <c r="J46" s="88"/>
      <c r="K46" s="126" t="s">
        <v>64</v>
      </c>
      <c r="L46" s="88"/>
      <c r="M46" s="88">
        <v>1951</v>
      </c>
      <c r="N46" s="116" t="s">
        <v>173</v>
      </c>
      <c r="O46" s="116" t="s">
        <v>127</v>
      </c>
      <c r="P46" s="116" t="s">
        <v>172</v>
      </c>
      <c r="Q46" s="116" t="s">
        <v>127</v>
      </c>
      <c r="R46" s="116" t="s">
        <v>127</v>
      </c>
      <c r="S46" s="116" t="s">
        <v>127</v>
      </c>
      <c r="T46" s="116" t="s">
        <v>127</v>
      </c>
      <c r="U46" s="116" t="s">
        <v>173</v>
      </c>
      <c r="V46" s="116" t="s">
        <v>127</v>
      </c>
      <c r="W46" s="116" t="s">
        <v>173</v>
      </c>
      <c r="X46" s="116" t="s">
        <v>127</v>
      </c>
      <c r="Y46" s="116" t="s">
        <v>173</v>
      </c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8"/>
      <c r="AW46" s="119" t="s">
        <v>174</v>
      </c>
      <c r="AX46" s="116"/>
      <c r="AY46" s="120">
        <v>13</v>
      </c>
      <c r="AZ46" s="97">
        <f t="shared" si="3"/>
        <v>1</v>
      </c>
      <c r="BA46" s="98">
        <f t="shared" si="4"/>
        <v>0</v>
      </c>
      <c r="BB46" s="98">
        <f t="shared" si="5"/>
        <v>0</v>
      </c>
      <c r="BC46" s="98">
        <f t="shared" si="6"/>
        <v>0</v>
      </c>
      <c r="BD46" s="98">
        <f t="shared" si="7"/>
        <v>0</v>
      </c>
      <c r="BE46" s="98">
        <f t="shared" si="8"/>
        <v>1</v>
      </c>
      <c r="BF46" s="98">
        <f t="shared" si="9"/>
        <v>0</v>
      </c>
      <c r="BG46" s="98">
        <f t="shared" si="10"/>
        <v>0</v>
      </c>
      <c r="BH46" s="98">
        <f t="shared" si="11"/>
        <v>0</v>
      </c>
      <c r="BI46" s="98">
        <f t="shared" si="12"/>
        <v>0</v>
      </c>
      <c r="BJ46" s="98">
        <f t="shared" si="13"/>
        <v>0</v>
      </c>
      <c r="BK46" s="98">
        <f t="shared" si="14"/>
        <v>1</v>
      </c>
      <c r="BL46" s="98">
        <f t="shared" si="15"/>
        <v>0</v>
      </c>
      <c r="BM46" s="98">
        <f t="shared" si="16"/>
        <v>0</v>
      </c>
      <c r="BN46" s="98">
        <f t="shared" si="17"/>
        <v>0</v>
      </c>
      <c r="BO46" s="98">
        <f t="shared" si="18"/>
        <v>0</v>
      </c>
      <c r="BP46" s="98">
        <f t="shared" si="19"/>
        <v>0</v>
      </c>
      <c r="BQ46" s="98">
        <f t="shared" si="20"/>
        <v>0</v>
      </c>
      <c r="BR46" s="98">
        <f t="shared" si="21"/>
        <v>0</v>
      </c>
      <c r="BS46" s="98">
        <f t="shared" si="22"/>
        <v>0</v>
      </c>
      <c r="BT46" s="98">
        <f t="shared" si="23"/>
        <v>0</v>
      </c>
      <c r="BU46" s="98">
        <f t="shared" si="24"/>
        <v>0</v>
      </c>
      <c r="BV46" s="98">
        <f t="shared" si="25"/>
        <v>0</v>
      </c>
      <c r="BW46" s="98">
        <f t="shared" si="26"/>
        <v>0</v>
      </c>
      <c r="BX46" s="98">
        <f t="shared" si="27"/>
        <v>0</v>
      </c>
      <c r="BY46" s="98">
        <f t="shared" si="28"/>
        <v>0</v>
      </c>
      <c r="BZ46" s="98">
        <f t="shared" si="29"/>
        <v>0</v>
      </c>
      <c r="CA46" s="98">
        <f t="shared" si="30"/>
        <v>0</v>
      </c>
      <c r="CB46" s="98">
        <f t="shared" si="31"/>
        <v>0</v>
      </c>
      <c r="CC46" s="98">
        <f t="shared" si="32"/>
        <v>0</v>
      </c>
      <c r="CD46" s="98">
        <f t="shared" si="33"/>
        <v>0</v>
      </c>
      <c r="CE46" s="98">
        <f t="shared" si="34"/>
        <v>0</v>
      </c>
      <c r="CF46" s="98">
        <f t="shared" si="35"/>
        <v>0</v>
      </c>
      <c r="CG46" s="98">
        <f t="shared" si="36"/>
        <v>0</v>
      </c>
      <c r="CH46" s="98">
        <f t="shared" si="37"/>
        <v>0</v>
      </c>
      <c r="CI46" s="98">
        <f t="shared" si="38"/>
        <v>1</v>
      </c>
      <c r="CJ46" s="98">
        <f t="shared" si="39"/>
        <v>0</v>
      </c>
      <c r="CK46" s="99"/>
      <c r="CL46" s="100">
        <v>0.55555555555555558</v>
      </c>
      <c r="CM46" s="101">
        <v>0.64513888888888882</v>
      </c>
      <c r="CN46" s="102">
        <f>CM46-CL46-CN$17</f>
        <v>8.9583333333333237E-2</v>
      </c>
      <c r="CO46" s="103">
        <f>IF(CN46&gt;IF(G46="О1-О3",CR$18,CR$17),CN46-IF(G46="О1-О3",CR$18,CR$17),0)</f>
        <v>8.9583333333333237E-2</v>
      </c>
      <c r="CP46" s="104">
        <f>HOUR(CO46)*3600+MINUTE(CO46)*60+SECOND(CO46)</f>
        <v>7740</v>
      </c>
      <c r="CQ46" s="105"/>
      <c r="CR46" s="106">
        <f t="shared" si="40"/>
        <v>3</v>
      </c>
      <c r="CS46" s="107">
        <f t="shared" si="46"/>
        <v>13</v>
      </c>
      <c r="CT46" s="108">
        <f>IF(C40="",0,IF(ISNUMBER(CR43),CR43+(1-(CS43+1)/181),0))</f>
        <v>4.6298342541436464</v>
      </c>
      <c r="CU46" s="108">
        <f t="shared" si="44"/>
        <v>38.778343359555763</v>
      </c>
      <c r="CV46" s="122">
        <f>IF(ISNUMBER(CR43),IF(ISNUMBER(CT45),IF(CT46=CT45,CV45,B46),1),"")</f>
        <v>23</v>
      </c>
      <c r="CW46" s="110"/>
      <c r="CX46" s="110"/>
      <c r="CY46" s="110">
        <v>6</v>
      </c>
      <c r="CZ46" s="110"/>
      <c r="DA46" s="110"/>
      <c r="DB46" s="110"/>
      <c r="DC46" s="110"/>
      <c r="DD46" s="111" t="str">
        <f t="shared" si="45"/>
        <v/>
      </c>
      <c r="DE46" s="42"/>
      <c r="DF46" s="42"/>
      <c r="DG46" s="42"/>
      <c r="DH46" s="42"/>
      <c r="DI46" s="42"/>
      <c r="DJ46" s="42"/>
      <c r="DK46" s="42"/>
    </row>
    <row r="47" spans="1:253" s="123" customFormat="1" ht="20.100000000000001" customHeight="1" x14ac:dyDescent="0.25">
      <c r="A47" s="81">
        <f t="shared" si="1"/>
        <v>5.8287292817679557</v>
      </c>
      <c r="B47" s="113">
        <f t="shared" si="2"/>
        <v>24</v>
      </c>
      <c r="C47" s="202" t="s">
        <v>220</v>
      </c>
      <c r="D47" s="134" t="s">
        <v>178</v>
      </c>
      <c r="E47" s="130"/>
      <c r="F47" s="88"/>
      <c r="G47" s="87" t="s">
        <v>187</v>
      </c>
      <c r="H47" s="126" t="s">
        <v>63</v>
      </c>
      <c r="I47" s="127">
        <v>106</v>
      </c>
      <c r="J47" s="131"/>
      <c r="K47" s="87" t="s">
        <v>64</v>
      </c>
      <c r="L47" s="87"/>
      <c r="M47" s="131">
        <v>32247</v>
      </c>
      <c r="N47" s="116" t="s">
        <v>127</v>
      </c>
      <c r="O47" s="116" t="s">
        <v>127</v>
      </c>
      <c r="P47" s="116" t="s">
        <v>127</v>
      </c>
      <c r="Q47" s="116" t="s">
        <v>127</v>
      </c>
      <c r="R47" s="116" t="s">
        <v>127</v>
      </c>
      <c r="S47" s="116" t="s">
        <v>127</v>
      </c>
      <c r="T47" s="116" t="s">
        <v>172</v>
      </c>
      <c r="U47" s="116" t="s">
        <v>172</v>
      </c>
      <c r="V47" s="116" t="s">
        <v>173</v>
      </c>
      <c r="W47" s="116" t="s">
        <v>173</v>
      </c>
      <c r="X47" s="116" t="s">
        <v>172</v>
      </c>
      <c r="Y47" s="116" t="s">
        <v>172</v>
      </c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8"/>
      <c r="AW47" s="119" t="s">
        <v>172</v>
      </c>
      <c r="AX47" s="116"/>
      <c r="AY47" s="120">
        <v>14</v>
      </c>
      <c r="AZ47" s="97">
        <f t="shared" si="3"/>
        <v>0</v>
      </c>
      <c r="BA47" s="98">
        <f t="shared" si="4"/>
        <v>0</v>
      </c>
      <c r="BB47" s="98">
        <f t="shared" si="5"/>
        <v>1</v>
      </c>
      <c r="BC47" s="98">
        <f t="shared" si="6"/>
        <v>0</v>
      </c>
      <c r="BD47" s="98">
        <f t="shared" si="7"/>
        <v>0</v>
      </c>
      <c r="BE47" s="98">
        <f t="shared" si="8"/>
        <v>1</v>
      </c>
      <c r="BF47" s="98">
        <f t="shared" si="9"/>
        <v>1</v>
      </c>
      <c r="BG47" s="98">
        <f t="shared" si="10"/>
        <v>0</v>
      </c>
      <c r="BH47" s="98">
        <f t="shared" si="11"/>
        <v>0</v>
      </c>
      <c r="BI47" s="98">
        <f t="shared" si="12"/>
        <v>0</v>
      </c>
      <c r="BJ47" s="98">
        <f t="shared" si="13"/>
        <v>0</v>
      </c>
      <c r="BK47" s="98">
        <f t="shared" si="14"/>
        <v>0</v>
      </c>
      <c r="BL47" s="98">
        <f t="shared" si="15"/>
        <v>0</v>
      </c>
      <c r="BM47" s="98">
        <f t="shared" si="16"/>
        <v>0</v>
      </c>
      <c r="BN47" s="98">
        <f t="shared" si="17"/>
        <v>0</v>
      </c>
      <c r="BO47" s="98">
        <f t="shared" si="18"/>
        <v>0</v>
      </c>
      <c r="BP47" s="98">
        <f t="shared" si="19"/>
        <v>0</v>
      </c>
      <c r="BQ47" s="98">
        <f t="shared" si="20"/>
        <v>0</v>
      </c>
      <c r="BR47" s="98">
        <f t="shared" si="21"/>
        <v>0</v>
      </c>
      <c r="BS47" s="98">
        <f t="shared" si="22"/>
        <v>0</v>
      </c>
      <c r="BT47" s="98">
        <f t="shared" si="23"/>
        <v>0</v>
      </c>
      <c r="BU47" s="98">
        <f t="shared" si="24"/>
        <v>0</v>
      </c>
      <c r="BV47" s="98">
        <f t="shared" si="25"/>
        <v>0</v>
      </c>
      <c r="BW47" s="98">
        <f t="shared" si="26"/>
        <v>0</v>
      </c>
      <c r="BX47" s="98">
        <f t="shared" si="27"/>
        <v>0</v>
      </c>
      <c r="BY47" s="98">
        <f t="shared" si="28"/>
        <v>0</v>
      </c>
      <c r="BZ47" s="98">
        <f t="shared" si="29"/>
        <v>0</v>
      </c>
      <c r="CA47" s="98">
        <f t="shared" si="30"/>
        <v>0</v>
      </c>
      <c r="CB47" s="98">
        <f t="shared" si="31"/>
        <v>0</v>
      </c>
      <c r="CC47" s="98">
        <f t="shared" si="32"/>
        <v>0</v>
      </c>
      <c r="CD47" s="98">
        <f t="shared" si="33"/>
        <v>0</v>
      </c>
      <c r="CE47" s="98">
        <f t="shared" si="34"/>
        <v>0</v>
      </c>
      <c r="CF47" s="98">
        <f t="shared" si="35"/>
        <v>0</v>
      </c>
      <c r="CG47" s="98">
        <f t="shared" si="36"/>
        <v>0</v>
      </c>
      <c r="CH47" s="98">
        <f t="shared" si="37"/>
        <v>0</v>
      </c>
      <c r="CI47" s="98">
        <f t="shared" si="38"/>
        <v>0</v>
      </c>
      <c r="CJ47" s="98">
        <f t="shared" si="39"/>
        <v>0</v>
      </c>
      <c r="CK47" s="99"/>
      <c r="CL47" s="100">
        <v>0.44444444444444442</v>
      </c>
      <c r="CM47" s="101">
        <v>0.4861111111111111</v>
      </c>
      <c r="CN47" s="102">
        <f>CM47-CL47-CN$17</f>
        <v>4.1666666666666685E-2</v>
      </c>
      <c r="CO47" s="103">
        <f>IF(CN47&gt;IF(G44="О1-О3",CR$18,CR$17),CN47-IF(G44="О1-О3",CR$18,CR$17),0)</f>
        <v>4.1666666666666685E-2</v>
      </c>
      <c r="CP47" s="104">
        <f>HOUR(CO47)*3600+MINUTE(CO47)*60+SECOND(CO47)</f>
        <v>3600</v>
      </c>
      <c r="CQ47" s="105"/>
      <c r="CR47" s="106">
        <f t="shared" si="40"/>
        <v>3</v>
      </c>
      <c r="CS47" s="107">
        <f t="shared" si="46"/>
        <v>74</v>
      </c>
      <c r="CT47" s="108">
        <f>IF(C39="",0,IF(ISNUMBER(CR40),CR40+(1-(CS40+1)/181),0))</f>
        <v>5.8287292817679557</v>
      </c>
      <c r="CU47" s="108">
        <f t="shared" si="44"/>
        <v>48.81999074502545</v>
      </c>
      <c r="CV47" s="122">
        <f>IF(ISNUMBER(CR40),IF(ISNUMBER(CT46),IF(CT47=CT46,CV46,B47),1),"")</f>
        <v>24</v>
      </c>
      <c r="CW47" s="110"/>
      <c r="CX47" s="110"/>
      <c r="CY47" s="110">
        <v>5</v>
      </c>
      <c r="CZ47" s="110"/>
      <c r="DA47" s="110"/>
      <c r="DB47" s="110"/>
      <c r="DC47" s="110"/>
      <c r="DD47" s="111" t="str">
        <f t="shared" si="45"/>
        <v/>
      </c>
      <c r="DE47" s="42"/>
      <c r="DF47" s="42"/>
      <c r="DG47" s="42"/>
      <c r="DH47" s="42"/>
      <c r="DI47" s="42"/>
      <c r="DJ47" s="42"/>
      <c r="DK47" s="4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</row>
    <row r="48" spans="1:253" s="112" customFormat="1" ht="20.100000000000001" customHeight="1" x14ac:dyDescent="0.25">
      <c r="A48" s="81">
        <f t="shared" si="1"/>
        <v>5.9558011049723758</v>
      </c>
      <c r="B48" s="113">
        <f t="shared" si="2"/>
        <v>25</v>
      </c>
      <c r="C48" s="134" t="s">
        <v>215</v>
      </c>
      <c r="D48" s="134" t="s">
        <v>201</v>
      </c>
      <c r="E48" s="130"/>
      <c r="F48" s="88"/>
      <c r="G48" s="126" t="s">
        <v>186</v>
      </c>
      <c r="H48" s="127"/>
      <c r="I48" s="127"/>
      <c r="J48" s="88"/>
      <c r="K48" s="87"/>
      <c r="L48" s="88"/>
      <c r="M48" s="88"/>
      <c r="N48" s="116" t="s">
        <v>173</v>
      </c>
      <c r="O48" s="116" t="s">
        <v>174</v>
      </c>
      <c r="P48" s="116" t="s">
        <v>127</v>
      </c>
      <c r="Q48" s="116" t="s">
        <v>173</v>
      </c>
      <c r="R48" s="116" t="s">
        <v>127</v>
      </c>
      <c r="S48" s="116" t="s">
        <v>172</v>
      </c>
      <c r="T48" s="116" t="s">
        <v>127</v>
      </c>
      <c r="U48" s="116" t="s">
        <v>172</v>
      </c>
      <c r="V48" s="116" t="s">
        <v>173</v>
      </c>
      <c r="W48" s="116" t="s">
        <v>127</v>
      </c>
      <c r="X48" s="116" t="s">
        <v>127</v>
      </c>
      <c r="Y48" s="116" t="s">
        <v>173</v>
      </c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8"/>
      <c r="AW48" s="119" t="s">
        <v>174</v>
      </c>
      <c r="AX48" s="116"/>
      <c r="AY48" s="120">
        <v>4</v>
      </c>
      <c r="AZ48" s="97">
        <f t="shared" si="3"/>
        <v>1</v>
      </c>
      <c r="BA48" s="98">
        <f t="shared" si="4"/>
        <v>1</v>
      </c>
      <c r="BB48" s="98">
        <f t="shared" si="5"/>
        <v>1</v>
      </c>
      <c r="BC48" s="98">
        <f t="shared" si="6"/>
        <v>1</v>
      </c>
      <c r="BD48" s="98">
        <f t="shared" si="7"/>
        <v>0</v>
      </c>
      <c r="BE48" s="98">
        <f t="shared" si="8"/>
        <v>0</v>
      </c>
      <c r="BF48" s="98">
        <f t="shared" si="9"/>
        <v>0</v>
      </c>
      <c r="BG48" s="98">
        <f t="shared" si="10"/>
        <v>0</v>
      </c>
      <c r="BH48" s="98">
        <f t="shared" si="11"/>
        <v>0</v>
      </c>
      <c r="BI48" s="98">
        <f t="shared" si="12"/>
        <v>1</v>
      </c>
      <c r="BJ48" s="98">
        <f t="shared" si="13"/>
        <v>0</v>
      </c>
      <c r="BK48" s="98">
        <f t="shared" si="14"/>
        <v>1</v>
      </c>
      <c r="BL48" s="98">
        <f t="shared" si="15"/>
        <v>0</v>
      </c>
      <c r="BM48" s="98">
        <f t="shared" si="16"/>
        <v>0</v>
      </c>
      <c r="BN48" s="98">
        <f t="shared" si="17"/>
        <v>0</v>
      </c>
      <c r="BO48" s="98">
        <f t="shared" si="18"/>
        <v>0</v>
      </c>
      <c r="BP48" s="98">
        <f t="shared" si="19"/>
        <v>0</v>
      </c>
      <c r="BQ48" s="98">
        <f t="shared" si="20"/>
        <v>0</v>
      </c>
      <c r="BR48" s="98">
        <f t="shared" si="21"/>
        <v>0</v>
      </c>
      <c r="BS48" s="98">
        <f t="shared" si="22"/>
        <v>0</v>
      </c>
      <c r="BT48" s="98">
        <f t="shared" si="23"/>
        <v>0</v>
      </c>
      <c r="BU48" s="98">
        <f t="shared" si="24"/>
        <v>0</v>
      </c>
      <c r="BV48" s="98">
        <f t="shared" si="25"/>
        <v>0</v>
      </c>
      <c r="BW48" s="98">
        <f t="shared" si="26"/>
        <v>0</v>
      </c>
      <c r="BX48" s="98">
        <f t="shared" si="27"/>
        <v>0</v>
      </c>
      <c r="BY48" s="98">
        <f t="shared" si="28"/>
        <v>0</v>
      </c>
      <c r="BZ48" s="98">
        <f t="shared" si="29"/>
        <v>0</v>
      </c>
      <c r="CA48" s="98">
        <f t="shared" si="30"/>
        <v>0</v>
      </c>
      <c r="CB48" s="98">
        <f t="shared" si="31"/>
        <v>0</v>
      </c>
      <c r="CC48" s="98">
        <f t="shared" si="32"/>
        <v>0</v>
      </c>
      <c r="CD48" s="98">
        <f t="shared" si="33"/>
        <v>0</v>
      </c>
      <c r="CE48" s="98">
        <f t="shared" si="34"/>
        <v>0</v>
      </c>
      <c r="CF48" s="98">
        <f t="shared" si="35"/>
        <v>0</v>
      </c>
      <c r="CG48" s="98">
        <f t="shared" si="36"/>
        <v>0</v>
      </c>
      <c r="CH48" s="98">
        <f t="shared" si="37"/>
        <v>0</v>
      </c>
      <c r="CI48" s="98">
        <f t="shared" si="38"/>
        <v>1</v>
      </c>
      <c r="CJ48" s="98">
        <f t="shared" si="39"/>
        <v>0</v>
      </c>
      <c r="CK48" s="99"/>
      <c r="CL48" s="100">
        <v>0.43124999999999997</v>
      </c>
      <c r="CM48" s="101">
        <v>0.50486111111111109</v>
      </c>
      <c r="CN48" s="102">
        <f>CM48-CL48-CN$17</f>
        <v>7.3611111111111127E-2</v>
      </c>
      <c r="CO48" s="103">
        <f>IF(CN48&gt;IF(G49="О1-О3",CR$18,CR$17),CN48-IF(G49="О1-О3",CR$18,CR$17),0)</f>
        <v>7.3611111111111127E-2</v>
      </c>
      <c r="CP48" s="104">
        <f>HOUR(CO48)*3600+MINUTE(CO48)*60+SECOND(CO48)</f>
        <v>6360</v>
      </c>
      <c r="CQ48" s="105"/>
      <c r="CR48" s="106">
        <f t="shared" si="40"/>
        <v>6</v>
      </c>
      <c r="CS48" s="107">
        <f t="shared" si="46"/>
        <v>4</v>
      </c>
      <c r="CT48" s="108">
        <f>IF(C50="",0,IF(ISNUMBER(CR39),CR39+(1-(CS39+1)/181),0))</f>
        <v>5.9558011049723758</v>
      </c>
      <c r="CU48" s="108">
        <f t="shared" si="44"/>
        <v>49.884312818139755</v>
      </c>
      <c r="CV48" s="122">
        <f>IF(ISNUMBER(CR39),IF(ISNUMBER(CT47),IF(CT48=CT47,CV47,B48),1),"")</f>
        <v>25</v>
      </c>
      <c r="CW48" s="110"/>
      <c r="CX48" s="110"/>
      <c r="CY48" s="110">
        <v>1</v>
      </c>
      <c r="CZ48" s="110"/>
      <c r="DA48" s="110"/>
      <c r="DB48" s="110"/>
      <c r="DC48" s="110"/>
      <c r="DD48" s="111" t="str">
        <f t="shared" si="45"/>
        <v>Призер</v>
      </c>
      <c r="DE48" s="42"/>
      <c r="DF48" s="42"/>
      <c r="DG48" s="42"/>
      <c r="DH48" s="42"/>
      <c r="DI48" s="42"/>
      <c r="DJ48" s="42"/>
      <c r="DK48" s="42"/>
    </row>
    <row r="49" spans="1:253" s="123" customFormat="1" ht="20.100000000000001" customHeight="1" x14ac:dyDescent="0.25">
      <c r="A49" s="81">
        <f t="shared" si="1"/>
        <v>10.94475138121547</v>
      </c>
      <c r="B49" s="113">
        <f t="shared" si="2"/>
        <v>26</v>
      </c>
      <c r="C49" s="173" t="s">
        <v>233</v>
      </c>
      <c r="D49" s="134" t="s">
        <v>234</v>
      </c>
      <c r="E49" s="130"/>
      <c r="F49" s="88"/>
      <c r="G49" s="126" t="s">
        <v>185</v>
      </c>
      <c r="H49" s="127"/>
      <c r="I49" s="127"/>
      <c r="J49" s="88"/>
      <c r="K49" s="87"/>
      <c r="L49" s="88"/>
      <c r="M49" s="88"/>
      <c r="N49" s="116" t="s">
        <v>173</v>
      </c>
      <c r="O49" s="116" t="s">
        <v>174</v>
      </c>
      <c r="P49" s="116" t="s">
        <v>127</v>
      </c>
      <c r="Q49" s="116" t="s">
        <v>127</v>
      </c>
      <c r="R49" s="116" t="s">
        <v>173</v>
      </c>
      <c r="S49" s="116" t="s">
        <v>127</v>
      </c>
      <c r="T49" s="116" t="s">
        <v>172</v>
      </c>
      <c r="U49" s="116" t="s">
        <v>173</v>
      </c>
      <c r="V49" s="116" t="s">
        <v>172</v>
      </c>
      <c r="W49" s="116" t="s">
        <v>127</v>
      </c>
      <c r="X49" s="116" t="s">
        <v>173</v>
      </c>
      <c r="Y49" s="116" t="s">
        <v>173</v>
      </c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8"/>
      <c r="AW49" s="119" t="s">
        <v>174</v>
      </c>
      <c r="AX49" s="116"/>
      <c r="AY49" s="120">
        <v>6</v>
      </c>
      <c r="AZ49" s="97">
        <f t="shared" si="3"/>
        <v>1</v>
      </c>
      <c r="BA49" s="98">
        <f t="shared" si="4"/>
        <v>1</v>
      </c>
      <c r="BB49" s="98">
        <f t="shared" si="5"/>
        <v>1</v>
      </c>
      <c r="BC49" s="98">
        <f t="shared" si="6"/>
        <v>0</v>
      </c>
      <c r="BD49" s="98">
        <f t="shared" si="7"/>
        <v>1</v>
      </c>
      <c r="BE49" s="98">
        <f t="shared" si="8"/>
        <v>1</v>
      </c>
      <c r="BF49" s="98">
        <f t="shared" si="9"/>
        <v>1</v>
      </c>
      <c r="BG49" s="98">
        <f t="shared" si="10"/>
        <v>0</v>
      </c>
      <c r="BH49" s="98">
        <f t="shared" si="11"/>
        <v>1</v>
      </c>
      <c r="BI49" s="98">
        <f t="shared" si="12"/>
        <v>1</v>
      </c>
      <c r="BJ49" s="98">
        <f t="shared" si="13"/>
        <v>1</v>
      </c>
      <c r="BK49" s="98">
        <f t="shared" si="14"/>
        <v>1</v>
      </c>
      <c r="BL49" s="98">
        <f t="shared" si="15"/>
        <v>0</v>
      </c>
      <c r="BM49" s="98">
        <f t="shared" si="16"/>
        <v>0</v>
      </c>
      <c r="BN49" s="98">
        <f t="shared" si="17"/>
        <v>0</v>
      </c>
      <c r="BO49" s="98">
        <f t="shared" si="18"/>
        <v>0</v>
      </c>
      <c r="BP49" s="98">
        <f t="shared" si="19"/>
        <v>0</v>
      </c>
      <c r="BQ49" s="98">
        <f t="shared" si="20"/>
        <v>0</v>
      </c>
      <c r="BR49" s="98">
        <f t="shared" si="21"/>
        <v>0</v>
      </c>
      <c r="BS49" s="98">
        <f t="shared" si="22"/>
        <v>0</v>
      </c>
      <c r="BT49" s="98">
        <f t="shared" si="23"/>
        <v>0</v>
      </c>
      <c r="BU49" s="98">
        <f t="shared" si="24"/>
        <v>0</v>
      </c>
      <c r="BV49" s="98">
        <f t="shared" si="25"/>
        <v>0</v>
      </c>
      <c r="BW49" s="98">
        <f t="shared" si="26"/>
        <v>0</v>
      </c>
      <c r="BX49" s="98">
        <f t="shared" si="27"/>
        <v>0</v>
      </c>
      <c r="BY49" s="98">
        <f t="shared" si="28"/>
        <v>0</v>
      </c>
      <c r="BZ49" s="98">
        <f t="shared" si="29"/>
        <v>0</v>
      </c>
      <c r="CA49" s="98">
        <f t="shared" si="30"/>
        <v>0</v>
      </c>
      <c r="CB49" s="98">
        <f t="shared" si="31"/>
        <v>0</v>
      </c>
      <c r="CC49" s="98">
        <f t="shared" si="32"/>
        <v>0</v>
      </c>
      <c r="CD49" s="98">
        <f t="shared" si="33"/>
        <v>0</v>
      </c>
      <c r="CE49" s="98">
        <f t="shared" si="34"/>
        <v>0</v>
      </c>
      <c r="CF49" s="98">
        <f t="shared" si="35"/>
        <v>0</v>
      </c>
      <c r="CG49" s="98">
        <f t="shared" si="36"/>
        <v>0</v>
      </c>
      <c r="CH49" s="98">
        <f t="shared" si="37"/>
        <v>0</v>
      </c>
      <c r="CI49" s="98">
        <f t="shared" si="38"/>
        <v>1</v>
      </c>
      <c r="CJ49" s="98">
        <f t="shared" si="39"/>
        <v>0</v>
      </c>
      <c r="CK49" s="99"/>
      <c r="CL49" s="100"/>
      <c r="CM49" s="101"/>
      <c r="CN49" s="102"/>
      <c r="CO49" s="103"/>
      <c r="CP49" s="104"/>
      <c r="CQ49" s="105"/>
      <c r="CR49" s="106">
        <f t="shared" si="40"/>
        <v>10</v>
      </c>
      <c r="CS49" s="107">
        <f>IF(C47="","",SUM(AY49,IF(AW49=AW$22,0,60),IF(AX49=AX$22,0,60)))-60</f>
        <v>6</v>
      </c>
      <c r="CT49" s="108">
        <f>IF(C52="",0,IF(ISNUMBER(CR50),CR50+(1-(CS50+1)/181),0))</f>
        <v>10.94475138121547</v>
      </c>
      <c r="CU49" s="108">
        <f t="shared" si="44"/>
        <v>91.670522906062018</v>
      </c>
      <c r="CV49" s="122">
        <f>IF(ISNUMBER(CR50),IF(ISNUMBER(CT48),IF(CT49=CT48,CV48,B49),1),"")</f>
        <v>26</v>
      </c>
      <c r="CW49" s="110"/>
      <c r="CX49" s="110"/>
      <c r="CY49" s="110">
        <v>10</v>
      </c>
      <c r="CZ49" s="110"/>
      <c r="DA49" s="110"/>
      <c r="DB49" s="110"/>
      <c r="DC49" s="110"/>
      <c r="DD49" s="111" t="str">
        <f t="shared" si="45"/>
        <v/>
      </c>
      <c r="DE49" s="42"/>
      <c r="DF49" s="42"/>
      <c r="DG49" s="42"/>
      <c r="DH49" s="42"/>
      <c r="DI49" s="42"/>
      <c r="DJ49" s="42"/>
      <c r="DK49" s="4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</row>
    <row r="50" spans="1:253" s="123" customFormat="1" ht="20.100000000000001" customHeight="1" x14ac:dyDescent="0.25">
      <c r="A50" s="81">
        <f t="shared" si="1"/>
        <v>9.9668508287292816</v>
      </c>
      <c r="B50" s="113">
        <f t="shared" si="2"/>
        <v>27</v>
      </c>
      <c r="C50" s="202" t="s">
        <v>211</v>
      </c>
      <c r="D50" s="134" t="s">
        <v>178</v>
      </c>
      <c r="E50" s="130">
        <v>2005</v>
      </c>
      <c r="F50" s="88"/>
      <c r="G50" s="126" t="s">
        <v>185</v>
      </c>
      <c r="H50" s="127"/>
      <c r="I50" s="127"/>
      <c r="J50" s="88"/>
      <c r="K50" s="87"/>
      <c r="L50" s="88"/>
      <c r="M50" s="88"/>
      <c r="N50" s="116" t="s">
        <v>173</v>
      </c>
      <c r="O50" s="116" t="s">
        <v>174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172</v>
      </c>
      <c r="U50" s="116" t="s">
        <v>174</v>
      </c>
      <c r="V50" s="116" t="s">
        <v>172</v>
      </c>
      <c r="W50" s="116" t="s">
        <v>127</v>
      </c>
      <c r="X50" s="116" t="s">
        <v>173</v>
      </c>
      <c r="Y50" s="116" t="s">
        <v>173</v>
      </c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8"/>
      <c r="AW50" s="119" t="s">
        <v>174</v>
      </c>
      <c r="AX50" s="116"/>
      <c r="AY50" s="120">
        <v>9</v>
      </c>
      <c r="AZ50" s="97">
        <f t="shared" si="3"/>
        <v>1</v>
      </c>
      <c r="BA50" s="98">
        <f t="shared" si="4"/>
        <v>1</v>
      </c>
      <c r="BB50" s="98">
        <f t="shared" si="5"/>
        <v>1</v>
      </c>
      <c r="BC50" s="98">
        <f t="shared" si="6"/>
        <v>0</v>
      </c>
      <c r="BD50" s="98">
        <f t="shared" si="7"/>
        <v>0</v>
      </c>
      <c r="BE50" s="98">
        <f t="shared" si="8"/>
        <v>1</v>
      </c>
      <c r="BF50" s="98">
        <f t="shared" si="9"/>
        <v>1</v>
      </c>
      <c r="BG50" s="98">
        <f t="shared" si="10"/>
        <v>1</v>
      </c>
      <c r="BH50" s="98">
        <f t="shared" si="11"/>
        <v>1</v>
      </c>
      <c r="BI50" s="98">
        <f t="shared" si="12"/>
        <v>1</v>
      </c>
      <c r="BJ50" s="98">
        <f t="shared" si="13"/>
        <v>1</v>
      </c>
      <c r="BK50" s="98">
        <f t="shared" si="14"/>
        <v>1</v>
      </c>
      <c r="BL50" s="98">
        <f t="shared" si="15"/>
        <v>0</v>
      </c>
      <c r="BM50" s="98">
        <f t="shared" si="16"/>
        <v>0</v>
      </c>
      <c r="BN50" s="98">
        <f t="shared" si="17"/>
        <v>0</v>
      </c>
      <c r="BO50" s="98">
        <f t="shared" si="18"/>
        <v>0</v>
      </c>
      <c r="BP50" s="98">
        <f t="shared" si="19"/>
        <v>0</v>
      </c>
      <c r="BQ50" s="98">
        <f t="shared" si="20"/>
        <v>0</v>
      </c>
      <c r="BR50" s="98">
        <f t="shared" si="21"/>
        <v>0</v>
      </c>
      <c r="BS50" s="98">
        <f t="shared" si="22"/>
        <v>0</v>
      </c>
      <c r="BT50" s="98">
        <f t="shared" si="23"/>
        <v>0</v>
      </c>
      <c r="BU50" s="98">
        <f t="shared" si="24"/>
        <v>0</v>
      </c>
      <c r="BV50" s="98">
        <f t="shared" si="25"/>
        <v>0</v>
      </c>
      <c r="BW50" s="98">
        <f t="shared" si="26"/>
        <v>0</v>
      </c>
      <c r="BX50" s="98">
        <f t="shared" si="27"/>
        <v>0</v>
      </c>
      <c r="BY50" s="98">
        <f t="shared" si="28"/>
        <v>0</v>
      </c>
      <c r="BZ50" s="98">
        <f t="shared" si="29"/>
        <v>0</v>
      </c>
      <c r="CA50" s="98">
        <f t="shared" si="30"/>
        <v>0</v>
      </c>
      <c r="CB50" s="98">
        <f t="shared" si="31"/>
        <v>0</v>
      </c>
      <c r="CC50" s="98">
        <f t="shared" si="32"/>
        <v>0</v>
      </c>
      <c r="CD50" s="98">
        <f t="shared" si="33"/>
        <v>0</v>
      </c>
      <c r="CE50" s="98">
        <f t="shared" si="34"/>
        <v>0</v>
      </c>
      <c r="CF50" s="98">
        <f t="shared" si="35"/>
        <v>0</v>
      </c>
      <c r="CG50" s="98">
        <f t="shared" si="36"/>
        <v>0</v>
      </c>
      <c r="CH50" s="98">
        <f t="shared" si="37"/>
        <v>0</v>
      </c>
      <c r="CI50" s="98">
        <f t="shared" si="38"/>
        <v>1</v>
      </c>
      <c r="CJ50" s="98">
        <f t="shared" si="39"/>
        <v>0</v>
      </c>
      <c r="CK50" s="99"/>
      <c r="CL50" s="100"/>
      <c r="CM50" s="101"/>
      <c r="CN50" s="102"/>
      <c r="CO50" s="103"/>
      <c r="CP50" s="104"/>
      <c r="CQ50" s="105"/>
      <c r="CR50" s="106">
        <f t="shared" si="40"/>
        <v>10</v>
      </c>
      <c r="CS50" s="107">
        <v>9</v>
      </c>
      <c r="CT50" s="108">
        <f>IF(C51="",0,IF(ISNUMBER(CR52),CR52+(1-(CS52+1)/181),0))</f>
        <v>9.9668508287292816</v>
      </c>
      <c r="CU50" s="108">
        <f t="shared" si="44"/>
        <v>83.479870430356328</v>
      </c>
      <c r="CV50" s="122">
        <f>IF(ISNUMBER(CR52),IF(ISNUMBER(CT49),IF(CT50=CT49,CV49,B50),1),"")</f>
        <v>27</v>
      </c>
      <c r="CW50" s="110"/>
      <c r="CX50" s="110"/>
      <c r="CY50" s="110">
        <v>9</v>
      </c>
      <c r="CZ50" s="110"/>
      <c r="DA50" s="110"/>
      <c r="DB50" s="110"/>
      <c r="DC50" s="110"/>
      <c r="DD50" s="111" t="str">
        <f t="shared" si="45"/>
        <v/>
      </c>
      <c r="DE50" s="42"/>
      <c r="DF50" s="42"/>
      <c r="DG50" s="42"/>
      <c r="DH50" s="42"/>
      <c r="DI50" s="42"/>
      <c r="DJ50" s="42"/>
      <c r="DK50" s="4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</row>
    <row r="51" spans="1:253" s="112" customFormat="1" ht="20.100000000000001" customHeight="1" x14ac:dyDescent="0.25">
      <c r="A51" s="81">
        <f t="shared" si="1"/>
        <v>9.9613259668508292</v>
      </c>
      <c r="B51" s="113">
        <f t="shared" si="2"/>
        <v>28</v>
      </c>
      <c r="C51" s="202" t="s">
        <v>189</v>
      </c>
      <c r="D51" s="134" t="s">
        <v>178</v>
      </c>
      <c r="E51" s="130"/>
      <c r="F51" s="88"/>
      <c r="G51" s="126" t="s">
        <v>185</v>
      </c>
      <c r="H51" s="127"/>
      <c r="I51" s="127"/>
      <c r="J51" s="88"/>
      <c r="K51" s="87"/>
      <c r="L51" s="88"/>
      <c r="M51" s="88"/>
      <c r="N51" s="116" t="s">
        <v>57</v>
      </c>
      <c r="O51" s="116" t="s">
        <v>55</v>
      </c>
      <c r="P51" s="116" t="s">
        <v>54</v>
      </c>
      <c r="Q51" s="116" t="s">
        <v>57</v>
      </c>
      <c r="R51" s="116" t="s">
        <v>57</v>
      </c>
      <c r="S51" s="116" t="s">
        <v>54</v>
      </c>
      <c r="T51" s="116" t="s">
        <v>56</v>
      </c>
      <c r="U51" s="116" t="s">
        <v>57</v>
      </c>
      <c r="V51" s="116" t="s">
        <v>54</v>
      </c>
      <c r="W51" s="116" t="s">
        <v>56</v>
      </c>
      <c r="X51" s="116" t="s">
        <v>57</v>
      </c>
      <c r="Y51" s="116" t="s">
        <v>57</v>
      </c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8"/>
      <c r="AW51" s="119" t="s">
        <v>55</v>
      </c>
      <c r="AX51" s="116"/>
      <c r="AY51" s="120">
        <v>2</v>
      </c>
      <c r="AZ51" s="97">
        <f t="shared" si="3"/>
        <v>1</v>
      </c>
      <c r="BA51" s="98">
        <f t="shared" si="4"/>
        <v>1</v>
      </c>
      <c r="BB51" s="98">
        <f t="shared" si="5"/>
        <v>1</v>
      </c>
      <c r="BC51" s="98">
        <f t="shared" si="6"/>
        <v>1</v>
      </c>
      <c r="BD51" s="98">
        <f t="shared" si="7"/>
        <v>1</v>
      </c>
      <c r="BE51" s="98">
        <f t="shared" si="8"/>
        <v>1</v>
      </c>
      <c r="BF51" s="98">
        <f t="shared" si="9"/>
        <v>1</v>
      </c>
      <c r="BG51" s="98">
        <f t="shared" si="10"/>
        <v>0</v>
      </c>
      <c r="BH51" s="98">
        <f t="shared" si="11"/>
        <v>0</v>
      </c>
      <c r="BI51" s="98">
        <f t="shared" si="12"/>
        <v>0</v>
      </c>
      <c r="BJ51" s="98">
        <f t="shared" si="13"/>
        <v>1</v>
      </c>
      <c r="BK51" s="98">
        <f t="shared" si="14"/>
        <v>1</v>
      </c>
      <c r="BL51" s="98">
        <f t="shared" si="15"/>
        <v>0</v>
      </c>
      <c r="BM51" s="98">
        <f t="shared" si="16"/>
        <v>0</v>
      </c>
      <c r="BN51" s="98">
        <f t="shared" si="17"/>
        <v>0</v>
      </c>
      <c r="BO51" s="98">
        <f t="shared" si="18"/>
        <v>0</v>
      </c>
      <c r="BP51" s="98">
        <f t="shared" si="19"/>
        <v>0</v>
      </c>
      <c r="BQ51" s="98">
        <f t="shared" si="20"/>
        <v>0</v>
      </c>
      <c r="BR51" s="98">
        <f t="shared" si="21"/>
        <v>0</v>
      </c>
      <c r="BS51" s="98">
        <f t="shared" si="22"/>
        <v>0</v>
      </c>
      <c r="BT51" s="98">
        <f t="shared" si="23"/>
        <v>0</v>
      </c>
      <c r="BU51" s="98">
        <f t="shared" si="24"/>
        <v>0</v>
      </c>
      <c r="BV51" s="98">
        <f t="shared" si="25"/>
        <v>0</v>
      </c>
      <c r="BW51" s="98">
        <f t="shared" si="26"/>
        <v>0</v>
      </c>
      <c r="BX51" s="98">
        <f t="shared" si="27"/>
        <v>0</v>
      </c>
      <c r="BY51" s="98">
        <f t="shared" si="28"/>
        <v>0</v>
      </c>
      <c r="BZ51" s="98">
        <f t="shared" si="29"/>
        <v>0</v>
      </c>
      <c r="CA51" s="98">
        <f t="shared" si="30"/>
        <v>0</v>
      </c>
      <c r="CB51" s="98">
        <f t="shared" si="31"/>
        <v>0</v>
      </c>
      <c r="CC51" s="98">
        <f t="shared" si="32"/>
        <v>0</v>
      </c>
      <c r="CD51" s="98">
        <f t="shared" si="33"/>
        <v>0</v>
      </c>
      <c r="CE51" s="98">
        <f t="shared" si="34"/>
        <v>0</v>
      </c>
      <c r="CF51" s="98">
        <f t="shared" si="35"/>
        <v>0</v>
      </c>
      <c r="CG51" s="98">
        <f t="shared" si="36"/>
        <v>0</v>
      </c>
      <c r="CH51" s="98">
        <f t="shared" si="37"/>
        <v>0</v>
      </c>
      <c r="CI51" s="98">
        <f t="shared" si="38"/>
        <v>1</v>
      </c>
      <c r="CJ51" s="98">
        <f t="shared" si="39"/>
        <v>0</v>
      </c>
      <c r="CK51" s="99"/>
      <c r="CL51" s="100"/>
      <c r="CM51" s="101"/>
      <c r="CN51" s="102"/>
      <c r="CO51" s="103"/>
      <c r="CP51" s="104"/>
      <c r="CQ51" s="105"/>
      <c r="CR51" s="106">
        <f t="shared" si="40"/>
        <v>9</v>
      </c>
      <c r="CS51" s="107">
        <f>IF(C40="","",SUM(AY51,IF(AW51=AW$22,0,60),IF(AX51=AX$22,0,60)))-60</f>
        <v>2</v>
      </c>
      <c r="CT51" s="108">
        <f>IF(C53="",0,IF(ISNUMBER(CR53),CR53+(1-(CS53+1)/181),0))</f>
        <v>9.9613259668508292</v>
      </c>
      <c r="CU51" s="108"/>
      <c r="CV51" s="122">
        <f>IF(ISNUMBER(CR53),IF(ISNUMBER(CT50),IF(CT51=CT50,CV50,B51),1),"")</f>
        <v>28</v>
      </c>
      <c r="CW51" s="110"/>
      <c r="CX51" s="110"/>
      <c r="CY51" s="110"/>
      <c r="CZ51" s="110"/>
      <c r="DA51" s="110"/>
      <c r="DB51" s="110"/>
      <c r="DC51" s="110"/>
      <c r="DD51" s="111"/>
      <c r="DE51" s="42"/>
      <c r="DF51" s="5"/>
      <c r="DG51" s="42"/>
      <c r="DH51" s="42"/>
      <c r="DI51" s="42"/>
      <c r="DJ51" s="42"/>
      <c r="DK51" s="42"/>
    </row>
    <row r="52" spans="1:253" s="112" customFormat="1" ht="20.100000000000001" customHeight="1" x14ac:dyDescent="0.25">
      <c r="A52" s="81">
        <f t="shared" si="1"/>
        <v>3.9392265193370166</v>
      </c>
      <c r="B52" s="113">
        <f t="shared" si="2"/>
        <v>29</v>
      </c>
      <c r="C52" s="173" t="s">
        <v>205</v>
      </c>
      <c r="D52" s="125" t="s">
        <v>178</v>
      </c>
      <c r="E52" s="130"/>
      <c r="F52" s="88"/>
      <c r="G52" s="126" t="s">
        <v>185</v>
      </c>
      <c r="H52" s="127"/>
      <c r="I52" s="127"/>
      <c r="J52" s="88"/>
      <c r="K52" s="87"/>
      <c r="L52" s="88"/>
      <c r="M52" s="88"/>
      <c r="N52" s="116" t="s">
        <v>173</v>
      </c>
      <c r="O52" s="116" t="s">
        <v>174</v>
      </c>
      <c r="P52" s="116" t="s">
        <v>127</v>
      </c>
      <c r="Q52" s="116" t="s">
        <v>173</v>
      </c>
      <c r="R52" s="116" t="s">
        <v>173</v>
      </c>
      <c r="S52" s="116" t="s">
        <v>127</v>
      </c>
      <c r="T52" s="116" t="s">
        <v>127</v>
      </c>
      <c r="U52" s="116" t="s">
        <v>173</v>
      </c>
      <c r="V52" s="116" t="s">
        <v>127</v>
      </c>
      <c r="W52" s="116" t="s">
        <v>127</v>
      </c>
      <c r="X52" s="116" t="s">
        <v>173</v>
      </c>
      <c r="Y52" s="116" t="s">
        <v>173</v>
      </c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8"/>
      <c r="AW52" s="119" t="s">
        <v>174</v>
      </c>
      <c r="AX52" s="116"/>
      <c r="AY52" s="120">
        <v>5</v>
      </c>
      <c r="AZ52" s="97">
        <f t="shared" si="3"/>
        <v>1</v>
      </c>
      <c r="BA52" s="98">
        <f t="shared" si="4"/>
        <v>1</v>
      </c>
      <c r="BB52" s="98">
        <f t="shared" si="5"/>
        <v>1</v>
      </c>
      <c r="BC52" s="98">
        <f t="shared" si="6"/>
        <v>1</v>
      </c>
      <c r="BD52" s="98">
        <f t="shared" si="7"/>
        <v>1</v>
      </c>
      <c r="BE52" s="98">
        <f t="shared" si="8"/>
        <v>1</v>
      </c>
      <c r="BF52" s="98">
        <f t="shared" si="9"/>
        <v>0</v>
      </c>
      <c r="BG52" s="98">
        <f t="shared" si="10"/>
        <v>0</v>
      </c>
      <c r="BH52" s="98">
        <f t="shared" si="11"/>
        <v>0</v>
      </c>
      <c r="BI52" s="98">
        <f t="shared" si="12"/>
        <v>1</v>
      </c>
      <c r="BJ52" s="98">
        <f t="shared" si="13"/>
        <v>1</v>
      </c>
      <c r="BK52" s="98">
        <f t="shared" si="14"/>
        <v>1</v>
      </c>
      <c r="BL52" s="98">
        <f t="shared" si="15"/>
        <v>0</v>
      </c>
      <c r="BM52" s="98">
        <f t="shared" si="16"/>
        <v>0</v>
      </c>
      <c r="BN52" s="98">
        <f t="shared" si="17"/>
        <v>0</v>
      </c>
      <c r="BO52" s="98">
        <f t="shared" si="18"/>
        <v>0</v>
      </c>
      <c r="BP52" s="98">
        <f t="shared" si="19"/>
        <v>0</v>
      </c>
      <c r="BQ52" s="98">
        <f t="shared" si="20"/>
        <v>0</v>
      </c>
      <c r="BR52" s="98">
        <f t="shared" si="21"/>
        <v>0</v>
      </c>
      <c r="BS52" s="98">
        <f t="shared" si="22"/>
        <v>0</v>
      </c>
      <c r="BT52" s="98">
        <f t="shared" si="23"/>
        <v>0</v>
      </c>
      <c r="BU52" s="98">
        <f t="shared" si="24"/>
        <v>0</v>
      </c>
      <c r="BV52" s="98">
        <f t="shared" si="25"/>
        <v>0</v>
      </c>
      <c r="BW52" s="98">
        <f t="shared" si="26"/>
        <v>0</v>
      </c>
      <c r="BX52" s="98">
        <f t="shared" si="27"/>
        <v>0</v>
      </c>
      <c r="BY52" s="98">
        <f t="shared" si="28"/>
        <v>0</v>
      </c>
      <c r="BZ52" s="98">
        <f t="shared" si="29"/>
        <v>0</v>
      </c>
      <c r="CA52" s="98">
        <f t="shared" si="30"/>
        <v>0</v>
      </c>
      <c r="CB52" s="98">
        <f t="shared" si="31"/>
        <v>0</v>
      </c>
      <c r="CC52" s="98">
        <f t="shared" si="32"/>
        <v>0</v>
      </c>
      <c r="CD52" s="98">
        <f t="shared" si="33"/>
        <v>0</v>
      </c>
      <c r="CE52" s="98">
        <f t="shared" si="34"/>
        <v>0</v>
      </c>
      <c r="CF52" s="98">
        <f t="shared" si="35"/>
        <v>0</v>
      </c>
      <c r="CG52" s="98">
        <f t="shared" si="36"/>
        <v>0</v>
      </c>
      <c r="CH52" s="98">
        <f t="shared" si="37"/>
        <v>0</v>
      </c>
      <c r="CI52" s="98">
        <f t="shared" si="38"/>
        <v>1</v>
      </c>
      <c r="CJ52" s="98">
        <f t="shared" si="39"/>
        <v>0</v>
      </c>
      <c r="CK52" s="99"/>
      <c r="CL52" s="100"/>
      <c r="CM52" s="101"/>
      <c r="CN52" s="102"/>
      <c r="CO52" s="103"/>
      <c r="CP52" s="104"/>
      <c r="CQ52" s="105"/>
      <c r="CR52" s="106">
        <f t="shared" si="40"/>
        <v>9</v>
      </c>
      <c r="CS52" s="107">
        <f>IF(C51="","",SUM(AY52,IF(AW52=AW$22,0,60),IF(AX52=AX$22,0,60)))-60</f>
        <v>5</v>
      </c>
      <c r="CT52" s="108">
        <f>IF(C45="",0,IF(ISNUMBER(CR45),CR45+(1-(CS45+1)/181),0))</f>
        <v>3.9392265193370166</v>
      </c>
      <c r="CU52" s="108">
        <f>CT52*100/MAX(CT:CT)</f>
        <v>32.993984266543272</v>
      </c>
      <c r="CV52" s="122">
        <f>IF(ISNUMBER(CR45),IF(ISNUMBER(CT51),IF(CT52=CT51,CV51,B52),1),"")</f>
        <v>29</v>
      </c>
      <c r="CW52" s="110"/>
      <c r="CX52" s="110"/>
      <c r="CY52" s="110">
        <v>4</v>
      </c>
      <c r="CZ52" s="110"/>
      <c r="DA52" s="110"/>
      <c r="DB52" s="110"/>
      <c r="DC52" s="110"/>
      <c r="DD52" s="111" t="str">
        <f>IF(OR(AND(CW52&gt;0,CW52&lt;4),AND(CX52&gt;0,CX52&lt;4),AND(CY52&gt;0,CY52&lt;4),AND(CZ52&gt;0,CZ52&lt;4),AND(DA52&gt;0,DA52&lt;4),AND(DB52&gt;0,DB52&lt;4),AND(DC52&gt;0,DC52&lt;4)),"Призер","")</f>
        <v/>
      </c>
      <c r="DE52" s="42"/>
      <c r="DF52" s="42"/>
      <c r="DG52" s="42"/>
      <c r="DH52" s="42"/>
      <c r="DI52" s="42"/>
      <c r="DJ52" s="42"/>
      <c r="DK52" s="42"/>
    </row>
    <row r="53" spans="1:253" s="112" customFormat="1" ht="20.100000000000001" customHeight="1" x14ac:dyDescent="0.25">
      <c r="A53" s="81">
        <f t="shared" si="1"/>
        <v>9.9834254143646408</v>
      </c>
      <c r="B53" s="113">
        <f t="shared" si="2"/>
        <v>30</v>
      </c>
      <c r="C53" s="173" t="s">
        <v>230</v>
      </c>
      <c r="D53" s="84" t="s">
        <v>178</v>
      </c>
      <c r="E53" s="85"/>
      <c r="F53" s="88"/>
      <c r="G53" s="87" t="s">
        <v>185</v>
      </c>
      <c r="H53" s="87" t="s">
        <v>67</v>
      </c>
      <c r="I53" s="127"/>
      <c r="J53" s="128"/>
      <c r="K53" s="126"/>
      <c r="L53" s="88"/>
      <c r="M53" s="88"/>
      <c r="N53" s="116" t="s">
        <v>173</v>
      </c>
      <c r="O53" s="116" t="s">
        <v>174</v>
      </c>
      <c r="P53" s="116" t="s">
        <v>127</v>
      </c>
      <c r="Q53" s="116" t="s">
        <v>173</v>
      </c>
      <c r="R53" s="116" t="s">
        <v>173</v>
      </c>
      <c r="S53" s="116" t="s">
        <v>127</v>
      </c>
      <c r="T53" s="116" t="s">
        <v>173</v>
      </c>
      <c r="U53" s="116" t="s">
        <v>174</v>
      </c>
      <c r="V53" s="116" t="s">
        <v>173</v>
      </c>
      <c r="W53" s="116" t="s">
        <v>127</v>
      </c>
      <c r="X53" s="116" t="s">
        <v>173</v>
      </c>
      <c r="Y53" s="116" t="s">
        <v>172</v>
      </c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8"/>
      <c r="AW53" s="119" t="s">
        <v>174</v>
      </c>
      <c r="AX53" s="116"/>
      <c r="AY53" s="120">
        <v>6</v>
      </c>
      <c r="AZ53" s="97">
        <f t="shared" si="3"/>
        <v>1</v>
      </c>
      <c r="BA53" s="98">
        <f t="shared" si="4"/>
        <v>1</v>
      </c>
      <c r="BB53" s="98">
        <f t="shared" si="5"/>
        <v>1</v>
      </c>
      <c r="BC53" s="98">
        <f t="shared" si="6"/>
        <v>1</v>
      </c>
      <c r="BD53" s="98">
        <f t="shared" si="7"/>
        <v>1</v>
      </c>
      <c r="BE53" s="98">
        <f t="shared" si="8"/>
        <v>1</v>
      </c>
      <c r="BF53" s="98">
        <f t="shared" si="9"/>
        <v>0</v>
      </c>
      <c r="BG53" s="98">
        <f t="shared" si="10"/>
        <v>1</v>
      </c>
      <c r="BH53" s="98">
        <f t="shared" si="11"/>
        <v>0</v>
      </c>
      <c r="BI53" s="98">
        <f t="shared" si="12"/>
        <v>1</v>
      </c>
      <c r="BJ53" s="98">
        <f t="shared" si="13"/>
        <v>1</v>
      </c>
      <c r="BK53" s="98">
        <f t="shared" si="14"/>
        <v>0</v>
      </c>
      <c r="BL53" s="98">
        <f t="shared" si="15"/>
        <v>0</v>
      </c>
      <c r="BM53" s="98">
        <f t="shared" si="16"/>
        <v>0</v>
      </c>
      <c r="BN53" s="98">
        <f t="shared" si="17"/>
        <v>0</v>
      </c>
      <c r="BO53" s="98">
        <f t="shared" si="18"/>
        <v>0</v>
      </c>
      <c r="BP53" s="98">
        <f t="shared" si="19"/>
        <v>0</v>
      </c>
      <c r="BQ53" s="98">
        <f t="shared" si="20"/>
        <v>0</v>
      </c>
      <c r="BR53" s="98">
        <f t="shared" si="21"/>
        <v>0</v>
      </c>
      <c r="BS53" s="98">
        <f t="shared" si="22"/>
        <v>0</v>
      </c>
      <c r="BT53" s="98">
        <f t="shared" si="23"/>
        <v>0</v>
      </c>
      <c r="BU53" s="98">
        <f t="shared" si="24"/>
        <v>0</v>
      </c>
      <c r="BV53" s="98">
        <f t="shared" si="25"/>
        <v>0</v>
      </c>
      <c r="BW53" s="98">
        <f t="shared" si="26"/>
        <v>0</v>
      </c>
      <c r="BX53" s="98">
        <f t="shared" si="27"/>
        <v>0</v>
      </c>
      <c r="BY53" s="98">
        <f t="shared" si="28"/>
        <v>0</v>
      </c>
      <c r="BZ53" s="98">
        <f t="shared" si="29"/>
        <v>0</v>
      </c>
      <c r="CA53" s="98">
        <f t="shared" si="30"/>
        <v>0</v>
      </c>
      <c r="CB53" s="98">
        <f t="shared" si="31"/>
        <v>0</v>
      </c>
      <c r="CC53" s="98">
        <f t="shared" si="32"/>
        <v>0</v>
      </c>
      <c r="CD53" s="98">
        <f t="shared" si="33"/>
        <v>0</v>
      </c>
      <c r="CE53" s="98">
        <f t="shared" si="34"/>
        <v>0</v>
      </c>
      <c r="CF53" s="98">
        <f t="shared" si="35"/>
        <v>0</v>
      </c>
      <c r="CG53" s="98">
        <f t="shared" si="36"/>
        <v>0</v>
      </c>
      <c r="CH53" s="98">
        <f t="shared" si="37"/>
        <v>0</v>
      </c>
      <c r="CI53" s="98">
        <f t="shared" si="38"/>
        <v>1</v>
      </c>
      <c r="CJ53" s="98">
        <f t="shared" si="39"/>
        <v>0</v>
      </c>
      <c r="CK53" s="99"/>
      <c r="CL53" s="100">
        <v>0.42222222222222222</v>
      </c>
      <c r="CM53" s="101">
        <v>0.48749999999999999</v>
      </c>
      <c r="CN53" s="102">
        <f>CM53-CL53-CN$17</f>
        <v>6.5277777777777768E-2</v>
      </c>
      <c r="CO53" s="103">
        <f>IF(CN53&gt;IF(G57="О1-О3",CR$18,CR$17),CN53-IF(G57="О1-О3",CR$18,CR$17),0)</f>
        <v>6.5277777777777768E-2</v>
      </c>
      <c r="CP53" s="104">
        <f>HOUR(CO53)*3600+MINUTE(CO53)*60+SECOND(CO53)</f>
        <v>5640</v>
      </c>
      <c r="CQ53" s="105"/>
      <c r="CR53" s="106">
        <f t="shared" si="40"/>
        <v>9</v>
      </c>
      <c r="CS53" s="107">
        <f>IF(C46="","",SUM(AY53,IF(AW53=AW$22,0,60),IF(AX53=AX$22,0,60)))-60</f>
        <v>6</v>
      </c>
      <c r="CT53" s="108">
        <f>IF(C54="",0,IF(ISNUMBER(CR51),CR51+(1-(CS51+1)/181),0))</f>
        <v>9.9834254143646408</v>
      </c>
      <c r="CU53" s="108">
        <f>CT53*100/MAX(CT:CT)</f>
        <v>83.61869504858862</v>
      </c>
      <c r="CV53" s="122">
        <f>IF(ISNUMBER(CR51),IF(ISNUMBER(CT52),IF(CT53=CT52,CV52,B53),1),"")</f>
        <v>30</v>
      </c>
      <c r="CW53" s="110"/>
      <c r="CX53" s="110"/>
      <c r="CY53" s="110">
        <v>3</v>
      </c>
      <c r="CZ53" s="110"/>
      <c r="DA53" s="110"/>
      <c r="DB53" s="110"/>
      <c r="DC53" s="110"/>
      <c r="DD53" s="111" t="str">
        <f>IF(OR(AND(CW53&gt;0,CW53&lt;4),AND(CX53&gt;0,CX53&lt;4),AND(CY53&gt;0,CY53&lt;4),AND(CZ53&gt;0,CZ53&lt;4),AND(DA53&gt;0,DA53&lt;4),AND(DB53&gt;0,DB53&lt;4),AND(DC53&gt;0,DC53&lt;4)),"Призер","")</f>
        <v>Призер</v>
      </c>
      <c r="DE53" s="42"/>
      <c r="DF53" s="42"/>
      <c r="DG53" s="42"/>
      <c r="DH53" s="42"/>
      <c r="DI53" s="129"/>
      <c r="DJ53" s="42"/>
      <c r="DK53" s="42"/>
    </row>
    <row r="54" spans="1:253" s="112" customFormat="1" ht="20.100000000000001" customHeight="1" x14ac:dyDescent="0.25">
      <c r="A54" s="81">
        <f t="shared" si="1"/>
        <v>0</v>
      </c>
      <c r="B54" s="113">
        <f t="shared" si="2"/>
        <v>31</v>
      </c>
      <c r="C54" s="173" t="s">
        <v>191</v>
      </c>
      <c r="D54" s="125" t="s">
        <v>178</v>
      </c>
      <c r="E54" s="130"/>
      <c r="F54" s="88"/>
      <c r="G54" s="126" t="s">
        <v>185</v>
      </c>
      <c r="H54" s="127"/>
      <c r="I54" s="127"/>
      <c r="J54" s="88"/>
      <c r="K54" s="87"/>
      <c r="L54" s="88"/>
      <c r="M54" s="88"/>
      <c r="N54" s="116" t="s">
        <v>173</v>
      </c>
      <c r="O54" s="116" t="s">
        <v>174</v>
      </c>
      <c r="P54" s="116" t="s">
        <v>172</v>
      </c>
      <c r="Q54" s="116" t="s">
        <v>173</v>
      </c>
      <c r="R54" s="116" t="s">
        <v>173</v>
      </c>
      <c r="S54" s="116" t="s">
        <v>127</v>
      </c>
      <c r="T54" s="116" t="s">
        <v>174</v>
      </c>
      <c r="U54" s="116" t="s">
        <v>174</v>
      </c>
      <c r="V54" s="116" t="s">
        <v>127</v>
      </c>
      <c r="W54" s="116" t="s">
        <v>127</v>
      </c>
      <c r="X54" s="116" t="s">
        <v>173</v>
      </c>
      <c r="Y54" s="116" t="s">
        <v>173</v>
      </c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8"/>
      <c r="AW54" s="119" t="s">
        <v>174</v>
      </c>
      <c r="AX54" s="116"/>
      <c r="AY54" s="120">
        <v>8</v>
      </c>
      <c r="AZ54" s="97">
        <f t="shared" si="3"/>
        <v>1</v>
      </c>
      <c r="BA54" s="98">
        <f t="shared" si="4"/>
        <v>1</v>
      </c>
      <c r="BB54" s="98">
        <f t="shared" si="5"/>
        <v>0</v>
      </c>
      <c r="BC54" s="98">
        <f t="shared" si="6"/>
        <v>1</v>
      </c>
      <c r="BD54" s="98">
        <f t="shared" si="7"/>
        <v>1</v>
      </c>
      <c r="BE54" s="98">
        <f t="shared" si="8"/>
        <v>1</v>
      </c>
      <c r="BF54" s="98">
        <f t="shared" si="9"/>
        <v>0</v>
      </c>
      <c r="BG54" s="98">
        <f t="shared" si="10"/>
        <v>1</v>
      </c>
      <c r="BH54" s="98">
        <f t="shared" si="11"/>
        <v>0</v>
      </c>
      <c r="BI54" s="98">
        <f t="shared" si="12"/>
        <v>1</v>
      </c>
      <c r="BJ54" s="98">
        <f t="shared" si="13"/>
        <v>1</v>
      </c>
      <c r="BK54" s="98">
        <f t="shared" si="14"/>
        <v>1</v>
      </c>
      <c r="BL54" s="98">
        <f t="shared" si="15"/>
        <v>0</v>
      </c>
      <c r="BM54" s="98">
        <f t="shared" si="16"/>
        <v>0</v>
      </c>
      <c r="BN54" s="98">
        <f t="shared" si="17"/>
        <v>0</v>
      </c>
      <c r="BO54" s="98">
        <f t="shared" si="18"/>
        <v>0</v>
      </c>
      <c r="BP54" s="98">
        <f t="shared" si="19"/>
        <v>0</v>
      </c>
      <c r="BQ54" s="98">
        <f t="shared" si="20"/>
        <v>0</v>
      </c>
      <c r="BR54" s="98">
        <f t="shared" si="21"/>
        <v>0</v>
      </c>
      <c r="BS54" s="98">
        <f t="shared" si="22"/>
        <v>0</v>
      </c>
      <c r="BT54" s="98">
        <f t="shared" si="23"/>
        <v>0</v>
      </c>
      <c r="BU54" s="98">
        <f t="shared" si="24"/>
        <v>0</v>
      </c>
      <c r="BV54" s="98">
        <f t="shared" si="25"/>
        <v>0</v>
      </c>
      <c r="BW54" s="98">
        <f t="shared" si="26"/>
        <v>0</v>
      </c>
      <c r="BX54" s="98">
        <f t="shared" si="27"/>
        <v>0</v>
      </c>
      <c r="BY54" s="98">
        <f t="shared" si="28"/>
        <v>0</v>
      </c>
      <c r="BZ54" s="98">
        <f t="shared" si="29"/>
        <v>0</v>
      </c>
      <c r="CA54" s="98">
        <f t="shared" si="30"/>
        <v>0</v>
      </c>
      <c r="CB54" s="98">
        <f t="shared" si="31"/>
        <v>0</v>
      </c>
      <c r="CC54" s="98">
        <f t="shared" si="32"/>
        <v>0</v>
      </c>
      <c r="CD54" s="98">
        <f t="shared" si="33"/>
        <v>0</v>
      </c>
      <c r="CE54" s="98">
        <f t="shared" si="34"/>
        <v>0</v>
      </c>
      <c r="CF54" s="98">
        <f t="shared" si="35"/>
        <v>0</v>
      </c>
      <c r="CG54" s="98">
        <f t="shared" si="36"/>
        <v>0</v>
      </c>
      <c r="CH54" s="98">
        <f t="shared" si="37"/>
        <v>0</v>
      </c>
      <c r="CI54" s="98">
        <f t="shared" si="38"/>
        <v>1</v>
      </c>
      <c r="CJ54" s="98">
        <f t="shared" si="39"/>
        <v>0</v>
      </c>
      <c r="CK54" s="99"/>
      <c r="CL54" s="100"/>
      <c r="CM54" s="101"/>
      <c r="CN54" s="102"/>
      <c r="CO54" s="103"/>
      <c r="CP54" s="104"/>
      <c r="CQ54" s="105"/>
      <c r="CR54" s="106">
        <f t="shared" si="40"/>
        <v>9</v>
      </c>
      <c r="CS54" s="107">
        <f>IF(C47="","",SUM(AY54,IF(AW54=AW$22,0,60),IF(AX54=AX$22,0,60)))-60</f>
        <v>8</v>
      </c>
      <c r="CT54" s="108"/>
      <c r="CU54" s="108"/>
      <c r="CV54" s="122"/>
      <c r="CW54" s="110"/>
      <c r="CX54" s="110"/>
      <c r="CY54" s="110">
        <v>6</v>
      </c>
      <c r="CZ54" s="110"/>
      <c r="DA54" s="110"/>
      <c r="DB54" s="110"/>
      <c r="DC54" s="110"/>
      <c r="DD54" s="111" t="str">
        <f>IF(OR(AND(CW54&gt;0,CW54&lt;4),AND(CX54&gt;0,CX54&lt;4),AND(CY54&gt;0,CY54&lt;4),AND(CZ54&gt;0,CZ54&lt;4),AND(DA54&gt;0,DA54&lt;4),AND(DB54&gt;0,DB54&lt;4),AND(DC54&gt;0,DC54&lt;4)),"Призер","")</f>
        <v/>
      </c>
      <c r="DE54" s="42"/>
      <c r="DF54" s="5"/>
      <c r="DG54" s="42"/>
      <c r="DH54" s="42"/>
      <c r="DI54" s="42"/>
      <c r="DJ54" s="42"/>
      <c r="DK54" s="42"/>
    </row>
    <row r="55" spans="1:253" s="112" customFormat="1" ht="20.100000000000001" customHeight="1" x14ac:dyDescent="0.25">
      <c r="A55" s="81">
        <f t="shared" si="1"/>
        <v>0</v>
      </c>
      <c r="B55" s="113">
        <f t="shared" si="2"/>
        <v>32</v>
      </c>
      <c r="C55" s="173" t="s">
        <v>193</v>
      </c>
      <c r="D55" s="125" t="s">
        <v>194</v>
      </c>
      <c r="E55" s="130"/>
      <c r="F55" s="88"/>
      <c r="G55" s="126" t="s">
        <v>185</v>
      </c>
      <c r="H55" s="127"/>
      <c r="I55" s="127"/>
      <c r="J55" s="88"/>
      <c r="K55" s="87"/>
      <c r="L55" s="88"/>
      <c r="M55" s="88"/>
      <c r="N55" s="116" t="s">
        <v>127</v>
      </c>
      <c r="O55" s="116" t="s">
        <v>55</v>
      </c>
      <c r="P55" s="116" t="s">
        <v>175</v>
      </c>
      <c r="Q55" s="116" t="s">
        <v>127</v>
      </c>
      <c r="R55" s="116" t="s">
        <v>173</v>
      </c>
      <c r="S55" s="116" t="s">
        <v>127</v>
      </c>
      <c r="T55" s="116" t="s">
        <v>172</v>
      </c>
      <c r="U55" s="116" t="s">
        <v>174</v>
      </c>
      <c r="V55" s="116" t="s">
        <v>173</v>
      </c>
      <c r="W55" s="116" t="s">
        <v>127</v>
      </c>
      <c r="X55" s="116" t="s">
        <v>173</v>
      </c>
      <c r="Y55" s="116" t="s">
        <v>173</v>
      </c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8"/>
      <c r="AW55" s="119" t="s">
        <v>174</v>
      </c>
      <c r="AX55" s="116"/>
      <c r="AY55" s="120">
        <v>3</v>
      </c>
      <c r="AZ55" s="97">
        <f t="shared" ref="AZ55:CJ55" si="47">IF(N55=N$22,1,0)</f>
        <v>0</v>
      </c>
      <c r="BA55" s="98">
        <f t="shared" si="47"/>
        <v>1</v>
      </c>
      <c r="BB55" s="98">
        <f t="shared" si="47"/>
        <v>0</v>
      </c>
      <c r="BC55" s="98">
        <f t="shared" si="47"/>
        <v>0</v>
      </c>
      <c r="BD55" s="98">
        <f t="shared" si="47"/>
        <v>1</v>
      </c>
      <c r="BE55" s="98">
        <f t="shared" si="47"/>
        <v>1</v>
      </c>
      <c r="BF55" s="98">
        <f t="shared" si="47"/>
        <v>1</v>
      </c>
      <c r="BG55" s="98">
        <f t="shared" si="47"/>
        <v>1</v>
      </c>
      <c r="BH55" s="98">
        <f t="shared" si="47"/>
        <v>0</v>
      </c>
      <c r="BI55" s="98">
        <f t="shared" si="47"/>
        <v>1</v>
      </c>
      <c r="BJ55" s="98">
        <f t="shared" si="47"/>
        <v>1</v>
      </c>
      <c r="BK55" s="98">
        <f t="shared" si="47"/>
        <v>1</v>
      </c>
      <c r="BL55" s="98">
        <f t="shared" si="47"/>
        <v>0</v>
      </c>
      <c r="BM55" s="98">
        <f t="shared" si="47"/>
        <v>0</v>
      </c>
      <c r="BN55" s="98">
        <f t="shared" si="47"/>
        <v>0</v>
      </c>
      <c r="BO55" s="98">
        <f t="shared" si="47"/>
        <v>0</v>
      </c>
      <c r="BP55" s="98">
        <f t="shared" si="47"/>
        <v>0</v>
      </c>
      <c r="BQ55" s="98">
        <f t="shared" si="47"/>
        <v>0</v>
      </c>
      <c r="BR55" s="98">
        <f t="shared" si="47"/>
        <v>0</v>
      </c>
      <c r="BS55" s="98">
        <f t="shared" si="47"/>
        <v>0</v>
      </c>
      <c r="BT55" s="98">
        <f t="shared" si="47"/>
        <v>0</v>
      </c>
      <c r="BU55" s="98">
        <f t="shared" si="47"/>
        <v>0</v>
      </c>
      <c r="BV55" s="98">
        <f t="shared" si="47"/>
        <v>0</v>
      </c>
      <c r="BW55" s="98">
        <f t="shared" si="47"/>
        <v>0</v>
      </c>
      <c r="BX55" s="98">
        <f t="shared" si="47"/>
        <v>0</v>
      </c>
      <c r="BY55" s="98">
        <f t="shared" si="47"/>
        <v>0</v>
      </c>
      <c r="BZ55" s="98">
        <f t="shared" si="47"/>
        <v>0</v>
      </c>
      <c r="CA55" s="98">
        <f t="shared" si="47"/>
        <v>0</v>
      </c>
      <c r="CB55" s="98">
        <f t="shared" si="47"/>
        <v>0</v>
      </c>
      <c r="CC55" s="98">
        <f t="shared" si="47"/>
        <v>0</v>
      </c>
      <c r="CD55" s="98">
        <f t="shared" si="47"/>
        <v>0</v>
      </c>
      <c r="CE55" s="98">
        <f t="shared" si="47"/>
        <v>0</v>
      </c>
      <c r="CF55" s="98">
        <f t="shared" si="47"/>
        <v>0</v>
      </c>
      <c r="CG55" s="98">
        <f t="shared" si="47"/>
        <v>0</v>
      </c>
      <c r="CH55" s="98">
        <f t="shared" si="47"/>
        <v>0</v>
      </c>
      <c r="CI55" s="98">
        <f t="shared" si="47"/>
        <v>1</v>
      </c>
      <c r="CJ55" s="98">
        <f t="shared" si="47"/>
        <v>0</v>
      </c>
      <c r="CK55" s="99"/>
      <c r="CL55" s="100"/>
      <c r="CM55" s="101"/>
      <c r="CN55" s="102"/>
      <c r="CO55" s="103"/>
      <c r="CP55" s="104"/>
      <c r="CQ55" s="105"/>
      <c r="CR55" s="106">
        <f>SUM(AZ55:CH55)-CQ55</f>
        <v>8</v>
      </c>
      <c r="CS55" s="107">
        <v>3</v>
      </c>
      <c r="CT55" s="108"/>
      <c r="CU55" s="108"/>
      <c r="CV55" s="122"/>
      <c r="CW55" s="110"/>
      <c r="CX55" s="110"/>
      <c r="CY55" s="110">
        <v>19</v>
      </c>
      <c r="CZ55" s="110"/>
      <c r="DA55" s="110"/>
      <c r="DB55" s="110">
        <v>13</v>
      </c>
      <c r="DC55" s="110"/>
      <c r="DD55" s="111" t="str">
        <f>IF(OR(AND(CW55&gt;0,CW55&lt;4),AND(CX55&gt;0,CX55&lt;4),AND(CY55&gt;0,CY55&lt;4),AND(CZ55&gt;0,CZ55&lt;4),AND(DA55&gt;0,DA55&lt;4),AND(DB55&gt;0,DB55&lt;4),AND(DC55&gt;0,DC55&lt;4)),"Призер","")</f>
        <v/>
      </c>
      <c r="DE55" s="42"/>
      <c r="DF55" s="42"/>
      <c r="DG55" s="42"/>
      <c r="DH55" s="42"/>
      <c r="DI55" s="42"/>
      <c r="DJ55" s="42"/>
      <c r="DK55" s="42"/>
    </row>
    <row r="56" spans="1:253" s="112" customFormat="1" ht="20.100000000000001" customHeight="1" x14ac:dyDescent="0.25">
      <c r="A56" s="81">
        <f t="shared" si="1"/>
        <v>0</v>
      </c>
      <c r="B56" s="113">
        <f t="shared" si="2"/>
        <v>33</v>
      </c>
      <c r="C56" s="173" t="s">
        <v>206</v>
      </c>
      <c r="D56" s="84" t="s">
        <v>178</v>
      </c>
      <c r="E56" s="130"/>
      <c r="F56" s="88"/>
      <c r="G56" s="126" t="s">
        <v>185</v>
      </c>
      <c r="H56" s="127"/>
      <c r="I56" s="127"/>
      <c r="J56" s="88"/>
      <c r="K56" s="87"/>
      <c r="L56" s="88"/>
      <c r="M56" s="88"/>
      <c r="N56" s="116" t="s">
        <v>173</v>
      </c>
      <c r="O56" s="116" t="s">
        <v>174</v>
      </c>
      <c r="P56" s="116" t="s">
        <v>127</v>
      </c>
      <c r="Q56" s="116" t="s">
        <v>173</v>
      </c>
      <c r="R56" s="116" t="s">
        <v>173</v>
      </c>
      <c r="S56" s="116" t="s">
        <v>127</v>
      </c>
      <c r="T56" s="116" t="s">
        <v>172</v>
      </c>
      <c r="U56" s="116" t="s">
        <v>173</v>
      </c>
      <c r="V56" s="116" t="s">
        <v>127</v>
      </c>
      <c r="W56" s="116" t="s">
        <v>172</v>
      </c>
      <c r="X56" s="116" t="s">
        <v>127</v>
      </c>
      <c r="Y56" s="116" t="s">
        <v>173</v>
      </c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8"/>
      <c r="AW56" s="119" t="s">
        <v>174</v>
      </c>
      <c r="AX56" s="116"/>
      <c r="AY56" s="120">
        <v>8</v>
      </c>
      <c r="AZ56" s="97">
        <f t="shared" si="3"/>
        <v>1</v>
      </c>
      <c r="BA56" s="98">
        <f t="shared" si="4"/>
        <v>1</v>
      </c>
      <c r="BB56" s="98">
        <f t="shared" si="5"/>
        <v>1</v>
      </c>
      <c r="BC56" s="98">
        <f t="shared" si="6"/>
        <v>1</v>
      </c>
      <c r="BD56" s="98">
        <f t="shared" si="7"/>
        <v>1</v>
      </c>
      <c r="BE56" s="98">
        <f t="shared" si="8"/>
        <v>1</v>
      </c>
      <c r="BF56" s="98">
        <f t="shared" si="9"/>
        <v>1</v>
      </c>
      <c r="BG56" s="98">
        <f t="shared" si="10"/>
        <v>0</v>
      </c>
      <c r="BH56" s="98">
        <f t="shared" si="11"/>
        <v>0</v>
      </c>
      <c r="BI56" s="98">
        <f t="shared" si="12"/>
        <v>0</v>
      </c>
      <c r="BJ56" s="98">
        <f t="shared" si="13"/>
        <v>0</v>
      </c>
      <c r="BK56" s="98">
        <f t="shared" si="14"/>
        <v>1</v>
      </c>
      <c r="BL56" s="98">
        <f t="shared" si="15"/>
        <v>0</v>
      </c>
      <c r="BM56" s="98">
        <f t="shared" si="16"/>
        <v>0</v>
      </c>
      <c r="BN56" s="98">
        <f t="shared" si="17"/>
        <v>0</v>
      </c>
      <c r="BO56" s="98">
        <f t="shared" si="18"/>
        <v>0</v>
      </c>
      <c r="BP56" s="98">
        <f t="shared" si="19"/>
        <v>0</v>
      </c>
      <c r="BQ56" s="98">
        <f t="shared" si="20"/>
        <v>0</v>
      </c>
      <c r="BR56" s="98">
        <f t="shared" si="21"/>
        <v>0</v>
      </c>
      <c r="BS56" s="98">
        <f t="shared" si="22"/>
        <v>0</v>
      </c>
      <c r="BT56" s="98">
        <f t="shared" si="23"/>
        <v>0</v>
      </c>
      <c r="BU56" s="98">
        <f t="shared" si="24"/>
        <v>0</v>
      </c>
      <c r="BV56" s="98">
        <f t="shared" si="25"/>
        <v>0</v>
      </c>
      <c r="BW56" s="98">
        <f t="shared" si="26"/>
        <v>0</v>
      </c>
      <c r="BX56" s="98">
        <f t="shared" si="27"/>
        <v>0</v>
      </c>
      <c r="BY56" s="98">
        <f t="shared" si="28"/>
        <v>0</v>
      </c>
      <c r="BZ56" s="98">
        <f t="shared" si="29"/>
        <v>0</v>
      </c>
      <c r="CA56" s="98">
        <f t="shared" si="30"/>
        <v>0</v>
      </c>
      <c r="CB56" s="98">
        <f t="shared" si="31"/>
        <v>0</v>
      </c>
      <c r="CC56" s="98">
        <f t="shared" si="32"/>
        <v>0</v>
      </c>
      <c r="CD56" s="98">
        <f t="shared" si="33"/>
        <v>0</v>
      </c>
      <c r="CE56" s="98">
        <f t="shared" si="34"/>
        <v>0</v>
      </c>
      <c r="CF56" s="98">
        <f t="shared" si="35"/>
        <v>0</v>
      </c>
      <c r="CG56" s="98">
        <f t="shared" si="36"/>
        <v>0</v>
      </c>
      <c r="CH56" s="98">
        <f t="shared" si="37"/>
        <v>0</v>
      </c>
      <c r="CI56" s="98">
        <f t="shared" si="38"/>
        <v>1</v>
      </c>
      <c r="CJ56" s="98">
        <f t="shared" si="39"/>
        <v>0</v>
      </c>
      <c r="CK56" s="99"/>
      <c r="CL56" s="100"/>
      <c r="CM56" s="101"/>
      <c r="CN56" s="102"/>
      <c r="CO56" s="103"/>
      <c r="CP56" s="104"/>
      <c r="CQ56" s="105"/>
      <c r="CR56" s="106">
        <f t="shared" si="40"/>
        <v>8</v>
      </c>
      <c r="CS56" s="107">
        <f>IF(C49="","",SUM(AY56,IF(AW56=AW$22,0,60),IF(AX56=AX$22,0,60)))-60</f>
        <v>8</v>
      </c>
      <c r="CT56" s="108"/>
      <c r="CU56" s="108"/>
      <c r="CV56" s="122"/>
      <c r="CW56" s="110"/>
      <c r="CX56" s="110"/>
      <c r="CY56" s="110">
        <v>16</v>
      </c>
      <c r="CZ56" s="110"/>
      <c r="DA56" s="110"/>
      <c r="DB56" s="110">
        <v>11</v>
      </c>
      <c r="DC56" s="110"/>
      <c r="DD56" s="111" t="str">
        <f>IF(OR(AND(CW56&gt;0,CW56&lt;4),AND(CX56&gt;0,CX56&lt;4),AND(CY56&gt;0,CY56&lt;4),AND(CZ56&gt;0,CZ56&lt;4),AND(DA56&gt;0,DA56&lt;4),AND(DB56&gt;0,DB56&lt;4),AND(DC56&gt;0,DC56&lt;4)),"Призер","")</f>
        <v/>
      </c>
      <c r="DE56" s="42"/>
      <c r="DF56" s="42"/>
      <c r="DG56" s="42"/>
      <c r="DH56" s="42"/>
      <c r="DI56" s="42"/>
      <c r="DJ56" s="42"/>
      <c r="DK56" s="42"/>
    </row>
    <row r="57" spans="1:253" s="112" customFormat="1" ht="20.100000000000001" customHeight="1" thickBot="1" x14ac:dyDescent="0.3">
      <c r="A57" s="81">
        <f t="shared" si="1"/>
        <v>8.6187845303867405</v>
      </c>
      <c r="B57" s="113">
        <f t="shared" si="2"/>
        <v>34</v>
      </c>
      <c r="C57" s="172" t="s">
        <v>231</v>
      </c>
      <c r="D57" s="134" t="s">
        <v>178</v>
      </c>
      <c r="E57" s="130">
        <v>1999</v>
      </c>
      <c r="F57" s="88"/>
      <c r="G57" s="126" t="s">
        <v>185</v>
      </c>
      <c r="H57" s="127"/>
      <c r="I57" s="127"/>
      <c r="J57" s="88"/>
      <c r="K57" s="87"/>
      <c r="L57" s="88"/>
      <c r="M57" s="88"/>
      <c r="N57" s="116" t="s">
        <v>173</v>
      </c>
      <c r="O57" s="116" t="s">
        <v>174</v>
      </c>
      <c r="P57" s="116" t="s">
        <v>172</v>
      </c>
      <c r="Q57" s="116" t="s">
        <v>127</v>
      </c>
      <c r="R57" s="116" t="s">
        <v>173</v>
      </c>
      <c r="S57" s="116" t="s">
        <v>127</v>
      </c>
      <c r="T57" s="116" t="s">
        <v>172</v>
      </c>
      <c r="U57" s="116" t="s">
        <v>172</v>
      </c>
      <c r="V57" s="116" t="s">
        <v>172</v>
      </c>
      <c r="W57" s="116" t="s">
        <v>127</v>
      </c>
      <c r="X57" s="116" t="s">
        <v>127</v>
      </c>
      <c r="Y57" s="116" t="s">
        <v>173</v>
      </c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8"/>
      <c r="AW57" s="119" t="s">
        <v>174</v>
      </c>
      <c r="AX57" s="139"/>
      <c r="AY57" s="120">
        <v>8</v>
      </c>
      <c r="AZ57" s="97">
        <f t="shared" si="3"/>
        <v>1</v>
      </c>
      <c r="BA57" s="98">
        <f t="shared" si="4"/>
        <v>1</v>
      </c>
      <c r="BB57" s="98">
        <f t="shared" si="5"/>
        <v>0</v>
      </c>
      <c r="BC57" s="98">
        <f t="shared" si="6"/>
        <v>0</v>
      </c>
      <c r="BD57" s="98">
        <f t="shared" si="7"/>
        <v>1</v>
      </c>
      <c r="BE57" s="98">
        <f t="shared" si="8"/>
        <v>1</v>
      </c>
      <c r="BF57" s="98">
        <f t="shared" si="9"/>
        <v>1</v>
      </c>
      <c r="BG57" s="98">
        <f t="shared" si="10"/>
        <v>0</v>
      </c>
      <c r="BH57" s="98">
        <f t="shared" si="11"/>
        <v>1</v>
      </c>
      <c r="BI57" s="98">
        <f t="shared" si="12"/>
        <v>1</v>
      </c>
      <c r="BJ57" s="98">
        <f t="shared" si="13"/>
        <v>0</v>
      </c>
      <c r="BK57" s="98">
        <f t="shared" si="14"/>
        <v>1</v>
      </c>
      <c r="BL57" s="98">
        <f t="shared" si="15"/>
        <v>0</v>
      </c>
      <c r="BM57" s="98">
        <f t="shared" si="16"/>
        <v>0</v>
      </c>
      <c r="BN57" s="98">
        <f t="shared" si="17"/>
        <v>0</v>
      </c>
      <c r="BO57" s="98">
        <f t="shared" si="18"/>
        <v>0</v>
      </c>
      <c r="BP57" s="98">
        <f t="shared" si="19"/>
        <v>0</v>
      </c>
      <c r="BQ57" s="98">
        <f t="shared" si="20"/>
        <v>0</v>
      </c>
      <c r="BR57" s="98">
        <f t="shared" si="21"/>
        <v>0</v>
      </c>
      <c r="BS57" s="98">
        <f t="shared" si="22"/>
        <v>0</v>
      </c>
      <c r="BT57" s="98">
        <f t="shared" si="23"/>
        <v>0</v>
      </c>
      <c r="BU57" s="98">
        <f t="shared" si="24"/>
        <v>0</v>
      </c>
      <c r="BV57" s="98">
        <f t="shared" si="25"/>
        <v>0</v>
      </c>
      <c r="BW57" s="98">
        <f t="shared" si="26"/>
        <v>0</v>
      </c>
      <c r="BX57" s="98">
        <f t="shared" si="27"/>
        <v>0</v>
      </c>
      <c r="BY57" s="98">
        <f t="shared" si="28"/>
        <v>0</v>
      </c>
      <c r="BZ57" s="98">
        <f t="shared" si="29"/>
        <v>0</v>
      </c>
      <c r="CA57" s="98">
        <f t="shared" si="30"/>
        <v>0</v>
      </c>
      <c r="CB57" s="98">
        <f t="shared" si="31"/>
        <v>0</v>
      </c>
      <c r="CC57" s="98">
        <f t="shared" si="32"/>
        <v>0</v>
      </c>
      <c r="CD57" s="98">
        <f t="shared" si="33"/>
        <v>0</v>
      </c>
      <c r="CE57" s="98">
        <f t="shared" si="34"/>
        <v>0</v>
      </c>
      <c r="CF57" s="98">
        <f t="shared" si="35"/>
        <v>0</v>
      </c>
      <c r="CG57" s="98">
        <f t="shared" si="36"/>
        <v>0</v>
      </c>
      <c r="CH57" s="98">
        <f t="shared" si="37"/>
        <v>0</v>
      </c>
      <c r="CI57" s="98">
        <f t="shared" si="38"/>
        <v>1</v>
      </c>
      <c r="CJ57" s="98">
        <f t="shared" si="39"/>
        <v>0</v>
      </c>
      <c r="CK57" s="99"/>
      <c r="CL57" s="100"/>
      <c r="CM57" s="101"/>
      <c r="CN57" s="102"/>
      <c r="CO57" s="103"/>
      <c r="CP57" s="104"/>
      <c r="CQ57" s="105"/>
      <c r="CR57" s="106">
        <f t="shared" si="40"/>
        <v>8</v>
      </c>
      <c r="CS57" s="107">
        <f>IF(C50="","",SUM(AY57,IF(AW57=AW$22,0,60),IF(AX57=AX$22,0,60)))-60</f>
        <v>8</v>
      </c>
      <c r="CT57" s="108">
        <f>IF(C55="",0,IF(ISNUMBER(CR58),CR58+(1-(CS58+1)/181),0))</f>
        <v>8.6187845303867405</v>
      </c>
      <c r="CU57" s="108">
        <f t="shared" ref="CU57:CU64" si="48">CT57*100/MAX(CT:CT)</f>
        <v>72.188801480795931</v>
      </c>
      <c r="CV57" s="122">
        <f>IF(ISNUMBER(CR58),IF(ISNUMBER(CT56),IF(CT57=CT56,CV56,B57),1),"")</f>
        <v>1</v>
      </c>
      <c r="CW57" s="110"/>
      <c r="CX57" s="110"/>
      <c r="CY57" s="110"/>
      <c r="CZ57" s="110"/>
      <c r="DA57" s="110"/>
      <c r="DB57" s="110"/>
      <c r="DC57" s="110"/>
      <c r="DD57" s="111"/>
      <c r="DE57" s="42"/>
      <c r="DF57" s="42"/>
      <c r="DG57" s="42"/>
      <c r="DH57" s="42"/>
      <c r="DI57" s="42"/>
      <c r="DJ57" s="42"/>
      <c r="DK57" s="42"/>
    </row>
    <row r="58" spans="1:253" s="112" customFormat="1" ht="20.100000000000001" customHeight="1" x14ac:dyDescent="0.25">
      <c r="A58" s="81">
        <f t="shared" si="1"/>
        <v>8.9779005524861883</v>
      </c>
      <c r="B58" s="113">
        <f t="shared" si="2"/>
        <v>35</v>
      </c>
      <c r="C58" s="173" t="s">
        <v>195</v>
      </c>
      <c r="D58" s="125" t="s">
        <v>196</v>
      </c>
      <c r="E58" s="130"/>
      <c r="F58" s="88"/>
      <c r="G58" s="126" t="s">
        <v>185</v>
      </c>
      <c r="H58" s="127"/>
      <c r="I58" s="127"/>
      <c r="J58" s="88"/>
      <c r="K58" s="87"/>
      <c r="L58" s="88"/>
      <c r="M58" s="88"/>
      <c r="N58" s="116" t="s">
        <v>127</v>
      </c>
      <c r="O58" s="116" t="s">
        <v>174</v>
      </c>
      <c r="P58" s="116" t="s">
        <v>173</v>
      </c>
      <c r="Q58" s="116" t="s">
        <v>173</v>
      </c>
      <c r="R58" s="116" t="s">
        <v>173</v>
      </c>
      <c r="S58" s="116" t="s">
        <v>127</v>
      </c>
      <c r="T58" s="116" t="s">
        <v>172</v>
      </c>
      <c r="U58" s="116" t="s">
        <v>174</v>
      </c>
      <c r="V58" s="116" t="s">
        <v>174</v>
      </c>
      <c r="W58" s="116" t="s">
        <v>176</v>
      </c>
      <c r="X58" s="116" t="s">
        <v>173</v>
      </c>
      <c r="Y58" s="116" t="s">
        <v>173</v>
      </c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8"/>
      <c r="AW58" s="119" t="s">
        <v>172</v>
      </c>
      <c r="AX58" s="91"/>
      <c r="AY58" s="120">
        <v>8</v>
      </c>
      <c r="AZ58" s="97">
        <f t="shared" si="3"/>
        <v>0</v>
      </c>
      <c r="BA58" s="98">
        <f t="shared" si="4"/>
        <v>1</v>
      </c>
      <c r="BB58" s="98">
        <f t="shared" si="5"/>
        <v>0</v>
      </c>
      <c r="BC58" s="98">
        <f t="shared" si="6"/>
        <v>1</v>
      </c>
      <c r="BD58" s="98">
        <f t="shared" si="7"/>
        <v>1</v>
      </c>
      <c r="BE58" s="98">
        <f t="shared" si="8"/>
        <v>1</v>
      </c>
      <c r="BF58" s="98">
        <f t="shared" si="9"/>
        <v>1</v>
      </c>
      <c r="BG58" s="98">
        <f t="shared" si="10"/>
        <v>1</v>
      </c>
      <c r="BH58" s="98">
        <f t="shared" si="11"/>
        <v>0</v>
      </c>
      <c r="BI58" s="98">
        <f t="shared" si="12"/>
        <v>0</v>
      </c>
      <c r="BJ58" s="98">
        <f t="shared" si="13"/>
        <v>1</v>
      </c>
      <c r="BK58" s="98">
        <f t="shared" si="14"/>
        <v>1</v>
      </c>
      <c r="BL58" s="98">
        <f t="shared" si="15"/>
        <v>0</v>
      </c>
      <c r="BM58" s="98">
        <f t="shared" si="16"/>
        <v>0</v>
      </c>
      <c r="BN58" s="98">
        <f t="shared" si="17"/>
        <v>0</v>
      </c>
      <c r="BO58" s="98">
        <f t="shared" si="18"/>
        <v>0</v>
      </c>
      <c r="BP58" s="98">
        <f t="shared" si="19"/>
        <v>0</v>
      </c>
      <c r="BQ58" s="98">
        <f t="shared" si="20"/>
        <v>0</v>
      </c>
      <c r="BR58" s="98">
        <f t="shared" si="21"/>
        <v>0</v>
      </c>
      <c r="BS58" s="98">
        <f t="shared" si="22"/>
        <v>0</v>
      </c>
      <c r="BT58" s="98">
        <f t="shared" si="23"/>
        <v>0</v>
      </c>
      <c r="BU58" s="98">
        <f t="shared" si="24"/>
        <v>0</v>
      </c>
      <c r="BV58" s="98">
        <f t="shared" si="25"/>
        <v>0</v>
      </c>
      <c r="BW58" s="98">
        <f t="shared" si="26"/>
        <v>0</v>
      </c>
      <c r="BX58" s="98">
        <f t="shared" si="27"/>
        <v>0</v>
      </c>
      <c r="BY58" s="98">
        <f t="shared" si="28"/>
        <v>0</v>
      </c>
      <c r="BZ58" s="98">
        <f t="shared" si="29"/>
        <v>0</v>
      </c>
      <c r="CA58" s="98">
        <f t="shared" si="30"/>
        <v>0</v>
      </c>
      <c r="CB58" s="98">
        <f t="shared" si="31"/>
        <v>0</v>
      </c>
      <c r="CC58" s="98">
        <f t="shared" si="32"/>
        <v>0</v>
      </c>
      <c r="CD58" s="98">
        <f t="shared" si="33"/>
        <v>0</v>
      </c>
      <c r="CE58" s="98">
        <f t="shared" si="34"/>
        <v>0</v>
      </c>
      <c r="CF58" s="98">
        <f t="shared" si="35"/>
        <v>0</v>
      </c>
      <c r="CG58" s="98">
        <f t="shared" si="36"/>
        <v>0</v>
      </c>
      <c r="CH58" s="98">
        <f t="shared" si="37"/>
        <v>0</v>
      </c>
      <c r="CI58" s="98">
        <f t="shared" si="38"/>
        <v>0</v>
      </c>
      <c r="CJ58" s="98">
        <f t="shared" si="39"/>
        <v>0</v>
      </c>
      <c r="CK58" s="99"/>
      <c r="CL58" s="100"/>
      <c r="CM58" s="101"/>
      <c r="CN58" s="102"/>
      <c r="CO58" s="103"/>
      <c r="CP58" s="104"/>
      <c r="CQ58" s="105"/>
      <c r="CR58" s="106">
        <f t="shared" si="40"/>
        <v>8</v>
      </c>
      <c r="CS58" s="107">
        <f>IF(C51="","",SUM(AY58,IF(AW58=AW$22,0,60),IF(AX58=AX$22,0,60)))-60</f>
        <v>68</v>
      </c>
      <c r="CT58" s="108">
        <f>IF(C59="",0,IF(ISNUMBER(CR55),CR55+(1-(CS55+1)/181),0))</f>
        <v>8.9779005524861883</v>
      </c>
      <c r="CU58" s="108">
        <f t="shared" si="48"/>
        <v>75.196668209162439</v>
      </c>
      <c r="CV58" s="122">
        <f>IF(ISNUMBER(CR55),IF(ISNUMBER(CT57),IF(CT58=CT57,CV57,B58),1),"")</f>
        <v>35</v>
      </c>
      <c r="CW58" s="110"/>
      <c r="CX58" s="110">
        <v>17</v>
      </c>
      <c r="CY58" s="110"/>
      <c r="CZ58" s="110"/>
      <c r="DA58" s="110"/>
      <c r="DB58" s="110"/>
      <c r="DC58" s="110"/>
      <c r="DD58" s="111" t="str">
        <f t="shared" ref="DD58:DD64" si="49">IF(OR(AND(CW58&gt;0,CW58&lt;4),AND(CX58&gt;0,CX58&lt;4),AND(CY58&gt;0,CY58&lt;4),AND(CZ58&gt;0,CZ58&lt;4),AND(DA58&gt;0,DA58&lt;4),AND(DB58&gt;0,DB58&lt;4),AND(DC58&gt;0,DC58&lt;4)),"Призер","")</f>
        <v/>
      </c>
      <c r="DE58" s="42"/>
      <c r="DF58" s="42"/>
      <c r="DG58" s="42"/>
      <c r="DH58" s="42"/>
      <c r="DI58" s="42"/>
      <c r="DJ58" s="42"/>
      <c r="DK58" s="42"/>
    </row>
    <row r="59" spans="1:253" s="112" customFormat="1" ht="20.100000000000001" customHeight="1" x14ac:dyDescent="0.25">
      <c r="A59" s="81">
        <f t="shared" si="1"/>
        <v>7.6132596685082872</v>
      </c>
      <c r="B59" s="113">
        <f t="shared" si="2"/>
        <v>36</v>
      </c>
      <c r="C59" s="134" t="s">
        <v>217</v>
      </c>
      <c r="D59" s="134" t="s">
        <v>196</v>
      </c>
      <c r="E59" s="130"/>
      <c r="F59" s="88"/>
      <c r="G59" s="126" t="s">
        <v>185</v>
      </c>
      <c r="H59" s="127"/>
      <c r="I59" s="127"/>
      <c r="J59" s="88"/>
      <c r="K59" s="87"/>
      <c r="L59" s="88"/>
      <c r="M59" s="88"/>
      <c r="N59" s="116" t="s">
        <v>173</v>
      </c>
      <c r="O59" s="116" t="s">
        <v>127</v>
      </c>
      <c r="P59" s="116" t="s">
        <v>173</v>
      </c>
      <c r="Q59" s="116" t="s">
        <v>173</v>
      </c>
      <c r="R59" s="116" t="s">
        <v>173</v>
      </c>
      <c r="S59" s="116" t="s">
        <v>127</v>
      </c>
      <c r="T59" s="116" t="s">
        <v>172</v>
      </c>
      <c r="U59" s="116" t="s">
        <v>173</v>
      </c>
      <c r="V59" s="116" t="s">
        <v>173</v>
      </c>
      <c r="W59" s="116" t="s">
        <v>127</v>
      </c>
      <c r="X59" s="116" t="s">
        <v>127</v>
      </c>
      <c r="Y59" s="116" t="s">
        <v>173</v>
      </c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8"/>
      <c r="AW59" s="119" t="s">
        <v>172</v>
      </c>
      <c r="AX59" s="116"/>
      <c r="AY59" s="120">
        <v>9</v>
      </c>
      <c r="AZ59" s="97">
        <f t="shared" si="3"/>
        <v>1</v>
      </c>
      <c r="BA59" s="98">
        <f t="shared" si="4"/>
        <v>0</v>
      </c>
      <c r="BB59" s="98">
        <f t="shared" si="5"/>
        <v>0</v>
      </c>
      <c r="BC59" s="98">
        <f t="shared" si="6"/>
        <v>1</v>
      </c>
      <c r="BD59" s="98">
        <f t="shared" si="7"/>
        <v>1</v>
      </c>
      <c r="BE59" s="98">
        <f t="shared" si="8"/>
        <v>1</v>
      </c>
      <c r="BF59" s="98">
        <f t="shared" si="9"/>
        <v>1</v>
      </c>
      <c r="BG59" s="98">
        <f t="shared" si="10"/>
        <v>0</v>
      </c>
      <c r="BH59" s="98">
        <f t="shared" si="11"/>
        <v>0</v>
      </c>
      <c r="BI59" s="98">
        <f t="shared" si="12"/>
        <v>1</v>
      </c>
      <c r="BJ59" s="98">
        <f t="shared" si="13"/>
        <v>0</v>
      </c>
      <c r="BK59" s="98">
        <f t="shared" si="14"/>
        <v>1</v>
      </c>
      <c r="BL59" s="98">
        <f t="shared" si="15"/>
        <v>0</v>
      </c>
      <c r="BM59" s="98">
        <f t="shared" si="16"/>
        <v>0</v>
      </c>
      <c r="BN59" s="98">
        <f t="shared" si="17"/>
        <v>0</v>
      </c>
      <c r="BO59" s="98">
        <f t="shared" si="18"/>
        <v>0</v>
      </c>
      <c r="BP59" s="98">
        <f t="shared" si="19"/>
        <v>0</v>
      </c>
      <c r="BQ59" s="98">
        <f t="shared" si="20"/>
        <v>0</v>
      </c>
      <c r="BR59" s="98">
        <f t="shared" si="21"/>
        <v>0</v>
      </c>
      <c r="BS59" s="98">
        <f t="shared" si="22"/>
        <v>0</v>
      </c>
      <c r="BT59" s="98">
        <f t="shared" si="23"/>
        <v>0</v>
      </c>
      <c r="BU59" s="98">
        <f t="shared" si="24"/>
        <v>0</v>
      </c>
      <c r="BV59" s="98">
        <f t="shared" si="25"/>
        <v>0</v>
      </c>
      <c r="BW59" s="98">
        <f t="shared" si="26"/>
        <v>0</v>
      </c>
      <c r="BX59" s="98">
        <f t="shared" si="27"/>
        <v>0</v>
      </c>
      <c r="BY59" s="98">
        <f t="shared" si="28"/>
        <v>0</v>
      </c>
      <c r="BZ59" s="98">
        <f t="shared" si="29"/>
        <v>0</v>
      </c>
      <c r="CA59" s="98">
        <f t="shared" si="30"/>
        <v>0</v>
      </c>
      <c r="CB59" s="98">
        <f t="shared" si="31"/>
        <v>0</v>
      </c>
      <c r="CC59" s="98">
        <f t="shared" si="32"/>
        <v>0</v>
      </c>
      <c r="CD59" s="98">
        <f t="shared" si="33"/>
        <v>0</v>
      </c>
      <c r="CE59" s="98">
        <f t="shared" si="34"/>
        <v>0</v>
      </c>
      <c r="CF59" s="98">
        <f t="shared" si="35"/>
        <v>0</v>
      </c>
      <c r="CG59" s="98">
        <f t="shared" si="36"/>
        <v>0</v>
      </c>
      <c r="CH59" s="98">
        <f t="shared" si="37"/>
        <v>0</v>
      </c>
      <c r="CI59" s="98">
        <f t="shared" si="38"/>
        <v>0</v>
      </c>
      <c r="CJ59" s="98">
        <f t="shared" si="39"/>
        <v>0</v>
      </c>
      <c r="CK59" s="99"/>
      <c r="CL59" s="100"/>
      <c r="CM59" s="101"/>
      <c r="CN59" s="102"/>
      <c r="CO59" s="103"/>
      <c r="CP59" s="104"/>
      <c r="CQ59" s="105"/>
      <c r="CR59" s="106">
        <f t="shared" si="40"/>
        <v>7</v>
      </c>
      <c r="CS59" s="107">
        <f>IF(C53="","",SUM(AY59,IF(AW59=AW$22,0,60),IF(AX59=AX$22,0,60)))-60</f>
        <v>69</v>
      </c>
      <c r="CT59" s="108">
        <f>IF(C44="",0,IF(ISNUMBER(CR59),CR59+(1-(CS59+1)/181),0))</f>
        <v>7.6132596685082872</v>
      </c>
      <c r="CU59" s="108">
        <f t="shared" si="48"/>
        <v>63.766774641369743</v>
      </c>
      <c r="CV59" s="122">
        <f>IF(ISNUMBER(CR59),IF(ISNUMBER(CT58),IF(CT59=CT58,CV58,B59),1),"")</f>
        <v>36</v>
      </c>
      <c r="CW59" s="110"/>
      <c r="CX59" s="110"/>
      <c r="CY59" s="110">
        <v>18</v>
      </c>
      <c r="CZ59" s="110"/>
      <c r="DA59" s="110"/>
      <c r="DB59" s="110"/>
      <c r="DC59" s="110"/>
      <c r="DD59" s="111" t="str">
        <f t="shared" si="49"/>
        <v/>
      </c>
      <c r="DE59" s="42"/>
      <c r="DF59" s="42"/>
      <c r="DG59" s="42"/>
      <c r="DH59" s="42"/>
      <c r="DI59" s="42"/>
      <c r="DJ59" s="42"/>
      <c r="DK59" s="42"/>
    </row>
    <row r="60" spans="1:253" s="112" customFormat="1" ht="20.100000000000001" customHeight="1" x14ac:dyDescent="0.25">
      <c r="A60" s="81">
        <f t="shared" si="1"/>
        <v>7.6077348066298338</v>
      </c>
      <c r="B60" s="113">
        <f t="shared" si="2"/>
        <v>37</v>
      </c>
      <c r="C60" s="134" t="s">
        <v>197</v>
      </c>
      <c r="D60" s="134" t="s">
        <v>196</v>
      </c>
      <c r="E60" s="85"/>
      <c r="F60" s="87" t="s">
        <v>71</v>
      </c>
      <c r="G60" s="87" t="s">
        <v>185</v>
      </c>
      <c r="H60" s="87" t="s">
        <v>67</v>
      </c>
      <c r="I60" s="127"/>
      <c r="J60" s="88"/>
      <c r="K60" s="126" t="s">
        <v>64</v>
      </c>
      <c r="L60" s="88"/>
      <c r="M60" s="88">
        <v>1972</v>
      </c>
      <c r="N60" s="116" t="s">
        <v>127</v>
      </c>
      <c r="O60" s="116" t="s">
        <v>127</v>
      </c>
      <c r="P60" s="116" t="s">
        <v>127</v>
      </c>
      <c r="Q60" s="116" t="s">
        <v>127</v>
      </c>
      <c r="R60" s="116" t="s">
        <v>127</v>
      </c>
      <c r="S60" s="116" t="s">
        <v>127</v>
      </c>
      <c r="T60" s="116" t="s">
        <v>172</v>
      </c>
      <c r="U60" s="116" t="s">
        <v>174</v>
      </c>
      <c r="V60" s="116" t="s">
        <v>173</v>
      </c>
      <c r="W60" s="116" t="s">
        <v>127</v>
      </c>
      <c r="X60" s="116" t="s">
        <v>173</v>
      </c>
      <c r="Y60" s="116" t="s">
        <v>173</v>
      </c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8"/>
      <c r="AW60" s="119" t="s">
        <v>172</v>
      </c>
      <c r="AX60" s="116"/>
      <c r="AY60" s="120">
        <v>10</v>
      </c>
      <c r="AZ60" s="97">
        <f t="shared" si="3"/>
        <v>0</v>
      </c>
      <c r="BA60" s="98">
        <f t="shared" si="4"/>
        <v>0</v>
      </c>
      <c r="BB60" s="98">
        <f t="shared" si="5"/>
        <v>1</v>
      </c>
      <c r="BC60" s="98">
        <f t="shared" si="6"/>
        <v>0</v>
      </c>
      <c r="BD60" s="98">
        <f t="shared" si="7"/>
        <v>0</v>
      </c>
      <c r="BE60" s="98">
        <f t="shared" si="8"/>
        <v>1</v>
      </c>
      <c r="BF60" s="98">
        <f t="shared" si="9"/>
        <v>1</v>
      </c>
      <c r="BG60" s="98">
        <f t="shared" si="10"/>
        <v>1</v>
      </c>
      <c r="BH60" s="98">
        <f t="shared" si="11"/>
        <v>0</v>
      </c>
      <c r="BI60" s="98">
        <f t="shared" si="12"/>
        <v>1</v>
      </c>
      <c r="BJ60" s="98">
        <f t="shared" si="13"/>
        <v>1</v>
      </c>
      <c r="BK60" s="98">
        <f t="shared" si="14"/>
        <v>1</v>
      </c>
      <c r="BL60" s="98">
        <f t="shared" si="15"/>
        <v>0</v>
      </c>
      <c r="BM60" s="98">
        <f t="shared" si="16"/>
        <v>0</v>
      </c>
      <c r="BN60" s="98">
        <f t="shared" si="17"/>
        <v>0</v>
      </c>
      <c r="BO60" s="98">
        <f t="shared" si="18"/>
        <v>0</v>
      </c>
      <c r="BP60" s="98">
        <f t="shared" si="19"/>
        <v>0</v>
      </c>
      <c r="BQ60" s="98">
        <f t="shared" si="20"/>
        <v>0</v>
      </c>
      <c r="BR60" s="98">
        <f t="shared" si="21"/>
        <v>0</v>
      </c>
      <c r="BS60" s="98">
        <f t="shared" si="22"/>
        <v>0</v>
      </c>
      <c r="BT60" s="98">
        <f t="shared" si="23"/>
        <v>0</v>
      </c>
      <c r="BU60" s="98">
        <f t="shared" si="24"/>
        <v>0</v>
      </c>
      <c r="BV60" s="98">
        <f t="shared" si="25"/>
        <v>0</v>
      </c>
      <c r="BW60" s="98">
        <f t="shared" si="26"/>
        <v>0</v>
      </c>
      <c r="BX60" s="98">
        <f t="shared" si="27"/>
        <v>0</v>
      </c>
      <c r="BY60" s="98">
        <f t="shared" si="28"/>
        <v>0</v>
      </c>
      <c r="BZ60" s="98">
        <f t="shared" si="29"/>
        <v>0</v>
      </c>
      <c r="CA60" s="98">
        <f t="shared" si="30"/>
        <v>0</v>
      </c>
      <c r="CB60" s="98">
        <f t="shared" si="31"/>
        <v>0</v>
      </c>
      <c r="CC60" s="98">
        <f t="shared" si="32"/>
        <v>0</v>
      </c>
      <c r="CD60" s="98">
        <f t="shared" si="33"/>
        <v>0</v>
      </c>
      <c r="CE60" s="98">
        <f t="shared" si="34"/>
        <v>0</v>
      </c>
      <c r="CF60" s="98">
        <f t="shared" si="35"/>
        <v>0</v>
      </c>
      <c r="CG60" s="98">
        <f t="shared" si="36"/>
        <v>0</v>
      </c>
      <c r="CH60" s="98">
        <f t="shared" si="37"/>
        <v>0</v>
      </c>
      <c r="CI60" s="98">
        <f t="shared" si="38"/>
        <v>0</v>
      </c>
      <c r="CJ60" s="98">
        <f t="shared" si="39"/>
        <v>0</v>
      </c>
      <c r="CK60" s="99"/>
      <c r="CL60" s="100">
        <v>0.55694444444444446</v>
      </c>
      <c r="CM60" s="101">
        <v>0.64861111111111114</v>
      </c>
      <c r="CN60" s="102">
        <f>CM60-CL60-CN$17</f>
        <v>9.1666666666666674E-2</v>
      </c>
      <c r="CO60" s="103">
        <f>IF(CN60&gt;IF(G60="О1-О3",CR$18,CR$17),CN60-IF(G60="О1-О3",CR$18,CR$17),0)</f>
        <v>9.1666666666666674E-2</v>
      </c>
      <c r="CP60" s="104">
        <f>HOUR(CO60)*3600+MINUTE(CO60)*60+SECOND(CO60)</f>
        <v>7920</v>
      </c>
      <c r="CQ60" s="105"/>
      <c r="CR60" s="106">
        <f t="shared" si="40"/>
        <v>7</v>
      </c>
      <c r="CS60" s="107">
        <f>IF(C54="","",SUM(AY60,IF(AW60=AW$22,0,60),IF(AX60=AX$22,0,60)))-60</f>
        <v>70</v>
      </c>
      <c r="CT60" s="108">
        <f t="shared" ref="CT60:CT76" si="50">IF(C60="",0,IF(ISNUMBER(CR60),CR60+(1-(CS60+1)/181),0))</f>
        <v>7.6077348066298338</v>
      </c>
      <c r="CU60" s="108">
        <f t="shared" si="48"/>
        <v>63.720499768625636</v>
      </c>
      <c r="CV60" s="122">
        <f>IF(ISNUMBER(CR60),IF(ISNUMBER(CT59),IF(CT60=CT59,CV59,B60),1),"")</f>
        <v>37</v>
      </c>
      <c r="CW60" s="110"/>
      <c r="CX60" s="110"/>
      <c r="CY60" s="110">
        <v>11</v>
      </c>
      <c r="CZ60" s="110"/>
      <c r="DA60" s="110"/>
      <c r="DB60" s="110">
        <v>5</v>
      </c>
      <c r="DC60" s="110"/>
      <c r="DD60" s="111" t="str">
        <f t="shared" si="49"/>
        <v/>
      </c>
      <c r="DE60" s="42"/>
      <c r="DF60" s="42"/>
      <c r="DG60" s="42"/>
      <c r="DH60" s="42"/>
      <c r="DI60" s="42"/>
      <c r="DJ60" s="42"/>
      <c r="DK60" s="42"/>
    </row>
    <row r="61" spans="1:253" s="123" customFormat="1" ht="20.100000000000001" customHeight="1" x14ac:dyDescent="0.25">
      <c r="A61" s="81">
        <f t="shared" si="1"/>
        <v>6.9392265193370166</v>
      </c>
      <c r="B61" s="113">
        <f t="shared" si="2"/>
        <v>38</v>
      </c>
      <c r="C61" s="134" t="s">
        <v>204</v>
      </c>
      <c r="D61" s="134" t="s">
        <v>178</v>
      </c>
      <c r="E61" s="85"/>
      <c r="F61" s="127">
        <v>2</v>
      </c>
      <c r="G61" s="127" t="s">
        <v>185</v>
      </c>
      <c r="H61" s="127" t="s">
        <v>67</v>
      </c>
      <c r="I61" s="127"/>
      <c r="J61" s="88"/>
      <c r="K61" s="126" t="s">
        <v>64</v>
      </c>
      <c r="L61" s="88"/>
      <c r="M61" s="88">
        <v>1981</v>
      </c>
      <c r="N61" s="116" t="s">
        <v>127</v>
      </c>
      <c r="O61" s="116" t="s">
        <v>173</v>
      </c>
      <c r="P61" s="116" t="s">
        <v>172</v>
      </c>
      <c r="Q61" s="116" t="s">
        <v>127</v>
      </c>
      <c r="R61" s="116" t="s">
        <v>173</v>
      </c>
      <c r="S61" s="116" t="s">
        <v>172</v>
      </c>
      <c r="T61" s="116" t="s">
        <v>127</v>
      </c>
      <c r="U61" s="116" t="s">
        <v>174</v>
      </c>
      <c r="V61" s="116" t="s">
        <v>172</v>
      </c>
      <c r="W61" s="116" t="s">
        <v>127</v>
      </c>
      <c r="X61" s="116" t="s">
        <v>173</v>
      </c>
      <c r="Y61" s="116" t="s">
        <v>173</v>
      </c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8"/>
      <c r="AW61" s="119" t="s">
        <v>174</v>
      </c>
      <c r="AX61" s="116"/>
      <c r="AY61" s="120">
        <v>10</v>
      </c>
      <c r="AZ61" s="97">
        <f t="shared" si="3"/>
        <v>0</v>
      </c>
      <c r="BA61" s="98">
        <f t="shared" si="4"/>
        <v>0</v>
      </c>
      <c r="BB61" s="98">
        <f t="shared" si="5"/>
        <v>0</v>
      </c>
      <c r="BC61" s="98">
        <f t="shared" si="6"/>
        <v>0</v>
      </c>
      <c r="BD61" s="98">
        <f t="shared" si="7"/>
        <v>1</v>
      </c>
      <c r="BE61" s="98">
        <f t="shared" si="8"/>
        <v>0</v>
      </c>
      <c r="BF61" s="98">
        <f t="shared" si="9"/>
        <v>0</v>
      </c>
      <c r="BG61" s="98">
        <f t="shared" si="10"/>
        <v>1</v>
      </c>
      <c r="BH61" s="98">
        <f t="shared" si="11"/>
        <v>1</v>
      </c>
      <c r="BI61" s="98">
        <f t="shared" si="12"/>
        <v>1</v>
      </c>
      <c r="BJ61" s="98">
        <f t="shared" si="13"/>
        <v>1</v>
      </c>
      <c r="BK61" s="98">
        <f t="shared" si="14"/>
        <v>1</v>
      </c>
      <c r="BL61" s="98">
        <f t="shared" si="15"/>
        <v>0</v>
      </c>
      <c r="BM61" s="98">
        <f t="shared" si="16"/>
        <v>0</v>
      </c>
      <c r="BN61" s="98">
        <f t="shared" si="17"/>
        <v>0</v>
      </c>
      <c r="BO61" s="98">
        <f t="shared" si="18"/>
        <v>0</v>
      </c>
      <c r="BP61" s="98">
        <f t="shared" si="19"/>
        <v>0</v>
      </c>
      <c r="BQ61" s="98">
        <f t="shared" si="20"/>
        <v>0</v>
      </c>
      <c r="BR61" s="98">
        <f t="shared" si="21"/>
        <v>0</v>
      </c>
      <c r="BS61" s="98">
        <f t="shared" si="22"/>
        <v>0</v>
      </c>
      <c r="BT61" s="98">
        <f t="shared" si="23"/>
        <v>0</v>
      </c>
      <c r="BU61" s="98">
        <f t="shared" si="24"/>
        <v>0</v>
      </c>
      <c r="BV61" s="98">
        <f t="shared" si="25"/>
        <v>0</v>
      </c>
      <c r="BW61" s="98">
        <f t="shared" si="26"/>
        <v>0</v>
      </c>
      <c r="BX61" s="98">
        <f t="shared" si="27"/>
        <v>0</v>
      </c>
      <c r="BY61" s="98">
        <f t="shared" si="28"/>
        <v>0</v>
      </c>
      <c r="BZ61" s="98">
        <f t="shared" si="29"/>
        <v>0</v>
      </c>
      <c r="CA61" s="98">
        <f t="shared" si="30"/>
        <v>0</v>
      </c>
      <c r="CB61" s="98">
        <f t="shared" si="31"/>
        <v>0</v>
      </c>
      <c r="CC61" s="98">
        <f t="shared" si="32"/>
        <v>0</v>
      </c>
      <c r="CD61" s="98">
        <f t="shared" si="33"/>
        <v>0</v>
      </c>
      <c r="CE61" s="98">
        <f t="shared" si="34"/>
        <v>0</v>
      </c>
      <c r="CF61" s="98">
        <f t="shared" si="35"/>
        <v>0</v>
      </c>
      <c r="CG61" s="98">
        <f t="shared" si="36"/>
        <v>0</v>
      </c>
      <c r="CH61" s="98">
        <f t="shared" si="37"/>
        <v>0</v>
      </c>
      <c r="CI61" s="98">
        <f t="shared" si="38"/>
        <v>1</v>
      </c>
      <c r="CJ61" s="98">
        <f t="shared" si="39"/>
        <v>0</v>
      </c>
      <c r="CK61" s="99"/>
      <c r="CL61" s="100">
        <v>0.5493055555555556</v>
      </c>
      <c r="CM61" s="101">
        <v>0.63402777777777775</v>
      </c>
      <c r="CN61" s="102">
        <f>CM61-CL61-CN$17</f>
        <v>8.4722222222222143E-2</v>
      </c>
      <c r="CO61" s="103">
        <f>IF(CN61&gt;IF(G61="О1-О3",CR$18,CR$17),CN61-IF(G61="О1-О3",CR$18,CR$17),0)</f>
        <v>8.4722222222222143E-2</v>
      </c>
      <c r="CP61" s="104">
        <f>HOUR(CO61)*3600+MINUTE(CO61)*60+SECOND(CO61)</f>
        <v>7320</v>
      </c>
      <c r="CQ61" s="105"/>
      <c r="CR61" s="106">
        <f t="shared" si="40"/>
        <v>6</v>
      </c>
      <c r="CS61" s="107">
        <f>IF(C56="","",SUM(AY61,IF(AW61=AW$22,0,60),IF(AX61=AX$22,0,60)))-60</f>
        <v>10</v>
      </c>
      <c r="CT61" s="108">
        <f t="shared" si="50"/>
        <v>6.9392265193370166</v>
      </c>
      <c r="CU61" s="108">
        <f t="shared" si="48"/>
        <v>58.121240166589544</v>
      </c>
      <c r="CV61" s="122">
        <f>IF(ISNUMBER(CR61),IF(ISNUMBER(CT60),IF(CT61=CT60,CV60,B61),1),"")</f>
        <v>38</v>
      </c>
      <c r="CW61" s="110"/>
      <c r="CX61" s="110"/>
      <c r="CY61" s="110">
        <v>20</v>
      </c>
      <c r="CZ61" s="110"/>
      <c r="DA61" s="110"/>
      <c r="DB61" s="110">
        <v>14</v>
      </c>
      <c r="DC61" s="110"/>
      <c r="DD61" s="111" t="str">
        <f t="shared" si="49"/>
        <v/>
      </c>
      <c r="DE61" s="42"/>
      <c r="DF61" s="42"/>
      <c r="DG61" s="42"/>
      <c r="DH61" s="42"/>
      <c r="DI61" s="42"/>
      <c r="DJ61" s="42"/>
      <c r="DK61" s="4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</row>
    <row r="62" spans="1:253" s="112" customFormat="1" ht="20.100000000000001" customHeight="1" x14ac:dyDescent="0.25">
      <c r="A62" s="81">
        <f t="shared" si="1"/>
        <v>5.9668508287292816</v>
      </c>
      <c r="B62" s="113">
        <f t="shared" si="2"/>
        <v>39</v>
      </c>
      <c r="C62" s="173" t="s">
        <v>225</v>
      </c>
      <c r="D62" s="134" t="s">
        <v>178</v>
      </c>
      <c r="E62" s="85"/>
      <c r="F62" s="88"/>
      <c r="G62" s="126" t="s">
        <v>185</v>
      </c>
      <c r="H62" s="127"/>
      <c r="I62" s="127"/>
      <c r="J62" s="88"/>
      <c r="K62" s="126"/>
      <c r="L62" s="88"/>
      <c r="M62" s="88"/>
      <c r="N62" s="116" t="s">
        <v>173</v>
      </c>
      <c r="O62" s="116" t="s">
        <v>127</v>
      </c>
      <c r="P62" s="116" t="s">
        <v>172</v>
      </c>
      <c r="Q62" s="116" t="s">
        <v>173</v>
      </c>
      <c r="R62" s="116" t="s">
        <v>127</v>
      </c>
      <c r="S62" s="116" t="s">
        <v>127</v>
      </c>
      <c r="T62" s="116" t="s">
        <v>127</v>
      </c>
      <c r="U62" s="116" t="s">
        <v>174</v>
      </c>
      <c r="V62" s="116" t="s">
        <v>127</v>
      </c>
      <c r="W62" s="116" t="s">
        <v>173</v>
      </c>
      <c r="X62" s="116" t="s">
        <v>127</v>
      </c>
      <c r="Y62" s="116" t="s">
        <v>173</v>
      </c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8"/>
      <c r="AW62" s="119" t="s">
        <v>174</v>
      </c>
      <c r="AX62" s="116"/>
      <c r="AY62" s="120">
        <v>5</v>
      </c>
      <c r="AZ62" s="97">
        <f t="shared" si="3"/>
        <v>1</v>
      </c>
      <c r="BA62" s="98">
        <f t="shared" si="4"/>
        <v>0</v>
      </c>
      <c r="BB62" s="98">
        <f t="shared" si="5"/>
        <v>0</v>
      </c>
      <c r="BC62" s="98">
        <f t="shared" si="6"/>
        <v>1</v>
      </c>
      <c r="BD62" s="98">
        <f t="shared" si="7"/>
        <v>0</v>
      </c>
      <c r="BE62" s="98">
        <f t="shared" si="8"/>
        <v>1</v>
      </c>
      <c r="BF62" s="98">
        <f t="shared" si="9"/>
        <v>0</v>
      </c>
      <c r="BG62" s="98">
        <f t="shared" si="10"/>
        <v>1</v>
      </c>
      <c r="BH62" s="98">
        <f t="shared" si="11"/>
        <v>0</v>
      </c>
      <c r="BI62" s="98">
        <f t="shared" si="12"/>
        <v>0</v>
      </c>
      <c r="BJ62" s="98">
        <f t="shared" si="13"/>
        <v>0</v>
      </c>
      <c r="BK62" s="98">
        <f t="shared" si="14"/>
        <v>1</v>
      </c>
      <c r="BL62" s="98">
        <f t="shared" si="15"/>
        <v>0</v>
      </c>
      <c r="BM62" s="98">
        <f t="shared" si="16"/>
        <v>0</v>
      </c>
      <c r="BN62" s="98">
        <f t="shared" si="17"/>
        <v>0</v>
      </c>
      <c r="BO62" s="98">
        <f t="shared" si="18"/>
        <v>0</v>
      </c>
      <c r="BP62" s="98">
        <f t="shared" si="19"/>
        <v>0</v>
      </c>
      <c r="BQ62" s="98">
        <f t="shared" si="20"/>
        <v>0</v>
      </c>
      <c r="BR62" s="98">
        <f t="shared" si="21"/>
        <v>0</v>
      </c>
      <c r="BS62" s="98">
        <f t="shared" si="22"/>
        <v>0</v>
      </c>
      <c r="BT62" s="98">
        <f t="shared" si="23"/>
        <v>0</v>
      </c>
      <c r="BU62" s="98">
        <f t="shared" si="24"/>
        <v>0</v>
      </c>
      <c r="BV62" s="98">
        <f t="shared" si="25"/>
        <v>0</v>
      </c>
      <c r="BW62" s="98">
        <f t="shared" si="26"/>
        <v>0</v>
      </c>
      <c r="BX62" s="98">
        <f t="shared" si="27"/>
        <v>0</v>
      </c>
      <c r="BY62" s="98">
        <f t="shared" si="28"/>
        <v>0</v>
      </c>
      <c r="BZ62" s="98">
        <f t="shared" si="29"/>
        <v>0</v>
      </c>
      <c r="CA62" s="98">
        <f t="shared" si="30"/>
        <v>0</v>
      </c>
      <c r="CB62" s="98">
        <f t="shared" si="31"/>
        <v>0</v>
      </c>
      <c r="CC62" s="98">
        <f t="shared" si="32"/>
        <v>0</v>
      </c>
      <c r="CD62" s="98">
        <f t="shared" si="33"/>
        <v>0</v>
      </c>
      <c r="CE62" s="98">
        <f t="shared" si="34"/>
        <v>0</v>
      </c>
      <c r="CF62" s="98">
        <f t="shared" si="35"/>
        <v>0</v>
      </c>
      <c r="CG62" s="98">
        <f t="shared" si="36"/>
        <v>0</v>
      </c>
      <c r="CH62" s="98">
        <f t="shared" si="37"/>
        <v>0</v>
      </c>
      <c r="CI62" s="98">
        <f t="shared" si="38"/>
        <v>1</v>
      </c>
      <c r="CJ62" s="98">
        <f t="shared" si="39"/>
        <v>0</v>
      </c>
      <c r="CK62" s="99"/>
      <c r="CL62" s="100"/>
      <c r="CM62" s="101"/>
      <c r="CN62" s="102"/>
      <c r="CO62" s="103"/>
      <c r="CP62" s="104"/>
      <c r="CQ62" s="105"/>
      <c r="CR62" s="106">
        <f t="shared" si="40"/>
        <v>5</v>
      </c>
      <c r="CS62" s="107">
        <f>IF(C57="","",SUM(AY62,IF(AW62=AW$22,0,60),IF(AX62=AX$22,0,60)))-60</f>
        <v>5</v>
      </c>
      <c r="CT62" s="108">
        <f t="shared" si="50"/>
        <v>5.9668508287292816</v>
      </c>
      <c r="CU62" s="108">
        <f t="shared" si="48"/>
        <v>49.976862563627954</v>
      </c>
      <c r="CV62" s="122">
        <f>IF(ISNUMBER(CR62),IF(ISNUMBER(CT61),IF(CT62=CT61,CV61,B62),1),"")</f>
        <v>39</v>
      </c>
      <c r="CW62" s="110"/>
      <c r="CX62" s="110"/>
      <c r="CY62" s="110">
        <v>12</v>
      </c>
      <c r="CZ62" s="110"/>
      <c r="DA62" s="110"/>
      <c r="DB62" s="110">
        <v>6</v>
      </c>
      <c r="DC62" s="110"/>
      <c r="DD62" s="111" t="str">
        <f t="shared" si="49"/>
        <v/>
      </c>
      <c r="DE62" s="42"/>
      <c r="DF62" s="42"/>
      <c r="DG62" s="42"/>
      <c r="DH62" s="42"/>
      <c r="DI62" s="42"/>
      <c r="DJ62" s="42"/>
      <c r="DK62" s="42"/>
    </row>
    <row r="63" spans="1:253" s="112" customFormat="1" ht="20.100000000000001" customHeight="1" x14ac:dyDescent="0.25">
      <c r="A63" s="81">
        <f t="shared" si="1"/>
        <v>5.9226519337016574</v>
      </c>
      <c r="B63" s="113">
        <f t="shared" si="2"/>
        <v>40</v>
      </c>
      <c r="C63" s="173" t="s">
        <v>222</v>
      </c>
      <c r="D63" s="125" t="s">
        <v>178</v>
      </c>
      <c r="E63" s="130"/>
      <c r="F63" s="88"/>
      <c r="G63" s="126" t="s">
        <v>185</v>
      </c>
      <c r="H63" s="127"/>
      <c r="I63" s="127"/>
      <c r="J63" s="88"/>
      <c r="K63" s="87"/>
      <c r="L63" s="88"/>
      <c r="M63" s="88"/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127</v>
      </c>
      <c r="S63" s="116" t="s">
        <v>175</v>
      </c>
      <c r="T63" s="116" t="s">
        <v>172</v>
      </c>
      <c r="U63" s="116" t="s">
        <v>127</v>
      </c>
      <c r="V63" s="116" t="s">
        <v>172</v>
      </c>
      <c r="W63" s="116" t="s">
        <v>127</v>
      </c>
      <c r="X63" s="116" t="s">
        <v>173</v>
      </c>
      <c r="Y63" s="116" t="s">
        <v>172</v>
      </c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8"/>
      <c r="AW63" s="119" t="s">
        <v>174</v>
      </c>
      <c r="AX63" s="116"/>
      <c r="AY63" s="120">
        <v>13</v>
      </c>
      <c r="AZ63" s="97">
        <f t="shared" si="3"/>
        <v>0</v>
      </c>
      <c r="BA63" s="98">
        <f t="shared" si="4"/>
        <v>0</v>
      </c>
      <c r="BB63" s="98">
        <f t="shared" si="5"/>
        <v>1</v>
      </c>
      <c r="BC63" s="98">
        <f t="shared" si="6"/>
        <v>0</v>
      </c>
      <c r="BD63" s="98">
        <f t="shared" si="7"/>
        <v>0</v>
      </c>
      <c r="BE63" s="98">
        <f t="shared" si="8"/>
        <v>0</v>
      </c>
      <c r="BF63" s="98">
        <f t="shared" si="9"/>
        <v>1</v>
      </c>
      <c r="BG63" s="98">
        <f t="shared" si="10"/>
        <v>0</v>
      </c>
      <c r="BH63" s="98">
        <f t="shared" si="11"/>
        <v>1</v>
      </c>
      <c r="BI63" s="98">
        <f t="shared" si="12"/>
        <v>1</v>
      </c>
      <c r="BJ63" s="98">
        <f t="shared" si="13"/>
        <v>1</v>
      </c>
      <c r="BK63" s="98">
        <f t="shared" si="14"/>
        <v>0</v>
      </c>
      <c r="BL63" s="98">
        <f t="shared" si="15"/>
        <v>0</v>
      </c>
      <c r="BM63" s="98">
        <f t="shared" si="16"/>
        <v>0</v>
      </c>
      <c r="BN63" s="98">
        <f t="shared" si="17"/>
        <v>0</v>
      </c>
      <c r="BO63" s="98">
        <f t="shared" si="18"/>
        <v>0</v>
      </c>
      <c r="BP63" s="98">
        <f t="shared" si="19"/>
        <v>0</v>
      </c>
      <c r="BQ63" s="98">
        <f t="shared" si="20"/>
        <v>0</v>
      </c>
      <c r="BR63" s="98">
        <f t="shared" si="21"/>
        <v>0</v>
      </c>
      <c r="BS63" s="98">
        <f t="shared" si="22"/>
        <v>0</v>
      </c>
      <c r="BT63" s="98">
        <f t="shared" si="23"/>
        <v>0</v>
      </c>
      <c r="BU63" s="98">
        <f t="shared" si="24"/>
        <v>0</v>
      </c>
      <c r="BV63" s="98">
        <f t="shared" si="25"/>
        <v>0</v>
      </c>
      <c r="BW63" s="98">
        <f t="shared" si="26"/>
        <v>0</v>
      </c>
      <c r="BX63" s="98">
        <f t="shared" si="27"/>
        <v>0</v>
      </c>
      <c r="BY63" s="98">
        <f t="shared" si="28"/>
        <v>0</v>
      </c>
      <c r="BZ63" s="98">
        <f t="shared" si="29"/>
        <v>0</v>
      </c>
      <c r="CA63" s="98">
        <f t="shared" si="30"/>
        <v>0</v>
      </c>
      <c r="CB63" s="98">
        <f t="shared" si="31"/>
        <v>0</v>
      </c>
      <c r="CC63" s="98">
        <f t="shared" si="32"/>
        <v>0</v>
      </c>
      <c r="CD63" s="98">
        <f t="shared" si="33"/>
        <v>0</v>
      </c>
      <c r="CE63" s="98">
        <f t="shared" si="34"/>
        <v>0</v>
      </c>
      <c r="CF63" s="98">
        <f t="shared" si="35"/>
        <v>0</v>
      </c>
      <c r="CG63" s="98">
        <f t="shared" si="36"/>
        <v>0</v>
      </c>
      <c r="CH63" s="98">
        <f t="shared" si="37"/>
        <v>0</v>
      </c>
      <c r="CI63" s="98">
        <f t="shared" si="38"/>
        <v>1</v>
      </c>
      <c r="CJ63" s="98">
        <f t="shared" si="39"/>
        <v>0</v>
      </c>
      <c r="CK63" s="99"/>
      <c r="CL63" s="100"/>
      <c r="CM63" s="101"/>
      <c r="CN63" s="102"/>
      <c r="CO63" s="103"/>
      <c r="CP63" s="104"/>
      <c r="CQ63" s="105"/>
      <c r="CR63" s="106">
        <f t="shared" si="40"/>
        <v>5</v>
      </c>
      <c r="CS63" s="107">
        <f>IF(C58="","",SUM(AY63,IF(AW63=AW$22,0,60),IF(AX63=AX$22,0,60)))-60</f>
        <v>13</v>
      </c>
      <c r="CT63" s="108">
        <f t="shared" si="50"/>
        <v>5.9226519337016574</v>
      </c>
      <c r="CU63" s="108">
        <f t="shared" si="48"/>
        <v>49.606663581675157</v>
      </c>
      <c r="CV63" s="122">
        <f>IF(ISNUMBER(CR63),IF(ISNUMBER(CT62),IF(CT63=CT62,CV62,B63),1),"")</f>
        <v>40</v>
      </c>
      <c r="CW63" s="110"/>
      <c r="CX63" s="110"/>
      <c r="CY63" s="110">
        <v>7</v>
      </c>
      <c r="CZ63" s="110"/>
      <c r="DA63" s="110"/>
      <c r="DB63" s="110"/>
      <c r="DC63" s="110"/>
      <c r="DD63" s="111" t="str">
        <f t="shared" si="49"/>
        <v/>
      </c>
      <c r="DE63" s="42"/>
      <c r="DF63" s="42"/>
      <c r="DG63" s="42"/>
      <c r="DH63" s="42"/>
      <c r="DI63" s="42"/>
      <c r="DJ63" s="42"/>
      <c r="DK63" s="42"/>
    </row>
    <row r="64" spans="1:253" s="112" customFormat="1" ht="20.100000000000001" customHeight="1" x14ac:dyDescent="0.25">
      <c r="A64" s="81">
        <f t="shared" si="1"/>
        <v>4.6298342541436464</v>
      </c>
      <c r="B64" s="113">
        <f t="shared" si="2"/>
        <v>41</v>
      </c>
      <c r="C64" s="173" t="s">
        <v>228</v>
      </c>
      <c r="D64" s="134" t="s">
        <v>196</v>
      </c>
      <c r="E64" s="130"/>
      <c r="F64" s="88"/>
      <c r="G64" s="126" t="s">
        <v>185</v>
      </c>
      <c r="H64" s="127"/>
      <c r="I64" s="127"/>
      <c r="J64" s="88"/>
      <c r="K64" s="87"/>
      <c r="L64" s="88"/>
      <c r="M64" s="88"/>
      <c r="N64" s="116" t="s">
        <v>173</v>
      </c>
      <c r="O64" s="116" t="s">
        <v>174</v>
      </c>
      <c r="P64" s="116" t="s">
        <v>172</v>
      </c>
      <c r="Q64" s="116" t="s">
        <v>127</v>
      </c>
      <c r="R64" s="116" t="s">
        <v>127</v>
      </c>
      <c r="S64" s="116" t="s">
        <v>127</v>
      </c>
      <c r="T64" s="116" t="s">
        <v>174</v>
      </c>
      <c r="U64" s="116" t="s">
        <v>173</v>
      </c>
      <c r="V64" s="116" t="s">
        <v>172</v>
      </c>
      <c r="W64" s="116" t="s">
        <v>173</v>
      </c>
      <c r="X64" s="116" t="s">
        <v>127</v>
      </c>
      <c r="Y64" s="116" t="s">
        <v>127</v>
      </c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8"/>
      <c r="AW64" s="119" t="s">
        <v>172</v>
      </c>
      <c r="AX64" s="116"/>
      <c r="AY64" s="120">
        <v>6</v>
      </c>
      <c r="AZ64" s="97">
        <f t="shared" si="3"/>
        <v>1</v>
      </c>
      <c r="BA64" s="98">
        <f t="shared" si="4"/>
        <v>1</v>
      </c>
      <c r="BB64" s="98">
        <f t="shared" si="5"/>
        <v>0</v>
      </c>
      <c r="BC64" s="98">
        <f t="shared" si="6"/>
        <v>0</v>
      </c>
      <c r="BD64" s="98">
        <f t="shared" si="7"/>
        <v>0</v>
      </c>
      <c r="BE64" s="98">
        <f t="shared" si="8"/>
        <v>1</v>
      </c>
      <c r="BF64" s="98">
        <f t="shared" si="9"/>
        <v>0</v>
      </c>
      <c r="BG64" s="98">
        <f t="shared" si="10"/>
        <v>0</v>
      </c>
      <c r="BH64" s="98">
        <f t="shared" si="11"/>
        <v>1</v>
      </c>
      <c r="BI64" s="98">
        <f t="shared" si="12"/>
        <v>0</v>
      </c>
      <c r="BJ64" s="98">
        <f t="shared" si="13"/>
        <v>0</v>
      </c>
      <c r="BK64" s="98">
        <f t="shared" si="14"/>
        <v>0</v>
      </c>
      <c r="BL64" s="98">
        <f t="shared" si="15"/>
        <v>0</v>
      </c>
      <c r="BM64" s="98">
        <f t="shared" si="16"/>
        <v>0</v>
      </c>
      <c r="BN64" s="98">
        <f t="shared" si="17"/>
        <v>0</v>
      </c>
      <c r="BO64" s="98">
        <f t="shared" si="18"/>
        <v>0</v>
      </c>
      <c r="BP64" s="98">
        <f t="shared" si="19"/>
        <v>0</v>
      </c>
      <c r="BQ64" s="98">
        <f t="shared" si="20"/>
        <v>0</v>
      </c>
      <c r="BR64" s="98">
        <f t="shared" si="21"/>
        <v>0</v>
      </c>
      <c r="BS64" s="98">
        <f t="shared" si="22"/>
        <v>0</v>
      </c>
      <c r="BT64" s="98">
        <f t="shared" si="23"/>
        <v>0</v>
      </c>
      <c r="BU64" s="98">
        <f t="shared" si="24"/>
        <v>0</v>
      </c>
      <c r="BV64" s="98">
        <f t="shared" si="25"/>
        <v>0</v>
      </c>
      <c r="BW64" s="98">
        <f t="shared" si="26"/>
        <v>0</v>
      </c>
      <c r="BX64" s="98">
        <f t="shared" si="27"/>
        <v>0</v>
      </c>
      <c r="BY64" s="98">
        <f t="shared" si="28"/>
        <v>0</v>
      </c>
      <c r="BZ64" s="98">
        <f t="shared" si="29"/>
        <v>0</v>
      </c>
      <c r="CA64" s="98">
        <f t="shared" si="30"/>
        <v>0</v>
      </c>
      <c r="CB64" s="98">
        <f t="shared" si="31"/>
        <v>0</v>
      </c>
      <c r="CC64" s="98">
        <f t="shared" si="32"/>
        <v>0</v>
      </c>
      <c r="CD64" s="98">
        <f t="shared" si="33"/>
        <v>0</v>
      </c>
      <c r="CE64" s="98">
        <f t="shared" si="34"/>
        <v>0</v>
      </c>
      <c r="CF64" s="98">
        <f t="shared" si="35"/>
        <v>0</v>
      </c>
      <c r="CG64" s="98">
        <f t="shared" si="36"/>
        <v>0</v>
      </c>
      <c r="CH64" s="98">
        <f t="shared" si="37"/>
        <v>0</v>
      </c>
      <c r="CI64" s="98">
        <f t="shared" si="38"/>
        <v>0</v>
      </c>
      <c r="CJ64" s="98">
        <f t="shared" si="39"/>
        <v>0</v>
      </c>
      <c r="CK64" s="99"/>
      <c r="CL64" s="100"/>
      <c r="CM64" s="101"/>
      <c r="CN64" s="102"/>
      <c r="CO64" s="103"/>
      <c r="CP64" s="104"/>
      <c r="CQ64" s="105"/>
      <c r="CR64" s="106">
        <f t="shared" si="40"/>
        <v>4</v>
      </c>
      <c r="CS64" s="107">
        <f>IF(C55="","",SUM(AY64,IF(AW64=AW$22,0,60),IF(AX64=AX$22,0,60)))-60</f>
        <v>66</v>
      </c>
      <c r="CT64" s="108">
        <f t="shared" si="50"/>
        <v>4.6298342541436464</v>
      </c>
      <c r="CU64" s="108">
        <f t="shared" si="48"/>
        <v>38.778343359555763</v>
      </c>
      <c r="CV64" s="122">
        <f>IF(ISNUMBER(CR64),IF(ISNUMBER(#REF!),IF(CT64=#REF!,#REF!,B64),1),"")</f>
        <v>1</v>
      </c>
      <c r="CW64" s="110">
        <v>1</v>
      </c>
      <c r="CX64" s="110"/>
      <c r="CY64" s="110"/>
      <c r="CZ64" s="110"/>
      <c r="DA64" s="110"/>
      <c r="DB64" s="110"/>
      <c r="DC64" s="110"/>
      <c r="DD64" s="111" t="str">
        <f t="shared" si="49"/>
        <v>Призер</v>
      </c>
      <c r="DE64" s="42"/>
      <c r="DF64" s="42"/>
      <c r="DG64" s="42"/>
      <c r="DH64" s="42"/>
      <c r="DI64" s="42"/>
      <c r="DJ64" s="42"/>
      <c r="DK64" s="42"/>
    </row>
    <row r="65" spans="1:115" s="112" customFormat="1" ht="20.100000000000001" customHeight="1" x14ac:dyDescent="0.25">
      <c r="A65" s="81">
        <f t="shared" si="1"/>
        <v>2.8618784530386741</v>
      </c>
      <c r="B65" s="113">
        <f t="shared" si="2"/>
        <v>42</v>
      </c>
      <c r="C65" s="173" t="s">
        <v>229</v>
      </c>
      <c r="D65" s="125" t="s">
        <v>178</v>
      </c>
      <c r="E65" s="130"/>
      <c r="F65" s="88"/>
      <c r="G65" s="126" t="s">
        <v>185</v>
      </c>
      <c r="H65" s="127"/>
      <c r="I65" s="127"/>
      <c r="J65" s="88"/>
      <c r="K65" s="87"/>
      <c r="L65" s="88"/>
      <c r="M65" s="88"/>
      <c r="N65" s="116" t="s">
        <v>172</v>
      </c>
      <c r="O65" s="116" t="s">
        <v>172</v>
      </c>
      <c r="P65" s="116" t="s">
        <v>172</v>
      </c>
      <c r="Q65" s="116" t="s">
        <v>127</v>
      </c>
      <c r="R65" s="116" t="s">
        <v>127</v>
      </c>
      <c r="S65" s="116" t="s">
        <v>172</v>
      </c>
      <c r="T65" s="116" t="s">
        <v>172</v>
      </c>
      <c r="U65" s="116" t="s">
        <v>174</v>
      </c>
      <c r="V65" s="116" t="s">
        <v>127</v>
      </c>
      <c r="W65" s="116" t="s">
        <v>172</v>
      </c>
      <c r="X65" s="116" t="s">
        <v>127</v>
      </c>
      <c r="Y65" s="116" t="s">
        <v>175</v>
      </c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8"/>
      <c r="AW65" s="119" t="s">
        <v>174</v>
      </c>
      <c r="AX65" s="116"/>
      <c r="AY65" s="120">
        <v>24</v>
      </c>
      <c r="AZ65" s="97">
        <f t="shared" si="3"/>
        <v>0</v>
      </c>
      <c r="BA65" s="98">
        <f t="shared" si="4"/>
        <v>0</v>
      </c>
      <c r="BB65" s="98">
        <f t="shared" si="5"/>
        <v>0</v>
      </c>
      <c r="BC65" s="98">
        <f t="shared" si="6"/>
        <v>0</v>
      </c>
      <c r="BD65" s="98">
        <f t="shared" si="7"/>
        <v>0</v>
      </c>
      <c r="BE65" s="98">
        <f t="shared" si="8"/>
        <v>0</v>
      </c>
      <c r="BF65" s="98">
        <f t="shared" si="9"/>
        <v>1</v>
      </c>
      <c r="BG65" s="98">
        <f t="shared" si="10"/>
        <v>1</v>
      </c>
      <c r="BH65" s="98">
        <f t="shared" si="11"/>
        <v>0</v>
      </c>
      <c r="BI65" s="98">
        <f t="shared" si="12"/>
        <v>0</v>
      </c>
      <c r="BJ65" s="98">
        <f t="shared" si="13"/>
        <v>0</v>
      </c>
      <c r="BK65" s="98">
        <f t="shared" si="14"/>
        <v>0</v>
      </c>
      <c r="BL65" s="98">
        <f t="shared" si="15"/>
        <v>0</v>
      </c>
      <c r="BM65" s="98">
        <f t="shared" si="16"/>
        <v>0</v>
      </c>
      <c r="BN65" s="98">
        <f t="shared" si="17"/>
        <v>0</v>
      </c>
      <c r="BO65" s="98">
        <f t="shared" si="18"/>
        <v>0</v>
      </c>
      <c r="BP65" s="98">
        <f t="shared" si="19"/>
        <v>0</v>
      </c>
      <c r="BQ65" s="98">
        <f t="shared" si="20"/>
        <v>0</v>
      </c>
      <c r="BR65" s="98">
        <f t="shared" si="21"/>
        <v>0</v>
      </c>
      <c r="BS65" s="98">
        <f t="shared" si="22"/>
        <v>0</v>
      </c>
      <c r="BT65" s="98">
        <f t="shared" si="23"/>
        <v>0</v>
      </c>
      <c r="BU65" s="98">
        <f t="shared" si="24"/>
        <v>0</v>
      </c>
      <c r="BV65" s="98">
        <f t="shared" si="25"/>
        <v>0</v>
      </c>
      <c r="BW65" s="98">
        <f t="shared" si="26"/>
        <v>0</v>
      </c>
      <c r="BX65" s="98">
        <f t="shared" si="27"/>
        <v>0</v>
      </c>
      <c r="BY65" s="98">
        <f t="shared" si="28"/>
        <v>0</v>
      </c>
      <c r="BZ65" s="98">
        <f t="shared" si="29"/>
        <v>0</v>
      </c>
      <c r="CA65" s="98">
        <f t="shared" si="30"/>
        <v>0</v>
      </c>
      <c r="CB65" s="98">
        <f t="shared" si="31"/>
        <v>0</v>
      </c>
      <c r="CC65" s="98">
        <f t="shared" si="32"/>
        <v>0</v>
      </c>
      <c r="CD65" s="98">
        <f t="shared" si="33"/>
        <v>0</v>
      </c>
      <c r="CE65" s="98">
        <f t="shared" si="34"/>
        <v>0</v>
      </c>
      <c r="CF65" s="98">
        <f t="shared" si="35"/>
        <v>0</v>
      </c>
      <c r="CG65" s="98">
        <f t="shared" si="36"/>
        <v>0</v>
      </c>
      <c r="CH65" s="98">
        <f t="shared" si="37"/>
        <v>0</v>
      </c>
      <c r="CI65" s="98">
        <f t="shared" si="38"/>
        <v>1</v>
      </c>
      <c r="CJ65" s="98">
        <f t="shared" si="39"/>
        <v>0</v>
      </c>
      <c r="CK65" s="99"/>
      <c r="CL65" s="100"/>
      <c r="CM65" s="101"/>
      <c r="CN65" s="102"/>
      <c r="CO65" s="103"/>
      <c r="CP65" s="104"/>
      <c r="CQ65" s="105"/>
      <c r="CR65" s="106">
        <f t="shared" si="40"/>
        <v>2</v>
      </c>
      <c r="CS65" s="107">
        <f t="shared" ref="CS65" si="51">IF(C59="","",SUM(AY65,IF(AW65=AW$22,0,60),IF(AX65=AX$22,0,60)))-60</f>
        <v>24</v>
      </c>
      <c r="CT65" s="108">
        <f t="shared" si="50"/>
        <v>2.8618784530386741</v>
      </c>
      <c r="CU65" s="108"/>
      <c r="CV65" s="122">
        <f>IF(ISNUMBER(CR65),IF(ISNUMBER(#REF!),IF(CT65=#REF!,#REF!,B65),1),"")</f>
        <v>1</v>
      </c>
      <c r="CW65" s="110"/>
      <c r="CX65" s="110"/>
      <c r="CY65" s="110"/>
      <c r="CZ65" s="110"/>
      <c r="DA65" s="110"/>
      <c r="DB65" s="110"/>
      <c r="DC65" s="110"/>
      <c r="DD65" s="111"/>
      <c r="DE65" s="42"/>
      <c r="DF65" s="5"/>
      <c r="DG65" s="42"/>
      <c r="DH65" s="42"/>
      <c r="DI65" s="42"/>
      <c r="DJ65" s="42"/>
      <c r="DK65" s="42"/>
    </row>
    <row r="66" spans="1:115" s="112" customFormat="1" ht="20.100000000000001" customHeight="1" x14ac:dyDescent="0.25">
      <c r="A66" s="81">
        <f t="shared" si="1"/>
        <v>11.88950276243094</v>
      </c>
      <c r="B66" s="113">
        <f t="shared" si="2"/>
        <v>43</v>
      </c>
      <c r="C66" s="202" t="s">
        <v>177</v>
      </c>
      <c r="D66" s="134" t="s">
        <v>178</v>
      </c>
      <c r="E66" s="130"/>
      <c r="F66" s="88"/>
      <c r="G66" s="126" t="s">
        <v>184</v>
      </c>
      <c r="H66" s="127"/>
      <c r="I66" s="127"/>
      <c r="J66" s="88"/>
      <c r="K66" s="87"/>
      <c r="L66" s="88"/>
      <c r="M66" s="88"/>
      <c r="N66" s="116" t="s">
        <v>173</v>
      </c>
      <c r="O66" s="116" t="s">
        <v>174</v>
      </c>
      <c r="P66" s="116" t="s">
        <v>127</v>
      </c>
      <c r="Q66" s="116" t="s">
        <v>173</v>
      </c>
      <c r="R66" s="116" t="s">
        <v>173</v>
      </c>
      <c r="S66" s="116" t="s">
        <v>127</v>
      </c>
      <c r="T66" s="116" t="s">
        <v>172</v>
      </c>
      <c r="U66" s="116" t="s">
        <v>173</v>
      </c>
      <c r="V66" s="116" t="s">
        <v>172</v>
      </c>
      <c r="W66" s="116" t="s">
        <v>127</v>
      </c>
      <c r="X66" s="116" t="s">
        <v>173</v>
      </c>
      <c r="Y66" s="116" t="s">
        <v>173</v>
      </c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8"/>
      <c r="AW66" s="119" t="s">
        <v>174</v>
      </c>
      <c r="AX66" s="116"/>
      <c r="AY66" s="120">
        <v>19</v>
      </c>
      <c r="AZ66" s="97">
        <f t="shared" si="3"/>
        <v>1</v>
      </c>
      <c r="BA66" s="98">
        <f t="shared" si="4"/>
        <v>1</v>
      </c>
      <c r="BB66" s="98">
        <f t="shared" si="5"/>
        <v>1</v>
      </c>
      <c r="BC66" s="98">
        <f t="shared" si="6"/>
        <v>1</v>
      </c>
      <c r="BD66" s="98">
        <f t="shared" si="7"/>
        <v>1</v>
      </c>
      <c r="BE66" s="98">
        <f t="shared" si="8"/>
        <v>1</v>
      </c>
      <c r="BF66" s="98">
        <f t="shared" si="9"/>
        <v>1</v>
      </c>
      <c r="BG66" s="98">
        <f t="shared" si="10"/>
        <v>0</v>
      </c>
      <c r="BH66" s="98">
        <f t="shared" si="11"/>
        <v>1</v>
      </c>
      <c r="BI66" s="98">
        <f t="shared" si="12"/>
        <v>1</v>
      </c>
      <c r="BJ66" s="98">
        <f t="shared" si="13"/>
        <v>1</v>
      </c>
      <c r="BK66" s="98">
        <f t="shared" si="14"/>
        <v>1</v>
      </c>
      <c r="BL66" s="98">
        <f t="shared" si="15"/>
        <v>0</v>
      </c>
      <c r="BM66" s="98">
        <f t="shared" si="16"/>
        <v>0</v>
      </c>
      <c r="BN66" s="98">
        <f t="shared" si="17"/>
        <v>0</v>
      </c>
      <c r="BO66" s="98">
        <f t="shared" si="18"/>
        <v>0</v>
      </c>
      <c r="BP66" s="98">
        <f t="shared" si="19"/>
        <v>0</v>
      </c>
      <c r="BQ66" s="98">
        <f t="shared" si="20"/>
        <v>0</v>
      </c>
      <c r="BR66" s="98">
        <f t="shared" si="21"/>
        <v>0</v>
      </c>
      <c r="BS66" s="98">
        <f t="shared" si="22"/>
        <v>0</v>
      </c>
      <c r="BT66" s="98">
        <f t="shared" si="23"/>
        <v>0</v>
      </c>
      <c r="BU66" s="98">
        <f t="shared" si="24"/>
        <v>0</v>
      </c>
      <c r="BV66" s="98">
        <f t="shared" si="25"/>
        <v>0</v>
      </c>
      <c r="BW66" s="98">
        <f t="shared" si="26"/>
        <v>0</v>
      </c>
      <c r="BX66" s="98">
        <f t="shared" si="27"/>
        <v>0</v>
      </c>
      <c r="BY66" s="98">
        <f t="shared" si="28"/>
        <v>0</v>
      </c>
      <c r="BZ66" s="98">
        <f t="shared" si="29"/>
        <v>0</v>
      </c>
      <c r="CA66" s="98">
        <f t="shared" si="30"/>
        <v>0</v>
      </c>
      <c r="CB66" s="98">
        <f t="shared" si="31"/>
        <v>0</v>
      </c>
      <c r="CC66" s="98">
        <f t="shared" si="32"/>
        <v>0</v>
      </c>
      <c r="CD66" s="98">
        <f t="shared" si="33"/>
        <v>0</v>
      </c>
      <c r="CE66" s="98">
        <f t="shared" si="34"/>
        <v>0</v>
      </c>
      <c r="CF66" s="98">
        <f t="shared" si="35"/>
        <v>0</v>
      </c>
      <c r="CG66" s="98">
        <f t="shared" si="36"/>
        <v>0</v>
      </c>
      <c r="CH66" s="98">
        <f t="shared" si="37"/>
        <v>0</v>
      </c>
      <c r="CI66" s="98">
        <f t="shared" si="38"/>
        <v>1</v>
      </c>
      <c r="CJ66" s="98">
        <f t="shared" si="39"/>
        <v>0</v>
      </c>
      <c r="CK66" s="99"/>
      <c r="CL66" s="100"/>
      <c r="CM66" s="101"/>
      <c r="CN66" s="102"/>
      <c r="CO66" s="103"/>
      <c r="CP66" s="104"/>
      <c r="CQ66" s="105"/>
      <c r="CR66" s="106">
        <f t="shared" si="40"/>
        <v>11</v>
      </c>
      <c r="CS66" s="107">
        <v>19</v>
      </c>
      <c r="CT66" s="108">
        <f t="shared" si="50"/>
        <v>11.88950276243094</v>
      </c>
      <c r="CU66" s="108"/>
      <c r="CV66" s="122">
        <f>IF(ISNUMBER(CR66),IF(ISNUMBER(CT65),IF(CT66=CT65,CV65,B66),1),"")</f>
        <v>43</v>
      </c>
      <c r="CW66" s="110"/>
      <c r="CX66" s="110"/>
      <c r="CY66" s="110"/>
      <c r="CZ66" s="110"/>
      <c r="DA66" s="110"/>
      <c r="DB66" s="110"/>
      <c r="DC66" s="110"/>
      <c r="DD66" s="111"/>
      <c r="DE66" s="42"/>
      <c r="DF66" s="5"/>
      <c r="DG66" s="42"/>
      <c r="DH66" s="42"/>
      <c r="DI66" s="42"/>
      <c r="DJ66" s="42"/>
      <c r="DK66" s="42"/>
    </row>
    <row r="67" spans="1:115" s="112" customFormat="1" ht="20.100000000000001" customHeight="1" x14ac:dyDescent="0.25">
      <c r="A67" s="81">
        <f t="shared" si="1"/>
        <v>9.5911602209944746</v>
      </c>
      <c r="B67" s="113">
        <f t="shared" si="2"/>
        <v>44</v>
      </c>
      <c r="C67" s="172" t="s">
        <v>78</v>
      </c>
      <c r="D67" s="134" t="s">
        <v>201</v>
      </c>
      <c r="E67" s="130"/>
      <c r="F67" s="88">
        <v>1</v>
      </c>
      <c r="G67" s="126" t="s">
        <v>184</v>
      </c>
      <c r="H67" s="127" t="s">
        <v>70</v>
      </c>
      <c r="I67" s="133"/>
      <c r="J67" s="115"/>
      <c r="K67" s="133" t="s">
        <v>64</v>
      </c>
      <c r="L67" s="133"/>
      <c r="M67" s="115">
        <v>1979</v>
      </c>
      <c r="N67" s="116" t="s">
        <v>173</v>
      </c>
      <c r="O67" s="116" t="s">
        <v>174</v>
      </c>
      <c r="P67" s="116" t="s">
        <v>127</v>
      </c>
      <c r="Q67" s="116" t="s">
        <v>127</v>
      </c>
      <c r="R67" s="116" t="s">
        <v>173</v>
      </c>
      <c r="S67" s="116" t="s">
        <v>127</v>
      </c>
      <c r="T67" s="116" t="s">
        <v>172</v>
      </c>
      <c r="U67" s="116" t="s">
        <v>173</v>
      </c>
      <c r="V67" s="116" t="s">
        <v>172</v>
      </c>
      <c r="W67" s="116" t="s">
        <v>127</v>
      </c>
      <c r="X67" s="116" t="s">
        <v>127</v>
      </c>
      <c r="Y67" s="116" t="s">
        <v>173</v>
      </c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8"/>
      <c r="AW67" s="119" t="s">
        <v>172</v>
      </c>
      <c r="AX67" s="116"/>
      <c r="AY67" s="120">
        <v>13</v>
      </c>
      <c r="AZ67" s="97">
        <f t="shared" si="3"/>
        <v>1</v>
      </c>
      <c r="BA67" s="98">
        <f t="shared" si="4"/>
        <v>1</v>
      </c>
      <c r="BB67" s="98">
        <f t="shared" si="5"/>
        <v>1</v>
      </c>
      <c r="BC67" s="98">
        <f t="shared" si="6"/>
        <v>0</v>
      </c>
      <c r="BD67" s="98">
        <f t="shared" si="7"/>
        <v>1</v>
      </c>
      <c r="BE67" s="98">
        <f t="shared" si="8"/>
        <v>1</v>
      </c>
      <c r="BF67" s="98">
        <f t="shared" si="9"/>
        <v>1</v>
      </c>
      <c r="BG67" s="98">
        <f t="shared" si="10"/>
        <v>0</v>
      </c>
      <c r="BH67" s="98">
        <f t="shared" si="11"/>
        <v>1</v>
      </c>
      <c r="BI67" s="98">
        <f t="shared" si="12"/>
        <v>1</v>
      </c>
      <c r="BJ67" s="98">
        <f t="shared" si="13"/>
        <v>0</v>
      </c>
      <c r="BK67" s="98">
        <f t="shared" si="14"/>
        <v>1</v>
      </c>
      <c r="BL67" s="98">
        <f t="shared" si="15"/>
        <v>0</v>
      </c>
      <c r="BM67" s="98">
        <f t="shared" si="16"/>
        <v>0</v>
      </c>
      <c r="BN67" s="98">
        <f t="shared" si="17"/>
        <v>0</v>
      </c>
      <c r="BO67" s="98">
        <f t="shared" si="18"/>
        <v>0</v>
      </c>
      <c r="BP67" s="98">
        <f t="shared" si="19"/>
        <v>0</v>
      </c>
      <c r="BQ67" s="98">
        <f t="shared" si="20"/>
        <v>0</v>
      </c>
      <c r="BR67" s="98">
        <f t="shared" si="21"/>
        <v>0</v>
      </c>
      <c r="BS67" s="98">
        <f t="shared" si="22"/>
        <v>0</v>
      </c>
      <c r="BT67" s="98">
        <f t="shared" si="23"/>
        <v>0</v>
      </c>
      <c r="BU67" s="98">
        <f t="shared" si="24"/>
        <v>0</v>
      </c>
      <c r="BV67" s="98">
        <f t="shared" si="25"/>
        <v>0</v>
      </c>
      <c r="BW67" s="98">
        <f t="shared" si="26"/>
        <v>0</v>
      </c>
      <c r="BX67" s="98">
        <f t="shared" si="27"/>
        <v>0</v>
      </c>
      <c r="BY67" s="98">
        <f t="shared" si="28"/>
        <v>0</v>
      </c>
      <c r="BZ67" s="98">
        <f t="shared" si="29"/>
        <v>0</v>
      </c>
      <c r="CA67" s="98">
        <f t="shared" si="30"/>
        <v>0</v>
      </c>
      <c r="CB67" s="98">
        <f t="shared" si="31"/>
        <v>0</v>
      </c>
      <c r="CC67" s="98">
        <f t="shared" si="32"/>
        <v>0</v>
      </c>
      <c r="CD67" s="98">
        <f t="shared" si="33"/>
        <v>0</v>
      </c>
      <c r="CE67" s="98">
        <f t="shared" si="34"/>
        <v>0</v>
      </c>
      <c r="CF67" s="98">
        <f t="shared" si="35"/>
        <v>0</v>
      </c>
      <c r="CG67" s="98">
        <f t="shared" si="36"/>
        <v>0</v>
      </c>
      <c r="CH67" s="98">
        <f t="shared" si="37"/>
        <v>0</v>
      </c>
      <c r="CI67" s="98">
        <f t="shared" si="38"/>
        <v>0</v>
      </c>
      <c r="CJ67" s="98">
        <f t="shared" si="39"/>
        <v>0</v>
      </c>
      <c r="CK67" s="99"/>
      <c r="CL67" s="100">
        <v>0.49444444444444446</v>
      </c>
      <c r="CM67" s="101">
        <v>0.57222222222222219</v>
      </c>
      <c r="CN67" s="102">
        <f>CM67-CL67-CN$17</f>
        <v>7.7777777777777724E-2</v>
      </c>
      <c r="CO67" s="103">
        <f>IF(CN67&gt;IF(G67="О1-О3",CR$18,CR$17),CN67-IF(G67="О1-О3",CR$18,CR$17),0)</f>
        <v>7.7777777777777724E-2</v>
      </c>
      <c r="CP67" s="104">
        <f>HOUR(CO67)*3600+MINUTE(CO67)*60+SECOND(CO67)</f>
        <v>6720</v>
      </c>
      <c r="CQ67" s="105"/>
      <c r="CR67" s="106">
        <f t="shared" si="40"/>
        <v>9</v>
      </c>
      <c r="CS67" s="107">
        <f>IF(C61="","",SUM(AY67,IF(AW67=AW$22,0,60),IF(AX67=AX$22,0,60)))-60</f>
        <v>73</v>
      </c>
      <c r="CT67" s="108">
        <f t="shared" si="50"/>
        <v>9.5911602209944746</v>
      </c>
      <c r="CU67" s="108"/>
      <c r="CV67" s="122">
        <f>IF(ISNUMBER(CR67),IF(ISNUMBER(CT66),IF(CT67=CT66,CV66,B67),1),"")</f>
        <v>44</v>
      </c>
      <c r="CW67" s="110"/>
      <c r="CX67" s="110"/>
      <c r="CY67" s="110"/>
      <c r="CZ67" s="110"/>
      <c r="DA67" s="110"/>
      <c r="DB67" s="110"/>
      <c r="DC67" s="110"/>
      <c r="DD67" s="111"/>
      <c r="DE67" s="42"/>
      <c r="DF67" s="5"/>
      <c r="DG67" s="42"/>
      <c r="DH67" s="42"/>
      <c r="DI67" s="42"/>
      <c r="DJ67" s="42"/>
      <c r="DK67" s="42"/>
    </row>
    <row r="68" spans="1:115" s="112" customFormat="1" ht="20.100000000000001" customHeight="1" x14ac:dyDescent="0.25">
      <c r="A68" s="81">
        <f t="shared" si="1"/>
        <v>7.9668508287292816</v>
      </c>
      <c r="B68" s="113">
        <f t="shared" si="2"/>
        <v>45</v>
      </c>
      <c r="C68" s="202" t="s">
        <v>168</v>
      </c>
      <c r="D68" s="134" t="s">
        <v>167</v>
      </c>
      <c r="E68" s="85"/>
      <c r="F68" s="88"/>
      <c r="G68" s="126" t="s">
        <v>184</v>
      </c>
      <c r="H68" s="127" t="s">
        <v>63</v>
      </c>
      <c r="I68" s="87"/>
      <c r="J68" s="115"/>
      <c r="K68" s="87" t="s">
        <v>64</v>
      </c>
      <c r="L68" s="87" t="s">
        <v>65</v>
      </c>
      <c r="M68" s="128">
        <v>32755</v>
      </c>
      <c r="N68" s="116" t="s">
        <v>57</v>
      </c>
      <c r="O68" s="116" t="s">
        <v>55</v>
      </c>
      <c r="P68" s="116" t="s">
        <v>54</v>
      </c>
      <c r="Q68" s="116" t="s">
        <v>54</v>
      </c>
      <c r="R68" s="116" t="s">
        <v>57</v>
      </c>
      <c r="S68" s="116" t="s">
        <v>54</v>
      </c>
      <c r="T68" s="116" t="s">
        <v>55</v>
      </c>
      <c r="U68" s="116" t="s">
        <v>57</v>
      </c>
      <c r="V68" s="116" t="s">
        <v>56</v>
      </c>
      <c r="W68" s="116" t="s">
        <v>54</v>
      </c>
      <c r="X68" s="116" t="s">
        <v>54</v>
      </c>
      <c r="Y68" s="116" t="s">
        <v>54</v>
      </c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8"/>
      <c r="AW68" s="119" t="s">
        <v>55</v>
      </c>
      <c r="AX68" s="116"/>
      <c r="AY68" s="120">
        <v>5</v>
      </c>
      <c r="AZ68" s="97">
        <f t="shared" si="3"/>
        <v>1</v>
      </c>
      <c r="BA68" s="98">
        <f t="shared" si="4"/>
        <v>1</v>
      </c>
      <c r="BB68" s="98">
        <f t="shared" si="5"/>
        <v>1</v>
      </c>
      <c r="BC68" s="98">
        <f t="shared" si="6"/>
        <v>0</v>
      </c>
      <c r="BD68" s="98">
        <f t="shared" si="7"/>
        <v>1</v>
      </c>
      <c r="BE68" s="98">
        <f t="shared" si="8"/>
        <v>1</v>
      </c>
      <c r="BF68" s="98">
        <f t="shared" si="9"/>
        <v>0</v>
      </c>
      <c r="BG68" s="98">
        <f t="shared" si="10"/>
        <v>0</v>
      </c>
      <c r="BH68" s="98">
        <f t="shared" si="11"/>
        <v>1</v>
      </c>
      <c r="BI68" s="98">
        <f t="shared" si="12"/>
        <v>1</v>
      </c>
      <c r="BJ68" s="98">
        <f t="shared" si="13"/>
        <v>0</v>
      </c>
      <c r="BK68" s="98">
        <f t="shared" si="14"/>
        <v>0</v>
      </c>
      <c r="BL68" s="98">
        <f t="shared" si="15"/>
        <v>0</v>
      </c>
      <c r="BM68" s="98">
        <f t="shared" si="16"/>
        <v>0</v>
      </c>
      <c r="BN68" s="98">
        <f t="shared" si="17"/>
        <v>0</v>
      </c>
      <c r="BO68" s="98">
        <f t="shared" si="18"/>
        <v>0</v>
      </c>
      <c r="BP68" s="98">
        <f t="shared" si="19"/>
        <v>0</v>
      </c>
      <c r="BQ68" s="98">
        <f t="shared" si="20"/>
        <v>0</v>
      </c>
      <c r="BR68" s="98">
        <f t="shared" si="21"/>
        <v>0</v>
      </c>
      <c r="BS68" s="98">
        <f t="shared" si="22"/>
        <v>0</v>
      </c>
      <c r="BT68" s="98">
        <f t="shared" si="23"/>
        <v>0</v>
      </c>
      <c r="BU68" s="98">
        <f t="shared" si="24"/>
        <v>0</v>
      </c>
      <c r="BV68" s="98">
        <f t="shared" si="25"/>
        <v>0</v>
      </c>
      <c r="BW68" s="98">
        <f t="shared" si="26"/>
        <v>0</v>
      </c>
      <c r="BX68" s="98">
        <f t="shared" si="27"/>
        <v>0</v>
      </c>
      <c r="BY68" s="98">
        <f t="shared" si="28"/>
        <v>0</v>
      </c>
      <c r="BZ68" s="98">
        <f t="shared" si="29"/>
        <v>0</v>
      </c>
      <c r="CA68" s="98">
        <f t="shared" si="30"/>
        <v>0</v>
      </c>
      <c r="CB68" s="98">
        <f t="shared" si="31"/>
        <v>0</v>
      </c>
      <c r="CC68" s="98">
        <f t="shared" si="32"/>
        <v>0</v>
      </c>
      <c r="CD68" s="98">
        <f t="shared" si="33"/>
        <v>0</v>
      </c>
      <c r="CE68" s="98">
        <f t="shared" si="34"/>
        <v>0</v>
      </c>
      <c r="CF68" s="98">
        <f t="shared" si="35"/>
        <v>0</v>
      </c>
      <c r="CG68" s="98">
        <f t="shared" si="36"/>
        <v>0</v>
      </c>
      <c r="CH68" s="98">
        <f t="shared" si="37"/>
        <v>0</v>
      </c>
      <c r="CI68" s="98">
        <f t="shared" si="38"/>
        <v>1</v>
      </c>
      <c r="CJ68" s="98">
        <f t="shared" si="39"/>
        <v>0</v>
      </c>
      <c r="CK68" s="99"/>
      <c r="CL68" s="100">
        <v>0.4236111111111111</v>
      </c>
      <c r="CM68" s="101">
        <v>0.48749999999999999</v>
      </c>
      <c r="CN68" s="102">
        <f>CM68-CL68-CN$17</f>
        <v>6.3888888888888884E-2</v>
      </c>
      <c r="CO68" s="103">
        <f>IF(CN68&gt;IF(G51="О1-О3",CR$18,CR$17),CN68-IF(G51="О1-О3",CR$18,CR$17),0)</f>
        <v>6.3888888888888884E-2</v>
      </c>
      <c r="CP68" s="104">
        <f>HOUR(CO68)*3600+MINUTE(CO68)*60+SECOND(CO68)</f>
        <v>5520</v>
      </c>
      <c r="CQ68" s="105"/>
      <c r="CR68" s="106">
        <f t="shared" si="40"/>
        <v>7</v>
      </c>
      <c r="CS68" s="107">
        <f>IF(C62="","",SUM(AY68,IF(AW68=AW$22,0,60),IF(AX68=AX$22,0,60)))-60</f>
        <v>5</v>
      </c>
      <c r="CT68" s="108">
        <f t="shared" si="50"/>
        <v>7.9668508287292816</v>
      </c>
      <c r="CU68" s="108">
        <f t="shared" ref="CU68:CU76" si="52">CT68*100/MAX(CT:CT)</f>
        <v>66.728366496992138</v>
      </c>
      <c r="CV68" s="122">
        <f>IF(ISNUMBER(CR68),IF(ISNUMBER(#REF!),IF(CT68=#REF!,#REF!,B68),1),"")</f>
        <v>1</v>
      </c>
      <c r="CW68" s="110"/>
      <c r="CX68" s="110"/>
      <c r="CY68" s="110"/>
      <c r="CZ68" s="110">
        <v>1</v>
      </c>
      <c r="DA68" s="110"/>
      <c r="DB68" s="110"/>
      <c r="DC68" s="110"/>
      <c r="DD68" s="111" t="str">
        <f t="shared" ref="DD68:DD93" si="53">IF(OR(AND(CW68&gt;0,CW68&lt;4),AND(CX68&gt;0,CX68&lt;4),AND(CY68&gt;0,CY68&lt;4),AND(CZ68&gt;0,CZ68&lt;4),AND(DA68&gt;0,DA68&lt;4),AND(DB68&gt;0,DB68&lt;4),AND(DC68&gt;0,DC68&lt;4)),"Призер","")</f>
        <v>Призер</v>
      </c>
      <c r="DE68" s="42"/>
      <c r="DF68" s="42"/>
      <c r="DG68" s="42"/>
      <c r="DH68" s="42"/>
      <c r="DI68" s="42"/>
      <c r="DJ68" s="42"/>
      <c r="DK68" s="42"/>
    </row>
    <row r="69" spans="1:115" s="112" customFormat="1" ht="20.100000000000001" customHeight="1" x14ac:dyDescent="0.25">
      <c r="A69" s="81">
        <f t="shared" si="1"/>
        <v>7.6464088397790055</v>
      </c>
      <c r="B69" s="113">
        <f t="shared" si="2"/>
        <v>46</v>
      </c>
      <c r="C69" s="202" t="s">
        <v>227</v>
      </c>
      <c r="D69" s="134" t="s">
        <v>201</v>
      </c>
      <c r="E69" s="85"/>
      <c r="F69" s="87"/>
      <c r="G69" s="114" t="s">
        <v>184</v>
      </c>
      <c r="H69" s="88" t="s">
        <v>63</v>
      </c>
      <c r="I69" s="88"/>
      <c r="J69" s="115"/>
      <c r="K69" s="87" t="s">
        <v>64</v>
      </c>
      <c r="L69" s="87" t="s">
        <v>65</v>
      </c>
      <c r="M69" s="115">
        <v>1980</v>
      </c>
      <c r="N69" s="116" t="s">
        <v>173</v>
      </c>
      <c r="O69" s="116" t="s">
        <v>172</v>
      </c>
      <c r="P69" s="116" t="s">
        <v>127</v>
      </c>
      <c r="Q69" s="116" t="s">
        <v>172</v>
      </c>
      <c r="R69" s="116" t="s">
        <v>173</v>
      </c>
      <c r="S69" s="116" t="s">
        <v>127</v>
      </c>
      <c r="T69" s="116" t="s">
        <v>174</v>
      </c>
      <c r="U69" s="116" t="s">
        <v>173</v>
      </c>
      <c r="V69" s="116" t="s">
        <v>172</v>
      </c>
      <c r="W69" s="116" t="s">
        <v>127</v>
      </c>
      <c r="X69" s="116" t="s">
        <v>127</v>
      </c>
      <c r="Y69" s="116" t="s">
        <v>173</v>
      </c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8"/>
      <c r="AW69" s="119" t="s">
        <v>172</v>
      </c>
      <c r="AX69" s="116"/>
      <c r="AY69" s="120">
        <v>3</v>
      </c>
      <c r="AZ69" s="97">
        <f t="shared" si="3"/>
        <v>1</v>
      </c>
      <c r="BA69" s="98">
        <f t="shared" si="4"/>
        <v>0</v>
      </c>
      <c r="BB69" s="98">
        <f t="shared" si="5"/>
        <v>1</v>
      </c>
      <c r="BC69" s="98">
        <f t="shared" si="6"/>
        <v>0</v>
      </c>
      <c r="BD69" s="98">
        <f t="shared" si="7"/>
        <v>1</v>
      </c>
      <c r="BE69" s="98">
        <f t="shared" si="8"/>
        <v>1</v>
      </c>
      <c r="BF69" s="98">
        <f t="shared" si="9"/>
        <v>0</v>
      </c>
      <c r="BG69" s="98">
        <f t="shared" si="10"/>
        <v>0</v>
      </c>
      <c r="BH69" s="98">
        <f t="shared" si="11"/>
        <v>1</v>
      </c>
      <c r="BI69" s="98">
        <f t="shared" si="12"/>
        <v>1</v>
      </c>
      <c r="BJ69" s="98">
        <f t="shared" si="13"/>
        <v>0</v>
      </c>
      <c r="BK69" s="98">
        <f t="shared" si="14"/>
        <v>1</v>
      </c>
      <c r="BL69" s="98">
        <f t="shared" si="15"/>
        <v>0</v>
      </c>
      <c r="BM69" s="98">
        <f t="shared" si="16"/>
        <v>0</v>
      </c>
      <c r="BN69" s="98">
        <f t="shared" si="17"/>
        <v>0</v>
      </c>
      <c r="BO69" s="98">
        <f t="shared" si="18"/>
        <v>0</v>
      </c>
      <c r="BP69" s="98">
        <f t="shared" si="19"/>
        <v>0</v>
      </c>
      <c r="BQ69" s="98">
        <f t="shared" si="20"/>
        <v>0</v>
      </c>
      <c r="BR69" s="98">
        <f t="shared" si="21"/>
        <v>0</v>
      </c>
      <c r="BS69" s="98">
        <f t="shared" si="22"/>
        <v>0</v>
      </c>
      <c r="BT69" s="98">
        <f t="shared" si="23"/>
        <v>0</v>
      </c>
      <c r="BU69" s="98">
        <f t="shared" si="24"/>
        <v>0</v>
      </c>
      <c r="BV69" s="98">
        <f t="shared" si="25"/>
        <v>0</v>
      </c>
      <c r="BW69" s="98">
        <f t="shared" si="26"/>
        <v>0</v>
      </c>
      <c r="BX69" s="98">
        <f t="shared" si="27"/>
        <v>0</v>
      </c>
      <c r="BY69" s="98">
        <f t="shared" si="28"/>
        <v>0</v>
      </c>
      <c r="BZ69" s="98">
        <f t="shared" si="29"/>
        <v>0</v>
      </c>
      <c r="CA69" s="98">
        <f t="shared" si="30"/>
        <v>0</v>
      </c>
      <c r="CB69" s="98">
        <f t="shared" si="31"/>
        <v>0</v>
      </c>
      <c r="CC69" s="98">
        <f t="shared" si="32"/>
        <v>0</v>
      </c>
      <c r="CD69" s="98">
        <f t="shared" si="33"/>
        <v>0</v>
      </c>
      <c r="CE69" s="98">
        <f t="shared" si="34"/>
        <v>0</v>
      </c>
      <c r="CF69" s="98">
        <f t="shared" si="35"/>
        <v>0</v>
      </c>
      <c r="CG69" s="98">
        <f t="shared" si="36"/>
        <v>0</v>
      </c>
      <c r="CH69" s="98">
        <f t="shared" si="37"/>
        <v>0</v>
      </c>
      <c r="CI69" s="98">
        <f t="shared" si="38"/>
        <v>0</v>
      </c>
      <c r="CJ69" s="98">
        <f t="shared" si="39"/>
        <v>0</v>
      </c>
      <c r="CK69" s="99"/>
      <c r="CL69" s="100">
        <v>0.4291666666666667</v>
      </c>
      <c r="CM69" s="101">
        <v>0.50486111111111109</v>
      </c>
      <c r="CN69" s="102">
        <f>CM69-CL69-CN$17</f>
        <v>7.5694444444444398E-2</v>
      </c>
      <c r="CO69" s="103">
        <f>IF(CN69&gt;IF(G75="О1-О3",CR$18,CR$17),CN69-IF(G75="О1-О3",CR$18,CR$17),0)</f>
        <v>7.5694444444444398E-2</v>
      </c>
      <c r="CP69" s="104">
        <f>HOUR(CO69)*3600+MINUTE(CO69)*60+SECOND(CO69)</f>
        <v>6540</v>
      </c>
      <c r="CQ69" s="105"/>
      <c r="CR69" s="106">
        <f t="shared" si="40"/>
        <v>7</v>
      </c>
      <c r="CS69" s="107">
        <f>IF(C63="","",SUM(AY69,IF(AW69=AW$22,0,60),IF(AX69=AX$22,0,60)))-60</f>
        <v>63</v>
      </c>
      <c r="CT69" s="108">
        <f t="shared" si="50"/>
        <v>7.6464088397790055</v>
      </c>
      <c r="CU69" s="108">
        <f t="shared" si="52"/>
        <v>64.044423877834348</v>
      </c>
      <c r="CV69" s="122">
        <f>IF(ISNUMBER(CR69),IF(ISNUMBER(#REF!),IF(CT69=#REF!,#REF!,B69),1),"")</f>
        <v>1</v>
      </c>
      <c r="CW69" s="110"/>
      <c r="CX69" s="110"/>
      <c r="CY69" s="110"/>
      <c r="CZ69" s="110">
        <v>2</v>
      </c>
      <c r="DA69" s="110"/>
      <c r="DB69" s="110"/>
      <c r="DC69" s="110"/>
      <c r="DD69" s="111" t="str">
        <f t="shared" si="53"/>
        <v>Призер</v>
      </c>
      <c r="DE69" s="42"/>
      <c r="DF69" s="42"/>
      <c r="DG69" s="42"/>
      <c r="DH69" s="42"/>
      <c r="DI69" s="42"/>
      <c r="DJ69" s="42"/>
      <c r="DK69" s="42"/>
    </row>
    <row r="70" spans="1:115" s="112" customFormat="1" ht="20.100000000000001" customHeight="1" x14ac:dyDescent="0.25">
      <c r="A70" s="81">
        <f t="shared" si="1"/>
        <v>5.6519337016574589</v>
      </c>
      <c r="B70" s="113">
        <f t="shared" si="2"/>
        <v>47</v>
      </c>
      <c r="C70" s="202" t="s">
        <v>169</v>
      </c>
      <c r="D70" s="134" t="s">
        <v>201</v>
      </c>
      <c r="E70" s="85"/>
      <c r="F70" s="87"/>
      <c r="G70" s="87" t="s">
        <v>184</v>
      </c>
      <c r="H70" s="87" t="s">
        <v>67</v>
      </c>
      <c r="I70" s="127"/>
      <c r="J70" s="127"/>
      <c r="K70" s="87" t="s">
        <v>64</v>
      </c>
      <c r="L70" s="87" t="s">
        <v>72</v>
      </c>
      <c r="M70" s="128">
        <v>33198</v>
      </c>
      <c r="N70" s="116" t="s">
        <v>127</v>
      </c>
      <c r="O70" s="116" t="s">
        <v>127</v>
      </c>
      <c r="P70" s="116" t="s">
        <v>173</v>
      </c>
      <c r="Q70" s="116" t="s">
        <v>172</v>
      </c>
      <c r="R70" s="116" t="s">
        <v>57</v>
      </c>
      <c r="S70" s="116" t="s">
        <v>54</v>
      </c>
      <c r="T70" s="116" t="s">
        <v>55</v>
      </c>
      <c r="U70" s="116" t="s">
        <v>56</v>
      </c>
      <c r="V70" s="116" t="s">
        <v>56</v>
      </c>
      <c r="W70" s="116" t="s">
        <v>54</v>
      </c>
      <c r="X70" s="116" t="s">
        <v>57</v>
      </c>
      <c r="Y70" s="116" t="s">
        <v>54</v>
      </c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8"/>
      <c r="AW70" s="119" t="s">
        <v>56</v>
      </c>
      <c r="AX70" s="116"/>
      <c r="AY70" s="120">
        <v>2</v>
      </c>
      <c r="AZ70" s="97">
        <f t="shared" si="3"/>
        <v>0</v>
      </c>
      <c r="BA70" s="98">
        <f t="shared" si="4"/>
        <v>0</v>
      </c>
      <c r="BB70" s="98">
        <f t="shared" si="5"/>
        <v>0</v>
      </c>
      <c r="BC70" s="98">
        <f t="shared" si="6"/>
        <v>0</v>
      </c>
      <c r="BD70" s="98">
        <f t="shared" si="7"/>
        <v>1</v>
      </c>
      <c r="BE70" s="98">
        <f t="shared" si="8"/>
        <v>1</v>
      </c>
      <c r="BF70" s="98">
        <f t="shared" si="9"/>
        <v>0</v>
      </c>
      <c r="BG70" s="98">
        <f t="shared" si="10"/>
        <v>0</v>
      </c>
      <c r="BH70" s="98">
        <f t="shared" si="11"/>
        <v>1</v>
      </c>
      <c r="BI70" s="98">
        <f t="shared" si="12"/>
        <v>1</v>
      </c>
      <c r="BJ70" s="98">
        <f t="shared" si="13"/>
        <v>1</v>
      </c>
      <c r="BK70" s="98">
        <f t="shared" si="14"/>
        <v>0</v>
      </c>
      <c r="BL70" s="98">
        <f t="shared" si="15"/>
        <v>0</v>
      </c>
      <c r="BM70" s="98">
        <f t="shared" si="16"/>
        <v>0</v>
      </c>
      <c r="BN70" s="98">
        <f t="shared" si="17"/>
        <v>0</v>
      </c>
      <c r="BO70" s="98">
        <f t="shared" si="18"/>
        <v>0</v>
      </c>
      <c r="BP70" s="98">
        <f t="shared" si="19"/>
        <v>0</v>
      </c>
      <c r="BQ70" s="98">
        <f t="shared" si="20"/>
        <v>0</v>
      </c>
      <c r="BR70" s="98">
        <f t="shared" si="21"/>
        <v>0</v>
      </c>
      <c r="BS70" s="98">
        <f t="shared" si="22"/>
        <v>0</v>
      </c>
      <c r="BT70" s="98">
        <f t="shared" si="23"/>
        <v>0</v>
      </c>
      <c r="BU70" s="98">
        <f t="shared" si="24"/>
        <v>0</v>
      </c>
      <c r="BV70" s="98">
        <f t="shared" si="25"/>
        <v>0</v>
      </c>
      <c r="BW70" s="98">
        <f t="shared" si="26"/>
        <v>0</v>
      </c>
      <c r="BX70" s="98">
        <f t="shared" si="27"/>
        <v>0</v>
      </c>
      <c r="BY70" s="98">
        <f t="shared" si="28"/>
        <v>0</v>
      </c>
      <c r="BZ70" s="98">
        <f t="shared" si="29"/>
        <v>0</v>
      </c>
      <c r="CA70" s="98">
        <f t="shared" si="30"/>
        <v>0</v>
      </c>
      <c r="CB70" s="98">
        <f t="shared" si="31"/>
        <v>0</v>
      </c>
      <c r="CC70" s="98">
        <f t="shared" si="32"/>
        <v>0</v>
      </c>
      <c r="CD70" s="98">
        <f t="shared" si="33"/>
        <v>0</v>
      </c>
      <c r="CE70" s="98">
        <f t="shared" si="34"/>
        <v>0</v>
      </c>
      <c r="CF70" s="98">
        <f t="shared" si="35"/>
        <v>0</v>
      </c>
      <c r="CG70" s="98">
        <f t="shared" si="36"/>
        <v>0</v>
      </c>
      <c r="CH70" s="98">
        <f t="shared" si="37"/>
        <v>0</v>
      </c>
      <c r="CI70" s="98">
        <f t="shared" si="38"/>
        <v>0</v>
      </c>
      <c r="CJ70" s="98">
        <f t="shared" si="39"/>
        <v>0</v>
      </c>
      <c r="CK70" s="99"/>
      <c r="CL70" s="100">
        <v>0.42708333333333331</v>
      </c>
      <c r="CM70" s="101">
        <v>0.49374999999999997</v>
      </c>
      <c r="CN70" s="102">
        <f>CM70-CL70-CN$17</f>
        <v>6.6666666666666652E-2</v>
      </c>
      <c r="CO70" s="103">
        <f>IF(CN70&gt;IF(G72="О1-О3",CR$18,CR$17),CN70-IF(G72="О1-О3",CR$18,CR$17),0)</f>
        <v>6.6666666666666652E-2</v>
      </c>
      <c r="CP70" s="104">
        <f>HOUR(CO70)*3600+MINUTE(CO70)*60+SECOND(CO70)</f>
        <v>5760</v>
      </c>
      <c r="CQ70" s="105"/>
      <c r="CR70" s="106">
        <f t="shared" si="40"/>
        <v>5</v>
      </c>
      <c r="CS70" s="107">
        <f>IF(C64="","",SUM(AY70,IF(AW70=AW$22,0,60),IF(AX70=AX$22,0,60)))-60</f>
        <v>62</v>
      </c>
      <c r="CT70" s="108">
        <f t="shared" si="50"/>
        <v>5.6519337016574589</v>
      </c>
      <c r="CU70" s="108">
        <f t="shared" si="52"/>
        <v>47.339194817214263</v>
      </c>
      <c r="CV70" s="122">
        <f t="shared" ref="CV70:CV76" si="54">IF(ISNUMBER(CR70),IF(ISNUMBER(CT69),IF(CT70=CT69,CV69,B70),1),"")</f>
        <v>47</v>
      </c>
      <c r="CW70" s="110"/>
      <c r="CX70" s="110"/>
      <c r="CY70" s="110"/>
      <c r="CZ70" s="110">
        <v>3</v>
      </c>
      <c r="DA70" s="110"/>
      <c r="DB70" s="110"/>
      <c r="DC70" s="110"/>
      <c r="DD70" s="111" t="str">
        <f t="shared" si="53"/>
        <v>Призер</v>
      </c>
      <c r="DE70" s="42"/>
      <c r="DF70" s="42"/>
      <c r="DG70" s="42"/>
      <c r="DH70" s="42"/>
      <c r="DI70" s="129"/>
      <c r="DJ70" s="42"/>
      <c r="DK70" s="42"/>
    </row>
    <row r="71" spans="1:115" s="112" customFormat="1" ht="20.100000000000001" customHeight="1" x14ac:dyDescent="0.25">
      <c r="A71" s="81">
        <f t="shared" si="1"/>
        <v>5.6519337016574589</v>
      </c>
      <c r="B71" s="113">
        <f t="shared" si="2"/>
        <v>48</v>
      </c>
      <c r="C71" s="173" t="s">
        <v>134</v>
      </c>
      <c r="D71" s="125" t="s">
        <v>201</v>
      </c>
      <c r="E71" s="130"/>
      <c r="F71" s="88"/>
      <c r="G71" s="126" t="s">
        <v>184</v>
      </c>
      <c r="H71" s="127"/>
      <c r="I71" s="127"/>
      <c r="J71" s="88"/>
      <c r="K71" s="87"/>
      <c r="L71" s="88"/>
      <c r="M71" s="88"/>
      <c r="N71" s="116" t="s">
        <v>173</v>
      </c>
      <c r="O71" s="116" t="s">
        <v>174</v>
      </c>
      <c r="P71" s="116" t="s">
        <v>172</v>
      </c>
      <c r="Q71" s="116" t="s">
        <v>127</v>
      </c>
      <c r="R71" s="116" t="s">
        <v>173</v>
      </c>
      <c r="S71" s="116" t="s">
        <v>172</v>
      </c>
      <c r="T71" s="116" t="s">
        <v>174</v>
      </c>
      <c r="U71" s="116" t="s">
        <v>172</v>
      </c>
      <c r="V71" s="116" t="s">
        <v>172</v>
      </c>
      <c r="W71" s="116" t="s">
        <v>127</v>
      </c>
      <c r="X71" s="116" t="s">
        <v>172</v>
      </c>
      <c r="Y71" s="116" t="s">
        <v>172</v>
      </c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8"/>
      <c r="AW71" s="119" t="s">
        <v>172</v>
      </c>
      <c r="AX71" s="116"/>
      <c r="AY71" s="120">
        <v>2</v>
      </c>
      <c r="AZ71" s="97">
        <f t="shared" si="3"/>
        <v>1</v>
      </c>
      <c r="BA71" s="98">
        <f t="shared" si="4"/>
        <v>1</v>
      </c>
      <c r="BB71" s="98">
        <f t="shared" si="5"/>
        <v>0</v>
      </c>
      <c r="BC71" s="98">
        <f t="shared" si="6"/>
        <v>0</v>
      </c>
      <c r="BD71" s="98">
        <f t="shared" si="7"/>
        <v>1</v>
      </c>
      <c r="BE71" s="98">
        <f t="shared" si="8"/>
        <v>0</v>
      </c>
      <c r="BF71" s="98">
        <f t="shared" si="9"/>
        <v>0</v>
      </c>
      <c r="BG71" s="98">
        <f t="shared" si="10"/>
        <v>0</v>
      </c>
      <c r="BH71" s="98">
        <f t="shared" si="11"/>
        <v>1</v>
      </c>
      <c r="BI71" s="98">
        <f t="shared" si="12"/>
        <v>1</v>
      </c>
      <c r="BJ71" s="98">
        <f t="shared" si="13"/>
        <v>0</v>
      </c>
      <c r="BK71" s="98">
        <f t="shared" si="14"/>
        <v>0</v>
      </c>
      <c r="BL71" s="98">
        <f t="shared" si="15"/>
        <v>0</v>
      </c>
      <c r="BM71" s="98">
        <f t="shared" si="16"/>
        <v>0</v>
      </c>
      <c r="BN71" s="98">
        <f t="shared" si="17"/>
        <v>0</v>
      </c>
      <c r="BO71" s="98">
        <f t="shared" si="18"/>
        <v>0</v>
      </c>
      <c r="BP71" s="98">
        <f t="shared" si="19"/>
        <v>0</v>
      </c>
      <c r="BQ71" s="98">
        <f t="shared" si="20"/>
        <v>0</v>
      </c>
      <c r="BR71" s="98">
        <f t="shared" si="21"/>
        <v>0</v>
      </c>
      <c r="BS71" s="98">
        <f t="shared" si="22"/>
        <v>0</v>
      </c>
      <c r="BT71" s="98">
        <f t="shared" si="23"/>
        <v>0</v>
      </c>
      <c r="BU71" s="98">
        <f t="shared" si="24"/>
        <v>0</v>
      </c>
      <c r="BV71" s="98">
        <f t="shared" si="25"/>
        <v>0</v>
      </c>
      <c r="BW71" s="98">
        <f t="shared" si="26"/>
        <v>0</v>
      </c>
      <c r="BX71" s="98">
        <f t="shared" si="27"/>
        <v>0</v>
      </c>
      <c r="BY71" s="98">
        <f t="shared" si="28"/>
        <v>0</v>
      </c>
      <c r="BZ71" s="98">
        <f t="shared" si="29"/>
        <v>0</v>
      </c>
      <c r="CA71" s="98">
        <f t="shared" si="30"/>
        <v>0</v>
      </c>
      <c r="CB71" s="98">
        <f t="shared" si="31"/>
        <v>0</v>
      </c>
      <c r="CC71" s="98">
        <f t="shared" si="32"/>
        <v>0</v>
      </c>
      <c r="CD71" s="98">
        <f t="shared" si="33"/>
        <v>0</v>
      </c>
      <c r="CE71" s="98">
        <f t="shared" si="34"/>
        <v>0</v>
      </c>
      <c r="CF71" s="98">
        <f t="shared" si="35"/>
        <v>0</v>
      </c>
      <c r="CG71" s="98">
        <f t="shared" si="36"/>
        <v>0</v>
      </c>
      <c r="CH71" s="98">
        <f t="shared" si="37"/>
        <v>0</v>
      </c>
      <c r="CI71" s="98">
        <f t="shared" si="38"/>
        <v>0</v>
      </c>
      <c r="CJ71" s="98">
        <f t="shared" si="39"/>
        <v>0</v>
      </c>
      <c r="CK71" s="99"/>
      <c r="CL71" s="100"/>
      <c r="CM71" s="101"/>
      <c r="CN71" s="102"/>
      <c r="CO71" s="103"/>
      <c r="CP71" s="104"/>
      <c r="CQ71" s="105"/>
      <c r="CR71" s="106">
        <f t="shared" si="40"/>
        <v>5</v>
      </c>
      <c r="CS71" s="121">
        <f>IF(C65="","",SUM(AY71,IF(AW71=AW$22,0,60),IF(AX71=AX$22,0,60)))-60</f>
        <v>62</v>
      </c>
      <c r="CT71" s="108">
        <f t="shared" si="50"/>
        <v>5.6519337016574589</v>
      </c>
      <c r="CU71" s="108">
        <f t="shared" si="52"/>
        <v>47.339194817214263</v>
      </c>
      <c r="CV71" s="122">
        <f t="shared" si="54"/>
        <v>47</v>
      </c>
      <c r="CW71" s="110"/>
      <c r="CX71" s="110"/>
      <c r="CY71" s="110"/>
      <c r="CZ71" s="110">
        <v>6</v>
      </c>
      <c r="DA71" s="110"/>
      <c r="DB71" s="110"/>
      <c r="DC71" s="110">
        <v>6</v>
      </c>
      <c r="DD71" s="111" t="str">
        <f t="shared" si="53"/>
        <v/>
      </c>
      <c r="DE71" s="42"/>
      <c r="DF71" s="42"/>
      <c r="DG71" s="42"/>
      <c r="DH71" s="42"/>
      <c r="DI71" s="42"/>
      <c r="DJ71" s="42"/>
      <c r="DK71" s="42"/>
    </row>
    <row r="72" spans="1:115" s="112" customFormat="1" ht="20.100000000000001" hidden="1" customHeight="1" x14ac:dyDescent="0.25">
      <c r="A72" s="81">
        <f t="shared" si="1"/>
        <v>0</v>
      </c>
      <c r="B72" s="113"/>
      <c r="C72" s="172"/>
      <c r="D72" s="84"/>
      <c r="E72" s="130"/>
      <c r="F72" s="88"/>
      <c r="G72" s="126"/>
      <c r="H72" s="127"/>
      <c r="I72" s="127"/>
      <c r="J72" s="88"/>
      <c r="K72" s="87"/>
      <c r="L72" s="88"/>
      <c r="M72" s="88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8"/>
      <c r="AW72" s="119"/>
      <c r="AX72" s="116"/>
      <c r="AY72" s="120"/>
      <c r="AZ72" s="97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9"/>
      <c r="CL72" s="100"/>
      <c r="CM72" s="101"/>
      <c r="CN72" s="102"/>
      <c r="CO72" s="103"/>
      <c r="CP72" s="104"/>
      <c r="CQ72" s="105"/>
      <c r="CR72" s="106"/>
      <c r="CS72" s="121">
        <f t="shared" ref="CS72:CS83" si="55">IF(C70="","",SUM(AY72,IF(AW72=AW$22,0,60),IF(AX72=AX$22,0,60)))-60</f>
        <v>60</v>
      </c>
      <c r="CT72" s="108">
        <f t="shared" si="50"/>
        <v>0</v>
      </c>
      <c r="CU72" s="108">
        <f t="shared" si="52"/>
        <v>0</v>
      </c>
      <c r="CV72" s="122" t="str">
        <f t="shared" si="54"/>
        <v/>
      </c>
      <c r="CW72" s="110"/>
      <c r="CX72" s="110"/>
      <c r="CY72" s="110"/>
      <c r="CZ72" s="110">
        <v>13</v>
      </c>
      <c r="DA72" s="110"/>
      <c r="DB72" s="110"/>
      <c r="DC72" s="110"/>
      <c r="DD72" s="111" t="str">
        <f t="shared" si="53"/>
        <v/>
      </c>
      <c r="DE72" s="42"/>
      <c r="DF72" s="42"/>
      <c r="DG72" s="42"/>
      <c r="DH72" s="42"/>
      <c r="DI72" s="42"/>
      <c r="DJ72" s="42"/>
      <c r="DK72" s="42"/>
    </row>
    <row r="73" spans="1:115" s="112" customFormat="1" ht="20.100000000000001" hidden="1" customHeight="1" x14ac:dyDescent="0.25">
      <c r="A73" s="81">
        <f t="shared" si="1"/>
        <v>0</v>
      </c>
      <c r="B73" s="113"/>
      <c r="C73" s="172"/>
      <c r="D73" s="84"/>
      <c r="E73" s="130"/>
      <c r="F73" s="88"/>
      <c r="G73" s="126"/>
      <c r="H73" s="127"/>
      <c r="I73" s="127"/>
      <c r="J73" s="88"/>
      <c r="K73" s="87"/>
      <c r="L73" s="88"/>
      <c r="M73" s="88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8"/>
      <c r="AW73" s="119"/>
      <c r="AX73" s="116"/>
      <c r="AY73" s="120"/>
      <c r="AZ73" s="97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9"/>
      <c r="CL73" s="100"/>
      <c r="CM73" s="101"/>
      <c r="CN73" s="102"/>
      <c r="CO73" s="103"/>
      <c r="CP73" s="104"/>
      <c r="CQ73" s="105"/>
      <c r="CR73" s="106"/>
      <c r="CS73" s="121">
        <f t="shared" si="55"/>
        <v>60</v>
      </c>
      <c r="CT73" s="108">
        <f t="shared" si="50"/>
        <v>0</v>
      </c>
      <c r="CU73" s="108">
        <f t="shared" si="52"/>
        <v>0</v>
      </c>
      <c r="CV73" s="122" t="str">
        <f t="shared" si="54"/>
        <v/>
      </c>
      <c r="CW73" s="110"/>
      <c r="CX73" s="110"/>
      <c r="CY73" s="110"/>
      <c r="CZ73" s="110">
        <v>7</v>
      </c>
      <c r="DA73" s="110"/>
      <c r="DB73" s="110"/>
      <c r="DC73" s="110">
        <v>9</v>
      </c>
      <c r="DD73" s="111" t="str">
        <f t="shared" si="53"/>
        <v/>
      </c>
      <c r="DE73" s="42"/>
      <c r="DF73" s="42"/>
      <c r="DG73" s="42"/>
      <c r="DH73" s="42"/>
      <c r="DI73" s="42"/>
      <c r="DJ73" s="42"/>
      <c r="DK73" s="42"/>
    </row>
    <row r="74" spans="1:115" s="112" customFormat="1" ht="20.100000000000001" hidden="1" customHeight="1" x14ac:dyDescent="0.25">
      <c r="A74" s="81">
        <f t="shared" si="1"/>
        <v>0</v>
      </c>
      <c r="B74" s="113"/>
      <c r="C74" s="173"/>
      <c r="D74" s="125"/>
      <c r="E74" s="85"/>
      <c r="F74" s="88"/>
      <c r="G74" s="126"/>
      <c r="H74" s="127"/>
      <c r="I74" s="127"/>
      <c r="J74" s="88"/>
      <c r="K74" s="126"/>
      <c r="L74" s="88"/>
      <c r="M74" s="88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8"/>
      <c r="AW74" s="119"/>
      <c r="AX74" s="116"/>
      <c r="AY74" s="120"/>
      <c r="AZ74" s="97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9"/>
      <c r="CL74" s="100"/>
      <c r="CM74" s="101"/>
      <c r="CN74" s="102"/>
      <c r="CO74" s="103"/>
      <c r="CP74" s="104"/>
      <c r="CQ74" s="105"/>
      <c r="CR74" s="106"/>
      <c r="CS74" s="121" t="e">
        <f t="shared" si="55"/>
        <v>#VALUE!</v>
      </c>
      <c r="CT74" s="108">
        <f t="shared" si="50"/>
        <v>0</v>
      </c>
      <c r="CU74" s="108">
        <f t="shared" si="52"/>
        <v>0</v>
      </c>
      <c r="CV74" s="122" t="str">
        <f t="shared" si="54"/>
        <v/>
      </c>
      <c r="CW74" s="110"/>
      <c r="CX74" s="110"/>
      <c r="CY74" s="110"/>
      <c r="CZ74" s="110">
        <v>11</v>
      </c>
      <c r="DA74" s="110"/>
      <c r="DB74" s="110"/>
      <c r="DC74" s="110"/>
      <c r="DD74" s="111" t="str">
        <f t="shared" si="53"/>
        <v/>
      </c>
      <c r="DE74" s="42"/>
      <c r="DF74" s="42"/>
      <c r="DG74" s="42"/>
      <c r="DH74" s="42"/>
      <c r="DI74" s="42"/>
      <c r="DJ74" s="42"/>
      <c r="DK74" s="42"/>
    </row>
    <row r="75" spans="1:115" s="112" customFormat="1" ht="20.100000000000001" hidden="1" customHeight="1" x14ac:dyDescent="0.25">
      <c r="A75" s="81">
        <f t="shared" si="1"/>
        <v>0</v>
      </c>
      <c r="B75" s="113"/>
      <c r="C75" s="173"/>
      <c r="D75" s="125"/>
      <c r="E75" s="130"/>
      <c r="F75" s="88"/>
      <c r="G75" s="126"/>
      <c r="H75" s="127"/>
      <c r="I75" s="127"/>
      <c r="J75" s="88"/>
      <c r="K75" s="87"/>
      <c r="L75" s="88"/>
      <c r="M75" s="88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8"/>
      <c r="AW75" s="119"/>
      <c r="AX75" s="116"/>
      <c r="AY75" s="120"/>
      <c r="AZ75" s="97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9"/>
      <c r="CL75" s="100"/>
      <c r="CM75" s="101"/>
      <c r="CN75" s="102"/>
      <c r="CO75" s="103"/>
      <c r="CP75" s="104"/>
      <c r="CQ75" s="105"/>
      <c r="CR75" s="106"/>
      <c r="CS75" s="121" t="e">
        <f t="shared" si="55"/>
        <v>#VALUE!</v>
      </c>
      <c r="CT75" s="108">
        <f t="shared" si="50"/>
        <v>0</v>
      </c>
      <c r="CU75" s="108">
        <f t="shared" si="52"/>
        <v>0</v>
      </c>
      <c r="CV75" s="122" t="str">
        <f t="shared" si="54"/>
        <v/>
      </c>
      <c r="CW75" s="110"/>
      <c r="CX75" s="110"/>
      <c r="CY75" s="110"/>
      <c r="CZ75" s="110">
        <v>9</v>
      </c>
      <c r="DA75" s="110"/>
      <c r="DB75" s="110"/>
      <c r="DC75" s="110"/>
      <c r="DD75" s="111" t="str">
        <f t="shared" si="53"/>
        <v/>
      </c>
      <c r="DE75" s="42"/>
      <c r="DF75" s="42"/>
      <c r="DG75" s="42"/>
      <c r="DH75" s="42"/>
      <c r="DI75" s="42"/>
      <c r="DJ75" s="42"/>
      <c r="DK75" s="42"/>
    </row>
    <row r="76" spans="1:115" s="112" customFormat="1" ht="20.100000000000001" hidden="1" customHeight="1" x14ac:dyDescent="0.25">
      <c r="A76" s="81">
        <f t="shared" si="1"/>
        <v>0</v>
      </c>
      <c r="B76" s="113"/>
      <c r="C76" s="202"/>
      <c r="D76" s="134"/>
      <c r="E76" s="85"/>
      <c r="F76" s="88"/>
      <c r="G76" s="126"/>
      <c r="H76" s="127"/>
      <c r="I76" s="127"/>
      <c r="J76" s="88"/>
      <c r="K76" s="126"/>
      <c r="L76" s="88"/>
      <c r="M76" s="88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8"/>
      <c r="AW76" s="119"/>
      <c r="AX76" s="116"/>
      <c r="AY76" s="120"/>
      <c r="AZ76" s="97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9"/>
      <c r="CL76" s="100"/>
      <c r="CM76" s="101"/>
      <c r="CN76" s="102"/>
      <c r="CO76" s="103"/>
      <c r="CP76" s="104"/>
      <c r="CQ76" s="105"/>
      <c r="CR76" s="106"/>
      <c r="CS76" s="121" t="e">
        <f t="shared" si="55"/>
        <v>#VALUE!</v>
      </c>
      <c r="CT76" s="108">
        <f t="shared" si="50"/>
        <v>0</v>
      </c>
      <c r="CU76" s="108">
        <f t="shared" si="52"/>
        <v>0</v>
      </c>
      <c r="CV76" s="122" t="str">
        <f t="shared" si="54"/>
        <v/>
      </c>
      <c r="CW76" s="110"/>
      <c r="CX76" s="110"/>
      <c r="CY76" s="110"/>
      <c r="CZ76" s="110">
        <v>10</v>
      </c>
      <c r="DA76" s="110"/>
      <c r="DB76" s="110"/>
      <c r="DC76" s="110"/>
      <c r="DD76" s="111" t="str">
        <f t="shared" si="53"/>
        <v/>
      </c>
      <c r="DE76" s="42"/>
      <c r="DF76" s="42"/>
      <c r="DG76" s="42"/>
      <c r="DH76" s="42"/>
      <c r="DI76" s="42"/>
      <c r="DJ76" s="42"/>
      <c r="DK76" s="42"/>
    </row>
    <row r="77" spans="1:115" s="112" customFormat="1" ht="20.100000000000001" hidden="1" customHeight="1" x14ac:dyDescent="0.25">
      <c r="A77" s="81"/>
      <c r="B77" s="113"/>
      <c r="C77" s="172"/>
      <c r="D77" s="84"/>
      <c r="E77" s="85"/>
      <c r="F77" s="87"/>
      <c r="G77" s="87"/>
      <c r="H77" s="87"/>
      <c r="I77" s="87"/>
      <c r="J77" s="131"/>
      <c r="K77" s="87"/>
      <c r="L77" s="87"/>
      <c r="M77" s="131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8"/>
      <c r="AW77" s="119"/>
      <c r="AX77" s="116"/>
      <c r="AY77" s="120"/>
      <c r="AZ77" s="97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9"/>
      <c r="CL77" s="100"/>
      <c r="CM77" s="101"/>
      <c r="CN77" s="102"/>
      <c r="CO77" s="103"/>
      <c r="CP77" s="104"/>
      <c r="CQ77" s="105"/>
      <c r="CR77" s="106"/>
      <c r="CS77" s="121" t="e">
        <f t="shared" si="55"/>
        <v>#VALUE!</v>
      </c>
      <c r="CT77" s="108"/>
      <c r="CU77" s="108"/>
      <c r="CV77" s="122"/>
      <c r="CW77" s="110"/>
      <c r="CX77" s="110"/>
      <c r="CY77" s="110"/>
      <c r="CZ77" s="110"/>
      <c r="DA77" s="110"/>
      <c r="DB77" s="110"/>
      <c r="DC77" s="110"/>
      <c r="DD77" s="111"/>
      <c r="DE77" s="42"/>
      <c r="DF77" s="42"/>
      <c r="DG77" s="42"/>
      <c r="DH77" s="42"/>
      <c r="DI77" s="42"/>
      <c r="DJ77" s="42"/>
      <c r="DK77" s="42"/>
    </row>
    <row r="78" spans="1:115" s="112" customFormat="1" ht="20.100000000000001" hidden="1" customHeight="1" x14ac:dyDescent="0.25">
      <c r="A78" s="81"/>
      <c r="B78" s="113"/>
      <c r="C78" s="172"/>
      <c r="D78" s="84"/>
      <c r="E78" s="85"/>
      <c r="F78" s="88"/>
      <c r="G78" s="87"/>
      <c r="H78" s="87"/>
      <c r="I78" s="127"/>
      <c r="J78" s="88"/>
      <c r="K78" s="87"/>
      <c r="L78" s="88"/>
      <c r="M78" s="88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8"/>
      <c r="AW78" s="119"/>
      <c r="AX78" s="116"/>
      <c r="AY78" s="120"/>
      <c r="AZ78" s="97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9"/>
      <c r="CL78" s="100"/>
      <c r="CM78" s="101"/>
      <c r="CN78" s="102"/>
      <c r="CO78" s="103"/>
      <c r="CP78" s="104"/>
      <c r="CQ78" s="105"/>
      <c r="CR78" s="106"/>
      <c r="CS78" s="121" t="e">
        <f t="shared" si="55"/>
        <v>#VALUE!</v>
      </c>
      <c r="CT78" s="108"/>
      <c r="CU78" s="108"/>
      <c r="CV78" s="122"/>
      <c r="CW78" s="110"/>
      <c r="CX78" s="110"/>
      <c r="CY78" s="110"/>
      <c r="CZ78" s="110"/>
      <c r="DA78" s="110"/>
      <c r="DB78" s="110"/>
      <c r="DC78" s="110"/>
      <c r="DD78" s="111"/>
      <c r="DE78" s="42"/>
      <c r="DF78" s="42"/>
      <c r="DG78" s="42"/>
      <c r="DH78" s="42"/>
      <c r="DI78" s="42"/>
      <c r="DJ78" s="42"/>
      <c r="DK78" s="42"/>
    </row>
    <row r="79" spans="1:115" s="112" customFormat="1" ht="20.100000000000001" hidden="1" customHeight="1" x14ac:dyDescent="0.25">
      <c r="A79" s="81"/>
      <c r="B79" s="113"/>
      <c r="C79" s="204"/>
      <c r="D79" s="134"/>
      <c r="E79" s="130"/>
      <c r="F79" s="88"/>
      <c r="G79" s="126"/>
      <c r="H79" s="127"/>
      <c r="I79" s="127"/>
      <c r="J79" s="88"/>
      <c r="K79" s="87"/>
      <c r="L79" s="88"/>
      <c r="M79" s="88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8"/>
      <c r="AW79" s="119"/>
      <c r="AX79" s="116"/>
      <c r="AY79" s="120"/>
      <c r="AZ79" s="97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9"/>
      <c r="CL79" s="100"/>
      <c r="CM79" s="101"/>
      <c r="CN79" s="102"/>
      <c r="CO79" s="103"/>
      <c r="CP79" s="104"/>
      <c r="CQ79" s="105"/>
      <c r="CR79" s="106"/>
      <c r="CS79" s="121" t="e">
        <f t="shared" si="55"/>
        <v>#VALUE!</v>
      </c>
      <c r="CT79" s="108"/>
      <c r="CU79" s="108"/>
      <c r="CV79" s="122"/>
      <c r="CW79" s="110"/>
      <c r="CX79" s="110"/>
      <c r="CY79" s="110"/>
      <c r="CZ79" s="110"/>
      <c r="DA79" s="110"/>
      <c r="DB79" s="110"/>
      <c r="DC79" s="110"/>
      <c r="DD79" s="111"/>
      <c r="DE79" s="42"/>
      <c r="DF79" s="42"/>
      <c r="DG79" s="42"/>
      <c r="DH79" s="42"/>
      <c r="DI79" s="42"/>
      <c r="DJ79" s="42"/>
      <c r="DK79" s="42"/>
    </row>
    <row r="80" spans="1:115" s="112" customFormat="1" ht="20.100000000000001" hidden="1" customHeight="1" x14ac:dyDescent="0.25">
      <c r="A80" s="81"/>
      <c r="B80" s="113"/>
      <c r="C80" s="172"/>
      <c r="D80" s="134"/>
      <c r="E80" s="85"/>
      <c r="F80" s="88"/>
      <c r="G80" s="87"/>
      <c r="H80" s="126"/>
      <c r="I80" s="127"/>
      <c r="J80" s="88"/>
      <c r="K80" s="126"/>
      <c r="L80" s="88"/>
      <c r="M80" s="88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8"/>
      <c r="AW80" s="119"/>
      <c r="AX80" s="116"/>
      <c r="AY80" s="120"/>
      <c r="AZ80" s="97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9"/>
      <c r="CL80" s="100"/>
      <c r="CM80" s="101"/>
      <c r="CN80" s="102"/>
      <c r="CO80" s="103"/>
      <c r="CP80" s="104"/>
      <c r="CQ80" s="105"/>
      <c r="CR80" s="106"/>
      <c r="CS80" s="121" t="e">
        <f t="shared" si="55"/>
        <v>#VALUE!</v>
      </c>
      <c r="CT80" s="108"/>
      <c r="CU80" s="108"/>
      <c r="CV80" s="122"/>
      <c r="CW80" s="110"/>
      <c r="CX80" s="110"/>
      <c r="CY80" s="110"/>
      <c r="CZ80" s="110"/>
      <c r="DA80" s="110"/>
      <c r="DB80" s="110"/>
      <c r="DC80" s="110"/>
      <c r="DD80" s="111"/>
      <c r="DE80" s="42"/>
      <c r="DF80" s="42"/>
      <c r="DG80" s="42"/>
      <c r="DH80" s="42"/>
      <c r="DI80" s="42"/>
      <c r="DJ80" s="42"/>
      <c r="DK80" s="42"/>
    </row>
    <row r="81" spans="1:115" s="112" customFormat="1" ht="20.100000000000001" hidden="1" customHeight="1" x14ac:dyDescent="0.25">
      <c r="A81" s="81"/>
      <c r="B81" s="113"/>
      <c r="C81" s="173"/>
      <c r="D81" s="125"/>
      <c r="E81" s="130"/>
      <c r="F81" s="88"/>
      <c r="G81" s="126"/>
      <c r="H81" s="127"/>
      <c r="I81" s="127"/>
      <c r="J81" s="88"/>
      <c r="K81" s="87"/>
      <c r="L81" s="88"/>
      <c r="M81" s="88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8"/>
      <c r="AW81" s="119"/>
      <c r="AX81" s="116"/>
      <c r="AY81" s="120"/>
      <c r="AZ81" s="97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9"/>
      <c r="CL81" s="100"/>
      <c r="CM81" s="101"/>
      <c r="CN81" s="102"/>
      <c r="CO81" s="103"/>
      <c r="CP81" s="104"/>
      <c r="CQ81" s="105"/>
      <c r="CR81" s="106"/>
      <c r="CS81" s="121" t="e">
        <f t="shared" si="55"/>
        <v>#VALUE!</v>
      </c>
      <c r="CT81" s="108"/>
      <c r="CU81" s="108"/>
      <c r="CV81" s="122"/>
      <c r="CW81" s="110"/>
      <c r="CX81" s="110"/>
      <c r="CY81" s="110"/>
      <c r="CZ81" s="110"/>
      <c r="DA81" s="110"/>
      <c r="DB81" s="110"/>
      <c r="DC81" s="110"/>
      <c r="DD81" s="111"/>
      <c r="DE81" s="42"/>
      <c r="DF81" s="42"/>
      <c r="DG81" s="42"/>
      <c r="DH81" s="42"/>
      <c r="DI81" s="42"/>
      <c r="DJ81" s="42"/>
      <c r="DK81" s="42"/>
    </row>
    <row r="82" spans="1:115" s="112" customFormat="1" ht="20.100000000000001" hidden="1" customHeight="1" x14ac:dyDescent="0.25">
      <c r="A82" s="81"/>
      <c r="B82" s="113"/>
      <c r="C82" s="172"/>
      <c r="D82" s="84"/>
      <c r="E82" s="130"/>
      <c r="F82" s="88"/>
      <c r="G82" s="126"/>
      <c r="H82" s="127"/>
      <c r="I82" s="127"/>
      <c r="J82" s="88"/>
      <c r="K82" s="87"/>
      <c r="L82" s="88"/>
      <c r="M82" s="88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8"/>
      <c r="AW82" s="119"/>
      <c r="AX82" s="116"/>
      <c r="AY82" s="120"/>
      <c r="AZ82" s="97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9"/>
      <c r="CL82" s="100"/>
      <c r="CM82" s="101"/>
      <c r="CN82" s="102"/>
      <c r="CO82" s="103"/>
      <c r="CP82" s="104"/>
      <c r="CQ82" s="105"/>
      <c r="CR82" s="106"/>
      <c r="CS82" s="121" t="e">
        <f t="shared" si="55"/>
        <v>#VALUE!</v>
      </c>
      <c r="CT82" s="108"/>
      <c r="CU82" s="108"/>
      <c r="CV82" s="122"/>
      <c r="CW82" s="110"/>
      <c r="CX82" s="110"/>
      <c r="CY82" s="110"/>
      <c r="CZ82" s="110"/>
      <c r="DA82" s="110"/>
      <c r="DB82" s="110"/>
      <c r="DC82" s="110"/>
      <c r="DD82" s="111"/>
      <c r="DE82" s="42"/>
      <c r="DF82" s="42"/>
      <c r="DG82" s="42"/>
      <c r="DH82" s="42"/>
      <c r="DI82" s="42"/>
      <c r="DJ82" s="42"/>
      <c r="DK82" s="42"/>
    </row>
    <row r="83" spans="1:115" s="112" customFormat="1" ht="20.100000000000001" hidden="1" customHeight="1" x14ac:dyDescent="0.25">
      <c r="A83" s="81"/>
      <c r="B83" s="113"/>
      <c r="C83" s="173"/>
      <c r="D83" s="84"/>
      <c r="E83" s="130"/>
      <c r="F83" s="88"/>
      <c r="G83" s="87"/>
      <c r="H83" s="87"/>
      <c r="I83" s="127"/>
      <c r="J83" s="88"/>
      <c r="K83" s="87"/>
      <c r="L83" s="88"/>
      <c r="M83" s="88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8"/>
      <c r="AW83" s="119"/>
      <c r="AX83" s="116"/>
      <c r="AY83" s="120"/>
      <c r="AZ83" s="97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9"/>
      <c r="CL83" s="100"/>
      <c r="CM83" s="101"/>
      <c r="CN83" s="102"/>
      <c r="CO83" s="103"/>
      <c r="CP83" s="104"/>
      <c r="CQ83" s="105"/>
      <c r="CR83" s="106"/>
      <c r="CS83" s="121" t="e">
        <f t="shared" si="55"/>
        <v>#VALUE!</v>
      </c>
      <c r="CT83" s="108"/>
      <c r="CU83" s="108"/>
      <c r="CV83" s="122"/>
      <c r="CW83" s="110"/>
      <c r="CX83" s="110"/>
      <c r="CY83" s="110"/>
      <c r="CZ83" s="110"/>
      <c r="DA83" s="110"/>
      <c r="DB83" s="110"/>
      <c r="DC83" s="110"/>
      <c r="DD83" s="111"/>
      <c r="DE83" s="42"/>
      <c r="DF83" s="42"/>
      <c r="DG83" s="42"/>
      <c r="DH83" s="42"/>
      <c r="DI83" s="42"/>
      <c r="DJ83" s="42"/>
      <c r="DK83" s="42"/>
    </row>
    <row r="84" spans="1:115" s="112" customFormat="1" ht="20.100000000000001" hidden="1" customHeight="1" x14ac:dyDescent="0.25">
      <c r="A84" s="81"/>
      <c r="B84" s="113"/>
      <c r="C84" s="173"/>
      <c r="D84" s="125"/>
      <c r="E84" s="85"/>
      <c r="F84" s="87"/>
      <c r="G84" s="87"/>
      <c r="H84" s="126"/>
      <c r="I84" s="127"/>
      <c r="J84" s="128"/>
      <c r="K84" s="126"/>
      <c r="L84" s="88"/>
      <c r="M84" s="88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8"/>
      <c r="AW84" s="119"/>
      <c r="AX84" s="116"/>
      <c r="AY84" s="120"/>
      <c r="AZ84" s="97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9"/>
      <c r="CL84" s="100"/>
      <c r="CM84" s="101"/>
      <c r="CN84" s="102"/>
      <c r="CO84" s="103"/>
      <c r="CP84" s="104"/>
      <c r="CQ84" s="105"/>
      <c r="CR84" s="106"/>
      <c r="CS84" s="121" t="e">
        <f t="shared" ref="CS84:CS86" si="56">IF(C82="","",SUM(AY84,IF(AW84=AW$22,0,60),IF(AX84=AX$22,0,60)))-60</f>
        <v>#VALUE!</v>
      </c>
      <c r="CT84" s="108"/>
      <c r="CU84" s="108"/>
      <c r="CV84" s="122"/>
      <c r="CW84" s="110"/>
      <c r="CX84" s="110"/>
      <c r="CY84" s="110"/>
      <c r="CZ84" s="110"/>
      <c r="DA84" s="110"/>
      <c r="DB84" s="110"/>
      <c r="DC84" s="110"/>
      <c r="DD84" s="111"/>
      <c r="DE84" s="42"/>
      <c r="DF84" s="42"/>
      <c r="DG84" s="42"/>
      <c r="DH84" s="42"/>
      <c r="DI84" s="42"/>
      <c r="DJ84" s="42"/>
      <c r="DK84" s="42"/>
    </row>
    <row r="85" spans="1:115" s="112" customFormat="1" ht="20.100000000000001" hidden="1" customHeight="1" x14ac:dyDescent="0.25">
      <c r="A85" s="81"/>
      <c r="B85" s="113"/>
      <c r="C85" s="173"/>
      <c r="D85" s="125"/>
      <c r="E85" s="130"/>
      <c r="F85" s="88"/>
      <c r="G85" s="126"/>
      <c r="H85" s="127"/>
      <c r="I85" s="127"/>
      <c r="J85" s="88"/>
      <c r="K85" s="87"/>
      <c r="L85" s="88"/>
      <c r="M85" s="88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8"/>
      <c r="AW85" s="119"/>
      <c r="AX85" s="116"/>
      <c r="AY85" s="120"/>
      <c r="AZ85" s="97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9"/>
      <c r="CL85" s="100"/>
      <c r="CM85" s="101"/>
      <c r="CN85" s="102"/>
      <c r="CO85" s="103"/>
      <c r="CP85" s="104"/>
      <c r="CQ85" s="105"/>
      <c r="CR85" s="106"/>
      <c r="CS85" s="121" t="e">
        <f t="shared" si="56"/>
        <v>#VALUE!</v>
      </c>
      <c r="CT85" s="108"/>
      <c r="CU85" s="108"/>
      <c r="CV85" s="122"/>
      <c r="CW85" s="110"/>
      <c r="CX85" s="110"/>
      <c r="CY85" s="110"/>
      <c r="CZ85" s="110"/>
      <c r="DA85" s="110"/>
      <c r="DB85" s="110"/>
      <c r="DC85" s="110"/>
      <c r="DD85" s="111"/>
      <c r="DE85" s="42"/>
      <c r="DF85" s="42"/>
      <c r="DG85" s="42"/>
      <c r="DH85" s="42"/>
      <c r="DI85" s="42"/>
      <c r="DJ85" s="42"/>
      <c r="DK85" s="42"/>
    </row>
    <row r="86" spans="1:115" s="112" customFormat="1" ht="20.100000000000001" hidden="1" customHeight="1" x14ac:dyDescent="0.25">
      <c r="A86" s="81"/>
      <c r="B86" s="113"/>
      <c r="C86" s="173"/>
      <c r="D86" s="134"/>
      <c r="E86" s="130"/>
      <c r="F86" s="88"/>
      <c r="G86" s="126"/>
      <c r="H86" s="127"/>
      <c r="I86" s="127"/>
      <c r="J86" s="88"/>
      <c r="K86" s="87"/>
      <c r="L86" s="88"/>
      <c r="M86" s="88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8"/>
      <c r="AW86" s="119"/>
      <c r="AX86" s="116"/>
      <c r="AY86" s="120"/>
      <c r="AZ86" s="97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9"/>
      <c r="CL86" s="100"/>
      <c r="CM86" s="101"/>
      <c r="CN86" s="102"/>
      <c r="CO86" s="103"/>
      <c r="CP86" s="104"/>
      <c r="CQ86" s="105"/>
      <c r="CR86" s="106"/>
      <c r="CS86" s="121" t="e">
        <f t="shared" si="56"/>
        <v>#VALUE!</v>
      </c>
      <c r="CT86" s="108"/>
      <c r="CU86" s="108"/>
      <c r="CV86" s="122"/>
      <c r="CW86" s="110"/>
      <c r="CX86" s="110"/>
      <c r="CY86" s="110"/>
      <c r="CZ86" s="110"/>
      <c r="DA86" s="110"/>
      <c r="DB86" s="110"/>
      <c r="DC86" s="110"/>
      <c r="DD86" s="111"/>
      <c r="DE86" s="42"/>
      <c r="DF86" s="42"/>
      <c r="DG86" s="42"/>
      <c r="DH86" s="42"/>
      <c r="DI86" s="42"/>
      <c r="DJ86" s="42"/>
      <c r="DK86" s="42"/>
    </row>
    <row r="87" spans="1:115" s="112" customFormat="1" ht="20.100000000000001" hidden="1" customHeight="1" x14ac:dyDescent="0.25">
      <c r="A87" s="81"/>
      <c r="B87" s="113"/>
      <c r="C87" s="173"/>
      <c r="D87" s="125"/>
      <c r="E87" s="130"/>
      <c r="F87" s="88"/>
      <c r="G87" s="126"/>
      <c r="H87" s="127"/>
      <c r="I87" s="127"/>
      <c r="J87" s="88"/>
      <c r="K87" s="87"/>
      <c r="L87" s="88"/>
      <c r="M87" s="88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8"/>
      <c r="AW87" s="119"/>
      <c r="AX87" s="116"/>
      <c r="AY87" s="120"/>
      <c r="AZ87" s="97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9"/>
      <c r="CL87" s="100"/>
      <c r="CM87" s="101"/>
      <c r="CN87" s="102"/>
      <c r="CO87" s="103"/>
      <c r="CP87" s="104"/>
      <c r="CQ87" s="105"/>
      <c r="CR87" s="106"/>
      <c r="CS87" s="121" t="e">
        <f>IF(C81="","",SUM(AY87,IF(AW87=AW$22,0,60),IF(AX87=AX$22,0,60)))-60</f>
        <v>#VALUE!</v>
      </c>
      <c r="CT87" s="108"/>
      <c r="CU87" s="108"/>
      <c r="CV87" s="122"/>
      <c r="CW87" s="110"/>
      <c r="CX87" s="110"/>
      <c r="CY87" s="110"/>
      <c r="CZ87" s="110"/>
      <c r="DA87" s="110"/>
      <c r="DB87" s="110"/>
      <c r="DC87" s="110"/>
      <c r="DD87" s="111"/>
      <c r="DE87" s="42"/>
      <c r="DF87" s="42"/>
      <c r="DG87" s="42"/>
      <c r="DH87" s="42"/>
      <c r="DI87" s="42"/>
      <c r="DJ87" s="42"/>
      <c r="DK87" s="42"/>
    </row>
    <row r="88" spans="1:115" s="112" customFormat="1" ht="20.100000000000001" hidden="1" customHeight="1" x14ac:dyDescent="0.25">
      <c r="A88" s="81"/>
      <c r="B88" s="113"/>
      <c r="C88" s="203"/>
      <c r="D88" s="134"/>
      <c r="E88" s="130"/>
      <c r="F88" s="88"/>
      <c r="G88" s="126"/>
      <c r="H88" s="127"/>
      <c r="I88" s="127"/>
      <c r="J88" s="128"/>
      <c r="K88" s="87"/>
      <c r="L88" s="87"/>
      <c r="M88" s="128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8"/>
      <c r="AW88" s="119"/>
      <c r="AX88" s="116"/>
      <c r="AY88" s="120"/>
      <c r="AZ88" s="97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9"/>
      <c r="CL88" s="100"/>
      <c r="CM88" s="101"/>
      <c r="CN88" s="102"/>
      <c r="CO88" s="103"/>
      <c r="CP88" s="104"/>
      <c r="CQ88" s="105"/>
      <c r="CR88" s="106"/>
      <c r="CS88" s="121" t="e">
        <f>IF(C86="","",SUM(AY88,IF(AW88=AW$22,0,60),IF(AX88=AX$22,0,60)))-60</f>
        <v>#VALUE!</v>
      </c>
      <c r="CT88" s="108"/>
      <c r="CU88" s="108"/>
      <c r="CV88" s="122"/>
      <c r="CW88" s="110"/>
      <c r="CX88" s="110"/>
      <c r="CY88" s="110"/>
      <c r="CZ88" s="110"/>
      <c r="DA88" s="110"/>
      <c r="DB88" s="110"/>
      <c r="DC88" s="110"/>
      <c r="DD88" s="111"/>
      <c r="DE88" s="42"/>
      <c r="DF88" s="42"/>
      <c r="DG88" s="42"/>
      <c r="DH88" s="42"/>
      <c r="DI88" s="42"/>
      <c r="DJ88" s="42"/>
      <c r="DK88" s="42"/>
    </row>
    <row r="89" spans="1:115" s="112" customFormat="1" ht="20.100000000000001" hidden="1" customHeight="1" x14ac:dyDescent="0.25">
      <c r="A89" s="81"/>
      <c r="B89" s="113"/>
      <c r="C89" s="173"/>
      <c r="D89" s="84"/>
      <c r="E89" s="130"/>
      <c r="F89" s="88"/>
      <c r="G89" s="126"/>
      <c r="H89" s="127"/>
      <c r="I89" s="87"/>
      <c r="J89" s="115"/>
      <c r="K89" s="87"/>
      <c r="L89" s="87"/>
      <c r="M89" s="115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8"/>
      <c r="AW89" s="119"/>
      <c r="AX89" s="116"/>
      <c r="AY89" s="120"/>
      <c r="AZ89" s="97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9"/>
      <c r="CL89" s="100"/>
      <c r="CM89" s="101"/>
      <c r="CN89" s="102"/>
      <c r="CO89" s="103"/>
      <c r="CP89" s="104"/>
      <c r="CQ89" s="105"/>
      <c r="CR89" s="106"/>
      <c r="CS89" s="121" t="e">
        <f>IF(C90="","",SUM(AY89,IF(AW89=AW$22,0,60),IF(AX89=AX$22,0,60)))-60</f>
        <v>#VALUE!</v>
      </c>
      <c r="CT89" s="108"/>
      <c r="CU89" s="108"/>
      <c r="CV89" s="122"/>
      <c r="CW89" s="110"/>
      <c r="CX89" s="110"/>
      <c r="CY89" s="110"/>
      <c r="CZ89" s="110"/>
      <c r="DA89" s="110"/>
      <c r="DB89" s="110"/>
      <c r="DC89" s="110"/>
      <c r="DD89" s="111"/>
      <c r="DE89" s="42"/>
      <c r="DF89" s="42"/>
      <c r="DG89" s="42"/>
      <c r="DH89" s="42"/>
      <c r="DI89" s="42"/>
      <c r="DJ89" s="42"/>
      <c r="DK89" s="42"/>
    </row>
    <row r="90" spans="1:115" s="112" customFormat="1" ht="20.100000000000001" hidden="1" customHeight="1" x14ac:dyDescent="0.25">
      <c r="A90" s="81">
        <f t="shared" si="1"/>
        <v>0</v>
      </c>
      <c r="B90" s="113"/>
      <c r="C90" s="173"/>
      <c r="D90" s="125"/>
      <c r="E90" s="130"/>
      <c r="F90" s="88"/>
      <c r="G90" s="126"/>
      <c r="H90" s="127"/>
      <c r="I90" s="127"/>
      <c r="J90" s="88"/>
      <c r="K90" s="87"/>
      <c r="L90" s="88"/>
      <c r="M90" s="88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8"/>
      <c r="AW90" s="119"/>
      <c r="AX90" s="116"/>
      <c r="AY90" s="120"/>
      <c r="AZ90" s="97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9"/>
      <c r="CL90" s="100"/>
      <c r="CM90" s="101"/>
      <c r="CN90" s="102"/>
      <c r="CO90" s="103"/>
      <c r="CP90" s="104"/>
      <c r="CQ90" s="105"/>
      <c r="CR90" s="106"/>
      <c r="CS90" s="121" t="e">
        <f>IF(C88="","",SUM(AY90,IF(AW90=AW$22,0,60),IF(AX90=AX$22,0,60)))-60</f>
        <v>#VALUE!</v>
      </c>
      <c r="CT90" s="108">
        <f t="shared" ref="CT90:CT95" si="57">IF(C90="",0,IF(ISNUMBER(CR90),CR90+(1-(CS90+1)/181),0))</f>
        <v>0</v>
      </c>
      <c r="CU90" s="108">
        <f>CT90*100/MAX(CT:CT)</f>
        <v>0</v>
      </c>
      <c r="CV90" s="122" t="str">
        <f>IF(ISNUMBER(CR90),IF(ISNUMBER(CT76),IF(CT90=CT76,CV76,B90),1),"")</f>
        <v/>
      </c>
      <c r="CW90" s="110"/>
      <c r="CX90" s="110"/>
      <c r="CY90" s="110"/>
      <c r="CZ90" s="110">
        <v>12</v>
      </c>
      <c r="DA90" s="110"/>
      <c r="DB90" s="110"/>
      <c r="DC90" s="110"/>
      <c r="DD90" s="111" t="str">
        <f t="shared" si="53"/>
        <v/>
      </c>
      <c r="DE90" s="42"/>
      <c r="DF90" s="42"/>
      <c r="DG90" s="42"/>
      <c r="DH90" s="42"/>
      <c r="DI90" s="42"/>
      <c r="DJ90" s="42"/>
      <c r="DK90" s="42"/>
    </row>
    <row r="91" spans="1:115" s="112" customFormat="1" ht="20.100000000000001" hidden="1" customHeight="1" x14ac:dyDescent="0.25">
      <c r="A91" s="81">
        <f t="shared" si="1"/>
        <v>0</v>
      </c>
      <c r="B91" s="113"/>
      <c r="C91" s="173"/>
      <c r="D91" s="84"/>
      <c r="E91" s="85"/>
      <c r="F91" s="88"/>
      <c r="G91" s="126"/>
      <c r="H91" s="127"/>
      <c r="I91" s="127"/>
      <c r="J91" s="128"/>
      <c r="K91" s="87"/>
      <c r="L91" s="87"/>
      <c r="M91" s="13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8"/>
      <c r="AW91" s="119"/>
      <c r="AX91" s="116"/>
      <c r="AY91" s="120"/>
      <c r="AZ91" s="97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9"/>
      <c r="CL91" s="100"/>
      <c r="CM91" s="101"/>
      <c r="CN91" s="102"/>
      <c r="CO91" s="103"/>
      <c r="CP91" s="104"/>
      <c r="CQ91" s="105"/>
      <c r="CR91" s="106"/>
      <c r="CS91" s="121">
        <v>2</v>
      </c>
      <c r="CT91" s="108">
        <f t="shared" si="57"/>
        <v>0</v>
      </c>
      <c r="CU91" s="108">
        <f>CT91*100/MAX(CT:CT)</f>
        <v>0</v>
      </c>
      <c r="CV91" s="122" t="str">
        <f>IF(ISNUMBER(CR91),IF(ISNUMBER(CT90),IF(CT91=CT90,CV90,B91),1),"")</f>
        <v/>
      </c>
      <c r="CW91" s="110"/>
      <c r="CX91" s="110"/>
      <c r="CY91" s="110"/>
      <c r="CZ91" s="110">
        <v>8</v>
      </c>
      <c r="DA91" s="110"/>
      <c r="DB91" s="110"/>
      <c r="DC91" s="110"/>
      <c r="DD91" s="111" t="str">
        <f t="shared" si="53"/>
        <v/>
      </c>
      <c r="DE91" s="42"/>
      <c r="DF91" s="42"/>
      <c r="DG91" s="42"/>
      <c r="DH91" s="42"/>
      <c r="DI91" s="42"/>
      <c r="DJ91" s="42"/>
      <c r="DK91" s="42"/>
    </row>
    <row r="92" spans="1:115" s="112" customFormat="1" ht="20.100000000000001" hidden="1" customHeight="1" x14ac:dyDescent="0.25">
      <c r="A92" s="81">
        <f t="shared" si="1"/>
        <v>0</v>
      </c>
      <c r="B92" s="113"/>
      <c r="C92" s="173"/>
      <c r="D92" s="84"/>
      <c r="E92" s="85"/>
      <c r="F92" s="127"/>
      <c r="G92" s="87"/>
      <c r="H92" s="127"/>
      <c r="I92" s="127"/>
      <c r="J92" s="128"/>
      <c r="K92" s="87"/>
      <c r="L92" s="88"/>
      <c r="M92" s="88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8"/>
      <c r="AW92" s="119"/>
      <c r="AX92" s="116"/>
      <c r="AY92" s="120"/>
      <c r="AZ92" s="97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9"/>
      <c r="CL92" s="100"/>
      <c r="CM92" s="101"/>
      <c r="CN92" s="102"/>
      <c r="CO92" s="103"/>
      <c r="CP92" s="104"/>
      <c r="CQ92" s="105"/>
      <c r="CR92" s="106"/>
      <c r="CS92" s="121" t="e">
        <f t="shared" ref="CS92:CS97" si="58">IF(C90="","",SUM(AY92,IF(AW92=AW$22,0,60),IF(AX92=AX$22,0,60)))-60</f>
        <v>#VALUE!</v>
      </c>
      <c r="CT92" s="108">
        <f t="shared" si="57"/>
        <v>0</v>
      </c>
      <c r="CU92" s="108">
        <f>CT92*100/MAX(CT:CT)</f>
        <v>0</v>
      </c>
      <c r="CV92" s="122" t="str">
        <f>IF(ISNUMBER(CR92),IF(ISNUMBER(#REF!),IF(CT92=#REF!,#REF!,B92),1),"")</f>
        <v/>
      </c>
      <c r="CW92" s="110"/>
      <c r="CX92" s="110"/>
      <c r="CY92" s="110"/>
      <c r="CZ92" s="110"/>
      <c r="DA92" s="110">
        <v>6</v>
      </c>
      <c r="DB92" s="110"/>
      <c r="DC92" s="110"/>
      <c r="DD92" s="111" t="str">
        <f t="shared" si="53"/>
        <v/>
      </c>
      <c r="DE92" s="42"/>
      <c r="DF92" s="42"/>
      <c r="DG92" s="42"/>
      <c r="DH92" s="42"/>
      <c r="DI92" s="42"/>
      <c r="DJ92" s="42"/>
      <c r="DK92" s="42"/>
    </row>
    <row r="93" spans="1:115" s="112" customFormat="1" ht="20.100000000000001" hidden="1" customHeight="1" x14ac:dyDescent="0.25">
      <c r="A93" s="81">
        <f>CT93</f>
        <v>0</v>
      </c>
      <c r="B93" s="113"/>
      <c r="C93" s="175"/>
      <c r="D93" s="84"/>
      <c r="E93" s="130"/>
      <c r="F93" s="88"/>
      <c r="G93" s="126"/>
      <c r="H93" s="127"/>
      <c r="I93" s="127"/>
      <c r="J93" s="88"/>
      <c r="K93" s="87"/>
      <c r="L93" s="88"/>
      <c r="M93" s="88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8"/>
      <c r="AW93" s="119"/>
      <c r="AX93" s="116"/>
      <c r="AY93" s="120"/>
      <c r="AZ93" s="97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9"/>
      <c r="CL93" s="100"/>
      <c r="CM93" s="101"/>
      <c r="CN93" s="102"/>
      <c r="CO93" s="103"/>
      <c r="CP93" s="104"/>
      <c r="CQ93" s="105"/>
      <c r="CR93" s="106"/>
      <c r="CS93" s="121" t="e">
        <f t="shared" si="58"/>
        <v>#VALUE!</v>
      </c>
      <c r="CT93" s="108">
        <f t="shared" si="57"/>
        <v>0</v>
      </c>
      <c r="CU93" s="108">
        <f>CT93*100/MAX(CT:CT)</f>
        <v>0</v>
      </c>
      <c r="CV93" s="122" t="str">
        <f>IF(ISNUMBER(CR93),IF(ISNUMBER(CT92),IF(CT93=CT92,CV92,B93),1),"")</f>
        <v/>
      </c>
      <c r="CW93" s="110"/>
      <c r="CX93" s="110"/>
      <c r="CY93" s="110"/>
      <c r="CZ93" s="110">
        <v>5</v>
      </c>
      <c r="DA93" s="110"/>
      <c r="DB93" s="110"/>
      <c r="DC93" s="110">
        <v>2</v>
      </c>
      <c r="DD93" s="111" t="str">
        <f t="shared" si="53"/>
        <v>Призер</v>
      </c>
      <c r="DE93" s="42"/>
      <c r="DF93" s="42"/>
      <c r="DG93" s="42"/>
      <c r="DH93" s="42"/>
      <c r="DI93" s="42"/>
      <c r="DJ93" s="129"/>
      <c r="DK93" s="42"/>
    </row>
    <row r="94" spans="1:115" s="112" customFormat="1" ht="20.100000000000001" hidden="1" customHeight="1" x14ac:dyDescent="0.25">
      <c r="A94" s="81">
        <f>CT94</f>
        <v>0</v>
      </c>
      <c r="B94" s="113"/>
      <c r="C94" s="172"/>
      <c r="D94" s="84"/>
      <c r="E94" s="130"/>
      <c r="F94" s="88"/>
      <c r="G94" s="126"/>
      <c r="H94" s="127"/>
      <c r="I94" s="127"/>
      <c r="J94" s="88"/>
      <c r="K94" s="87"/>
      <c r="L94" s="88"/>
      <c r="M94" s="88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8"/>
      <c r="AW94" s="119"/>
      <c r="AX94" s="116"/>
      <c r="AY94" s="120"/>
      <c r="AZ94" s="97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9"/>
      <c r="CL94" s="100"/>
      <c r="CM94" s="101"/>
      <c r="CN94" s="102"/>
      <c r="CO94" s="103"/>
      <c r="CP94" s="104"/>
      <c r="CQ94" s="105"/>
      <c r="CR94" s="106"/>
      <c r="CS94" s="121" t="e">
        <f t="shared" si="58"/>
        <v>#VALUE!</v>
      </c>
      <c r="CT94" s="108">
        <f t="shared" si="57"/>
        <v>0</v>
      </c>
      <c r="CU94" s="108"/>
      <c r="CV94" s="122" t="str">
        <f>IF(ISNUMBER(CR94),IF(ISNUMBER(#REF!),IF(CT94=#REF!,#REF!,B94),1),"")</f>
        <v/>
      </c>
      <c r="CW94" s="110"/>
      <c r="CX94" s="110"/>
      <c r="CY94" s="110"/>
      <c r="CZ94" s="110"/>
      <c r="DA94" s="110"/>
      <c r="DB94" s="110"/>
      <c r="DC94" s="110"/>
      <c r="DD94" s="111"/>
      <c r="DE94" s="42"/>
      <c r="DF94" s="5"/>
      <c r="DG94" s="42"/>
      <c r="DH94" s="42"/>
      <c r="DI94" s="42"/>
      <c r="DJ94" s="42"/>
      <c r="DK94" s="42"/>
    </row>
    <row r="95" spans="1:115" s="112" customFormat="1" ht="20.100000000000001" hidden="1" customHeight="1" x14ac:dyDescent="0.25">
      <c r="A95" s="81"/>
      <c r="B95" s="113"/>
      <c r="C95" s="202"/>
      <c r="D95" s="134"/>
      <c r="E95" s="130"/>
      <c r="F95" s="88"/>
      <c r="G95" s="126"/>
      <c r="H95" s="127"/>
      <c r="I95" s="127"/>
      <c r="J95" s="88"/>
      <c r="K95" s="87"/>
      <c r="L95" s="88"/>
      <c r="M95" s="88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8"/>
      <c r="AW95" s="119"/>
      <c r="AX95" s="116"/>
      <c r="AY95" s="120"/>
      <c r="AZ95" s="97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9"/>
      <c r="CL95" s="100"/>
      <c r="CM95" s="101"/>
      <c r="CN95" s="102"/>
      <c r="CO95" s="103"/>
      <c r="CP95" s="104"/>
      <c r="CQ95" s="105"/>
      <c r="CR95" s="106"/>
      <c r="CS95" s="121" t="e">
        <f t="shared" si="58"/>
        <v>#VALUE!</v>
      </c>
      <c r="CT95" s="108">
        <f t="shared" si="57"/>
        <v>0</v>
      </c>
      <c r="CU95" s="108"/>
      <c r="CV95" s="122" t="str">
        <f>IF(ISNUMBER(CR95),IF(ISNUMBER(#REF!),IF(CT95=#REF!,#REF!,B95),1),"")</f>
        <v/>
      </c>
      <c r="CW95" s="110"/>
      <c r="CX95" s="110"/>
      <c r="CY95" s="110"/>
      <c r="CZ95" s="110"/>
      <c r="DA95" s="110"/>
      <c r="DB95" s="110"/>
      <c r="DC95" s="110"/>
      <c r="DD95" s="111"/>
      <c r="DE95" s="42"/>
      <c r="DF95" s="5"/>
      <c r="DG95" s="42"/>
      <c r="DH95" s="42"/>
      <c r="DI95" s="42"/>
      <c r="DJ95" s="42"/>
      <c r="DK95" s="42"/>
    </row>
    <row r="96" spans="1:115" s="112" customFormat="1" ht="20.100000000000001" hidden="1" customHeight="1" x14ac:dyDescent="0.25">
      <c r="A96" s="81"/>
      <c r="B96" s="113"/>
      <c r="C96" s="172"/>
      <c r="D96" s="84"/>
      <c r="E96" s="130"/>
      <c r="F96" s="88"/>
      <c r="G96" s="126"/>
      <c r="H96" s="127"/>
      <c r="I96" s="127"/>
      <c r="J96" s="88"/>
      <c r="K96" s="87"/>
      <c r="L96" s="88"/>
      <c r="M96" s="88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8"/>
      <c r="AW96" s="119"/>
      <c r="AX96" s="116"/>
      <c r="AY96" s="120"/>
      <c r="AZ96" s="97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9"/>
      <c r="CL96" s="100"/>
      <c r="CM96" s="101"/>
      <c r="CN96" s="102"/>
      <c r="CO96" s="103"/>
      <c r="CP96" s="104"/>
      <c r="CQ96" s="105"/>
      <c r="CR96" s="106"/>
      <c r="CS96" s="121" t="e">
        <f t="shared" si="58"/>
        <v>#VALUE!</v>
      </c>
      <c r="CT96" s="108"/>
      <c r="CU96" s="108"/>
      <c r="CV96" s="122"/>
      <c r="CW96" s="110"/>
      <c r="CX96" s="110"/>
      <c r="CY96" s="110"/>
      <c r="CZ96" s="110"/>
      <c r="DA96" s="110"/>
      <c r="DB96" s="110"/>
      <c r="DC96" s="110"/>
      <c r="DD96" s="111"/>
      <c r="DE96" s="42"/>
      <c r="DF96" s="5"/>
      <c r="DG96" s="42"/>
      <c r="DH96" s="42"/>
      <c r="DI96" s="42"/>
      <c r="DJ96" s="42"/>
      <c r="DK96" s="42"/>
    </row>
    <row r="97" spans="1:115" s="112" customFormat="1" ht="20.100000000000001" hidden="1" customHeight="1" x14ac:dyDescent="0.25">
      <c r="A97" s="81"/>
      <c r="B97" s="113"/>
      <c r="C97" s="173"/>
      <c r="D97" s="84"/>
      <c r="E97" s="85"/>
      <c r="F97" s="87"/>
      <c r="G97" s="87"/>
      <c r="H97" s="87"/>
      <c r="I97" s="127"/>
      <c r="J97" s="128"/>
      <c r="K97" s="87"/>
      <c r="L97" s="87"/>
      <c r="M97" s="143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8"/>
      <c r="AW97" s="119"/>
      <c r="AX97" s="116"/>
      <c r="AY97" s="120"/>
      <c r="AZ97" s="97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9"/>
      <c r="CL97" s="100"/>
      <c r="CM97" s="101"/>
      <c r="CN97" s="102"/>
      <c r="CO97" s="103"/>
      <c r="CP97" s="104"/>
      <c r="CQ97" s="105"/>
      <c r="CR97" s="106"/>
      <c r="CS97" s="121" t="e">
        <f t="shared" si="58"/>
        <v>#VALUE!</v>
      </c>
      <c r="CT97" s="108"/>
      <c r="CU97" s="108"/>
      <c r="CV97" s="122"/>
      <c r="CW97" s="110"/>
      <c r="CX97" s="110"/>
      <c r="CY97" s="110"/>
      <c r="CZ97" s="110"/>
      <c r="DA97" s="110"/>
      <c r="DB97" s="110"/>
      <c r="DC97" s="110"/>
      <c r="DD97" s="111"/>
      <c r="DE97" s="42"/>
      <c r="DF97" s="5"/>
      <c r="DG97" s="42"/>
      <c r="DH97" s="42"/>
      <c r="DI97" s="42"/>
      <c r="DJ97" s="42"/>
      <c r="DK97" s="42"/>
    </row>
    <row r="98" spans="1:115" s="112" customFormat="1" ht="20.100000000000001" hidden="1" customHeight="1" x14ac:dyDescent="0.25">
      <c r="A98" s="81"/>
      <c r="B98" s="113"/>
      <c r="C98" s="173"/>
      <c r="D98" s="125"/>
      <c r="E98" s="130"/>
      <c r="F98" s="88"/>
      <c r="G98" s="126"/>
      <c r="H98" s="127"/>
      <c r="I98" s="127"/>
      <c r="J98" s="88"/>
      <c r="K98" s="87"/>
      <c r="L98" s="88"/>
      <c r="M98" s="88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8"/>
      <c r="AW98" s="119"/>
      <c r="AX98" s="116"/>
      <c r="AY98" s="120"/>
      <c r="AZ98" s="97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9"/>
      <c r="CL98" s="100"/>
      <c r="CM98" s="101"/>
      <c r="CN98" s="102"/>
      <c r="CO98" s="103"/>
      <c r="CP98" s="104"/>
      <c r="CQ98" s="105"/>
      <c r="CR98" s="106"/>
      <c r="CS98" s="121" t="e">
        <f>IF(C92="","",SUM(AY98,IF(AW98=AW$22,0,60),IF(AX98=AX$22,0,60)))-60</f>
        <v>#VALUE!</v>
      </c>
      <c r="CT98" s="108"/>
      <c r="CU98" s="108"/>
      <c r="CV98" s="122"/>
      <c r="CW98" s="110"/>
      <c r="CX98" s="110"/>
      <c r="CY98" s="110"/>
      <c r="CZ98" s="110"/>
      <c r="DA98" s="110"/>
      <c r="DB98" s="110"/>
      <c r="DC98" s="110"/>
      <c r="DD98" s="111"/>
      <c r="DE98" s="42"/>
      <c r="DF98" s="5"/>
      <c r="DG98" s="42"/>
      <c r="DH98" s="42"/>
      <c r="DI98" s="42"/>
      <c r="DJ98" s="42"/>
      <c r="DK98" s="42"/>
    </row>
    <row r="99" spans="1:115" s="112" customFormat="1" ht="20.100000000000001" hidden="1" customHeight="1" x14ac:dyDescent="0.25">
      <c r="A99" s="81"/>
      <c r="B99" s="113"/>
      <c r="C99" s="173"/>
      <c r="D99" s="125"/>
      <c r="E99" s="130"/>
      <c r="F99" s="88"/>
      <c r="G99" s="126"/>
      <c r="H99" s="127"/>
      <c r="I99" s="127"/>
      <c r="J99" s="88"/>
      <c r="K99" s="87"/>
      <c r="L99" s="88"/>
      <c r="M99" s="88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8"/>
      <c r="AW99" s="119"/>
      <c r="AX99" s="116"/>
      <c r="AY99" s="120"/>
      <c r="AZ99" s="97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9"/>
      <c r="CL99" s="100"/>
      <c r="CM99" s="101"/>
      <c r="CN99" s="102"/>
      <c r="CO99" s="103"/>
      <c r="CP99" s="104"/>
      <c r="CQ99" s="105"/>
      <c r="CR99" s="106"/>
      <c r="CS99" s="121" t="e">
        <f>IF(C93="","",SUM(AY99,IF(AW99=AW$22,0,60),IF(AX99=AX$22,0,60)))-60</f>
        <v>#VALUE!</v>
      </c>
      <c r="CT99" s="108"/>
      <c r="CU99" s="108"/>
      <c r="CV99" s="122"/>
      <c r="CW99" s="110"/>
      <c r="CX99" s="110"/>
      <c r="CY99" s="110"/>
      <c r="CZ99" s="110"/>
      <c r="DA99" s="110"/>
      <c r="DB99" s="110"/>
      <c r="DC99" s="110"/>
      <c r="DD99" s="111"/>
      <c r="DE99" s="42"/>
      <c r="DF99" s="5"/>
      <c r="DG99" s="42"/>
      <c r="DH99" s="42"/>
      <c r="DI99" s="42"/>
      <c r="DJ99" s="42"/>
      <c r="DK99" s="42"/>
    </row>
    <row r="100" spans="1:115" s="112" customFormat="1" ht="20.100000000000001" hidden="1" customHeight="1" x14ac:dyDescent="0.25">
      <c r="A100" s="81"/>
      <c r="B100" s="113"/>
      <c r="C100" s="173"/>
      <c r="D100" s="125"/>
      <c r="E100" s="130"/>
      <c r="F100" s="88"/>
      <c r="G100" s="126"/>
      <c r="H100" s="127"/>
      <c r="I100" s="127"/>
      <c r="J100" s="88"/>
      <c r="K100" s="87"/>
      <c r="L100" s="88"/>
      <c r="M100" s="88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8"/>
      <c r="AW100" s="119"/>
      <c r="AX100" s="116"/>
      <c r="AY100" s="120"/>
      <c r="AZ100" s="97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9"/>
      <c r="CL100" s="100"/>
      <c r="CM100" s="101"/>
      <c r="CN100" s="102"/>
      <c r="CO100" s="103"/>
      <c r="CP100" s="104"/>
      <c r="CQ100" s="105"/>
      <c r="CR100" s="106"/>
      <c r="CS100" s="121" t="e">
        <f>IF(C94="","",SUM(AY100,IF(AW100=AW$22,0,60),IF(AX100=AX$22,0,60)))-60</f>
        <v>#VALUE!</v>
      </c>
      <c r="CT100" s="108"/>
      <c r="CU100" s="108"/>
      <c r="CV100" s="122"/>
      <c r="CW100" s="110"/>
      <c r="CX100" s="110"/>
      <c r="CY100" s="110"/>
      <c r="CZ100" s="110"/>
      <c r="DA100" s="110"/>
      <c r="DB100" s="110"/>
      <c r="DC100" s="110"/>
      <c r="DD100" s="111"/>
      <c r="DE100" s="42"/>
      <c r="DF100" s="5"/>
      <c r="DG100" s="42"/>
      <c r="DH100" s="42"/>
      <c r="DI100" s="42"/>
      <c r="DJ100" s="42"/>
      <c r="DK100" s="42"/>
    </row>
    <row r="101" spans="1:115" s="112" customFormat="1" ht="20.100000000000001" hidden="1" customHeight="1" x14ac:dyDescent="0.25">
      <c r="A101" s="81"/>
      <c r="B101" s="113"/>
      <c r="C101" s="173"/>
      <c r="D101" s="84"/>
      <c r="E101" s="130"/>
      <c r="F101" s="88"/>
      <c r="G101" s="126"/>
      <c r="H101" s="127"/>
      <c r="I101" s="127"/>
      <c r="J101" s="88"/>
      <c r="K101" s="87"/>
      <c r="L101" s="88"/>
      <c r="M101" s="88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8"/>
      <c r="AW101" s="119"/>
      <c r="AX101" s="116"/>
      <c r="AY101" s="120"/>
      <c r="AZ101" s="97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9"/>
      <c r="CL101" s="100"/>
      <c r="CM101" s="101"/>
      <c r="CN101" s="102"/>
      <c r="CO101" s="103"/>
      <c r="CP101" s="104"/>
      <c r="CQ101" s="105"/>
      <c r="CR101" s="106"/>
      <c r="CS101" s="121" t="e">
        <f>IF(C99="","",SUM(AY101,IF(AW101=AW$22,0,60),IF(AX101=AX$22,0,60)))-60</f>
        <v>#VALUE!</v>
      </c>
      <c r="CT101" s="108"/>
      <c r="CU101" s="108"/>
      <c r="CV101" s="122"/>
      <c r="CW101" s="110"/>
      <c r="CX101" s="110"/>
      <c r="CY101" s="110"/>
      <c r="CZ101" s="110"/>
      <c r="DA101" s="110"/>
      <c r="DB101" s="110"/>
      <c r="DC101" s="110"/>
      <c r="DD101" s="111"/>
      <c r="DE101" s="42"/>
      <c r="DF101" s="5"/>
      <c r="DG101" s="42"/>
      <c r="DH101" s="42"/>
      <c r="DI101" s="42"/>
      <c r="DJ101" s="42"/>
      <c r="DK101" s="42"/>
    </row>
    <row r="102" spans="1:115" s="112" customFormat="1" ht="20.100000000000001" hidden="1" customHeight="1" x14ac:dyDescent="0.25">
      <c r="A102" s="81"/>
      <c r="B102" s="113"/>
      <c r="C102" s="173"/>
      <c r="D102" s="125"/>
      <c r="E102" s="130"/>
      <c r="F102" s="88"/>
      <c r="G102" s="126"/>
      <c r="H102" s="127"/>
      <c r="I102" s="127"/>
      <c r="J102" s="88"/>
      <c r="K102" s="87"/>
      <c r="L102" s="88"/>
      <c r="M102" s="88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8"/>
      <c r="AW102" s="119"/>
      <c r="AX102" s="116"/>
      <c r="AY102" s="120"/>
      <c r="AZ102" s="97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9"/>
      <c r="CL102" s="100"/>
      <c r="CM102" s="101"/>
      <c r="CN102" s="102"/>
      <c r="CO102" s="103"/>
      <c r="CP102" s="104"/>
      <c r="CQ102" s="105"/>
      <c r="CR102" s="106"/>
      <c r="CS102" s="121" t="e">
        <f>IF(C96="","",SUM(AY102,IF(AW102=AW$22,0,60),IF(AX102=AX$22,0,60)))-60</f>
        <v>#VALUE!</v>
      </c>
      <c r="CT102" s="108"/>
      <c r="CU102" s="108"/>
      <c r="CV102" s="122"/>
      <c r="CW102" s="110"/>
      <c r="CX102" s="110"/>
      <c r="CY102" s="110"/>
      <c r="CZ102" s="110"/>
      <c r="DA102" s="110"/>
      <c r="DB102" s="110"/>
      <c r="DC102" s="110"/>
      <c r="DD102" s="111"/>
      <c r="DE102" s="42"/>
      <c r="DF102" s="5"/>
      <c r="DG102" s="42"/>
      <c r="DH102" s="42"/>
      <c r="DI102" s="42"/>
      <c r="DJ102" s="42"/>
      <c r="DK102" s="42"/>
    </row>
    <row r="103" spans="1:115" s="112" customFormat="1" ht="20.100000000000001" hidden="1" customHeight="1" x14ac:dyDescent="0.25">
      <c r="A103" s="81"/>
      <c r="B103" s="113"/>
      <c r="C103" s="202"/>
      <c r="D103" s="134"/>
      <c r="E103" s="130"/>
      <c r="F103" s="88"/>
      <c r="G103" s="126"/>
      <c r="H103" s="127"/>
      <c r="I103" s="127"/>
      <c r="J103" s="88"/>
      <c r="K103" s="87"/>
      <c r="L103" s="88"/>
      <c r="M103" s="88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8"/>
      <c r="AW103" s="119"/>
      <c r="AX103" s="116"/>
      <c r="AY103" s="120"/>
      <c r="AZ103" s="97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9"/>
      <c r="CL103" s="100"/>
      <c r="CM103" s="101"/>
      <c r="CN103" s="102"/>
      <c r="CO103" s="103"/>
      <c r="CP103" s="104"/>
      <c r="CQ103" s="105"/>
      <c r="CR103" s="106"/>
      <c r="CS103" s="121" t="e">
        <f>IF(C101="","",SUM(AY103,IF(AW103=AW$22,0,60),IF(AX103=AX$22,0,60)))-60</f>
        <v>#VALUE!</v>
      </c>
      <c r="CT103" s="108"/>
      <c r="CU103" s="108"/>
      <c r="CV103" s="122"/>
      <c r="CW103" s="110"/>
      <c r="CX103" s="110"/>
      <c r="CY103" s="110"/>
      <c r="CZ103" s="110"/>
      <c r="DA103" s="110"/>
      <c r="DB103" s="110"/>
      <c r="DC103" s="110"/>
      <c r="DD103" s="111"/>
      <c r="DE103" s="42"/>
      <c r="DF103" s="5"/>
      <c r="DG103" s="42"/>
      <c r="DH103" s="42"/>
      <c r="DI103" s="42"/>
      <c r="DJ103" s="42"/>
      <c r="DK103" s="42"/>
    </row>
    <row r="104" spans="1:115" s="112" customFormat="1" ht="20.100000000000001" hidden="1" customHeight="1" x14ac:dyDescent="0.25">
      <c r="A104" s="81"/>
      <c r="B104" s="113"/>
      <c r="C104" s="172"/>
      <c r="D104" s="84"/>
      <c r="E104" s="85"/>
      <c r="F104" s="88"/>
      <c r="G104" s="126"/>
      <c r="H104" s="127"/>
      <c r="I104" s="127"/>
      <c r="J104" s="88"/>
      <c r="K104" s="126"/>
      <c r="L104" s="88"/>
      <c r="M104" s="88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8"/>
      <c r="AW104" s="119"/>
      <c r="AX104" s="116"/>
      <c r="AY104" s="120"/>
      <c r="AZ104" s="97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9"/>
      <c r="CL104" s="100"/>
      <c r="CM104" s="101"/>
      <c r="CN104" s="102"/>
      <c r="CO104" s="103"/>
      <c r="CP104" s="104"/>
      <c r="CQ104" s="105"/>
      <c r="CR104" s="106"/>
      <c r="CS104" s="121" t="e">
        <f>IF(C102="","",SUM(AY104,IF(AW104=AW$22,0,60),IF(AX104=AX$22,0,60)))-60</f>
        <v>#VALUE!</v>
      </c>
      <c r="CT104" s="108"/>
      <c r="CU104" s="108"/>
      <c r="CV104" s="122"/>
      <c r="CW104" s="110"/>
      <c r="CX104" s="110"/>
      <c r="CY104" s="110"/>
      <c r="CZ104" s="110"/>
      <c r="DA104" s="110"/>
      <c r="DB104" s="110"/>
      <c r="DC104" s="110"/>
      <c r="DD104" s="111"/>
      <c r="DE104" s="42"/>
      <c r="DF104" s="5"/>
      <c r="DG104" s="42"/>
      <c r="DH104" s="42"/>
      <c r="DI104" s="42"/>
      <c r="DJ104" s="42"/>
      <c r="DK104" s="42"/>
    </row>
    <row r="105" spans="1:115" s="112" customFormat="1" ht="20.100000000000001" hidden="1" customHeight="1" x14ac:dyDescent="0.25">
      <c r="A105" s="81"/>
      <c r="B105" s="113"/>
      <c r="C105" s="172"/>
      <c r="D105" s="134"/>
      <c r="E105" s="130"/>
      <c r="F105" s="88"/>
      <c r="G105" s="87"/>
      <c r="H105" s="87"/>
      <c r="I105" s="87"/>
      <c r="J105" s="128"/>
      <c r="K105" s="87"/>
      <c r="L105" s="87"/>
      <c r="M105" s="128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8"/>
      <c r="AW105" s="119"/>
      <c r="AX105" s="116"/>
      <c r="AY105" s="120"/>
      <c r="AZ105" s="97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9"/>
      <c r="CL105" s="100"/>
      <c r="CM105" s="101"/>
      <c r="CN105" s="102"/>
      <c r="CO105" s="103"/>
      <c r="CP105" s="104"/>
      <c r="CQ105" s="105"/>
      <c r="CR105" s="106"/>
      <c r="CS105" s="121" t="e">
        <f>IF(C98="","",SUM(AY105,IF(AW105=AW$22,0,60),IF(AX105=AX$22,0,60)))-60</f>
        <v>#VALUE!</v>
      </c>
      <c r="CT105" s="108"/>
      <c r="CU105" s="108"/>
      <c r="CV105" s="122"/>
      <c r="CW105" s="110"/>
      <c r="CX105" s="110"/>
      <c r="CY105" s="110"/>
      <c r="CZ105" s="110"/>
      <c r="DA105" s="110"/>
      <c r="DB105" s="110"/>
      <c r="DC105" s="110"/>
      <c r="DD105" s="111"/>
      <c r="DE105" s="42"/>
      <c r="DF105" s="5"/>
      <c r="DG105" s="42"/>
      <c r="DH105" s="42"/>
      <c r="DI105" s="42"/>
      <c r="DJ105" s="42"/>
      <c r="DK105" s="42"/>
    </row>
    <row r="106" spans="1:115" s="112" customFormat="1" ht="20.100000000000001" hidden="1" customHeight="1" x14ac:dyDescent="0.25">
      <c r="A106" s="81"/>
      <c r="B106" s="113"/>
      <c r="C106" s="172"/>
      <c r="D106" s="84"/>
      <c r="E106" s="130"/>
      <c r="F106" s="88"/>
      <c r="G106" s="126"/>
      <c r="H106" s="127"/>
      <c r="I106" s="127"/>
      <c r="J106" s="128"/>
      <c r="K106" s="126"/>
      <c r="L106" s="88"/>
      <c r="M106" s="88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8"/>
      <c r="AW106" s="119"/>
      <c r="AX106" s="116"/>
      <c r="AY106" s="120"/>
      <c r="AZ106" s="97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9"/>
      <c r="CL106" s="100"/>
      <c r="CM106" s="101"/>
      <c r="CN106" s="102"/>
      <c r="CO106" s="103"/>
      <c r="CP106" s="104"/>
      <c r="CQ106" s="105"/>
      <c r="CR106" s="106"/>
      <c r="CS106" s="121" t="e">
        <f>IF(C111="","",SUM(AY106,IF(AW106=AW$22,0,60),IF(AX106=AX$22,0,60)))-60</f>
        <v>#VALUE!</v>
      </c>
      <c r="CT106" s="108"/>
      <c r="CU106" s="108"/>
      <c r="CV106" s="122"/>
      <c r="CW106" s="110"/>
      <c r="CX106" s="110"/>
      <c r="CY106" s="110"/>
      <c r="CZ106" s="110"/>
      <c r="DA106" s="110"/>
      <c r="DB106" s="110"/>
      <c r="DC106" s="110"/>
      <c r="DD106" s="111"/>
      <c r="DE106" s="42"/>
      <c r="DF106" s="5"/>
      <c r="DG106" s="42"/>
      <c r="DH106" s="42"/>
      <c r="DI106" s="42"/>
      <c r="DJ106" s="42"/>
      <c r="DK106" s="42"/>
    </row>
    <row r="107" spans="1:115" s="112" customFormat="1" ht="20.100000000000001" hidden="1" customHeight="1" x14ac:dyDescent="0.25">
      <c r="A107" s="81"/>
      <c r="B107" s="113"/>
      <c r="C107" s="173"/>
      <c r="D107" s="84"/>
      <c r="E107" s="130"/>
      <c r="F107" s="88"/>
      <c r="G107" s="87"/>
      <c r="H107" s="126"/>
      <c r="I107" s="127"/>
      <c r="J107" s="88"/>
      <c r="K107" s="87"/>
      <c r="L107" s="88"/>
      <c r="M107" s="88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8"/>
      <c r="AW107" s="119"/>
      <c r="AX107" s="116"/>
      <c r="AY107" s="120"/>
      <c r="AZ107" s="97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9"/>
      <c r="CL107" s="100"/>
      <c r="CM107" s="101"/>
      <c r="CN107" s="102"/>
      <c r="CO107" s="103"/>
      <c r="CP107" s="104"/>
      <c r="CQ107" s="105"/>
      <c r="CR107" s="106"/>
      <c r="CS107" s="121" t="e">
        <f>IF(C112="","",SUM(AY107,IF(AW107=AW$22,0,60),IF(AX107=AX$22,0,60)))-60</f>
        <v>#VALUE!</v>
      </c>
      <c r="CT107" s="108"/>
      <c r="CU107" s="108"/>
      <c r="CV107" s="122"/>
      <c r="CW107" s="110"/>
      <c r="CX107" s="110"/>
      <c r="CY107" s="110"/>
      <c r="CZ107" s="110"/>
      <c r="DA107" s="110"/>
      <c r="DB107" s="110"/>
      <c r="DC107" s="110"/>
      <c r="DD107" s="111"/>
      <c r="DE107" s="42"/>
      <c r="DF107" s="5"/>
      <c r="DG107" s="42"/>
      <c r="DH107" s="42"/>
      <c r="DI107" s="42"/>
      <c r="DJ107" s="42"/>
      <c r="DK107" s="42"/>
    </row>
    <row r="108" spans="1:115" s="112" customFormat="1" ht="20.100000000000001" hidden="1" customHeight="1" x14ac:dyDescent="0.25">
      <c r="A108" s="81"/>
      <c r="B108" s="113"/>
      <c r="C108" s="173"/>
      <c r="D108" s="134"/>
      <c r="E108" s="85"/>
      <c r="F108" s="87"/>
      <c r="G108" s="87"/>
      <c r="H108" s="87"/>
      <c r="I108" s="127"/>
      <c r="J108" s="131"/>
      <c r="K108" s="87"/>
      <c r="L108" s="87"/>
      <c r="M108" s="131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8"/>
      <c r="AW108" s="119"/>
      <c r="AX108" s="116"/>
      <c r="AY108" s="120"/>
      <c r="AZ108" s="97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9"/>
      <c r="CL108" s="100"/>
      <c r="CM108" s="101"/>
      <c r="CN108" s="102"/>
      <c r="CO108" s="103"/>
      <c r="CP108" s="104"/>
      <c r="CQ108" s="105"/>
      <c r="CR108" s="106"/>
      <c r="CS108" s="121" t="e">
        <f>IF(C108="","",SUM(AY108,IF(AW108=AW$22,0,60),IF(AX108=AX$22,0,60)))-60</f>
        <v>#VALUE!</v>
      </c>
      <c r="CT108" s="108"/>
      <c r="CU108" s="108"/>
      <c r="CV108" s="122"/>
      <c r="CW108" s="110"/>
      <c r="CX108" s="110"/>
      <c r="CY108" s="110"/>
      <c r="CZ108" s="110"/>
      <c r="DA108" s="110"/>
      <c r="DB108" s="110"/>
      <c r="DC108" s="110"/>
      <c r="DD108" s="111"/>
      <c r="DE108" s="42"/>
      <c r="DF108" s="5"/>
      <c r="DG108" s="42"/>
      <c r="DH108" s="42"/>
      <c r="DI108" s="42"/>
      <c r="DJ108" s="42"/>
      <c r="DK108" s="42"/>
    </row>
    <row r="109" spans="1:115" s="112" customFormat="1" ht="20.100000000000001" hidden="1" customHeight="1" x14ac:dyDescent="0.25">
      <c r="A109" s="81"/>
      <c r="B109" s="113"/>
      <c r="C109" s="202"/>
      <c r="D109" s="134"/>
      <c r="E109" s="85"/>
      <c r="F109" s="88"/>
      <c r="G109" s="126"/>
      <c r="H109" s="88"/>
      <c r="I109" s="87"/>
      <c r="J109" s="128"/>
      <c r="K109" s="87"/>
      <c r="L109" s="87"/>
      <c r="M109" s="128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8"/>
      <c r="AW109" s="119"/>
      <c r="AX109" s="116"/>
      <c r="AY109" s="120"/>
      <c r="AZ109" s="97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9"/>
      <c r="CL109" s="100"/>
      <c r="CM109" s="101"/>
      <c r="CN109" s="102"/>
      <c r="CO109" s="103"/>
      <c r="CP109" s="104"/>
      <c r="CQ109" s="105"/>
      <c r="CR109" s="106"/>
      <c r="CS109" s="121">
        <v>64</v>
      </c>
      <c r="CT109" s="108"/>
      <c r="CU109" s="108"/>
      <c r="CV109" s="122"/>
      <c r="CW109" s="110"/>
      <c r="CX109" s="110"/>
      <c r="CY109" s="110"/>
      <c r="CZ109" s="110"/>
      <c r="DA109" s="110"/>
      <c r="DB109" s="110"/>
      <c r="DC109" s="110"/>
      <c r="DD109" s="111"/>
      <c r="DE109" s="42"/>
      <c r="DF109" s="5"/>
      <c r="DG109" s="42"/>
      <c r="DH109" s="42"/>
      <c r="DI109" s="42"/>
      <c r="DJ109" s="42"/>
      <c r="DK109" s="42"/>
    </row>
    <row r="110" spans="1:115" s="112" customFormat="1" ht="20.100000000000001" hidden="1" customHeight="1" x14ac:dyDescent="0.25">
      <c r="A110" s="81"/>
      <c r="B110" s="113"/>
      <c r="C110" s="175"/>
      <c r="D110" s="134"/>
      <c r="E110" s="85"/>
      <c r="F110" s="87"/>
      <c r="G110" s="126"/>
      <c r="H110" s="87"/>
      <c r="I110" s="127"/>
      <c r="J110" s="88"/>
      <c r="K110" s="126"/>
      <c r="L110" s="88"/>
      <c r="M110" s="88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8"/>
      <c r="AW110" s="119"/>
      <c r="AX110" s="116"/>
      <c r="AY110" s="120"/>
      <c r="AZ110" s="97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9"/>
      <c r="CL110" s="100"/>
      <c r="CM110" s="101"/>
      <c r="CN110" s="102"/>
      <c r="CO110" s="103"/>
      <c r="CP110" s="104"/>
      <c r="CQ110" s="105"/>
      <c r="CR110" s="106"/>
      <c r="CS110" s="121" t="e">
        <f>IF(C107="","",SUM(AY110,IF(AW110=AW$22,0,60),IF(AX110=AX$22,0,60)))-60</f>
        <v>#VALUE!</v>
      </c>
      <c r="CT110" s="108"/>
      <c r="CU110" s="108"/>
      <c r="CV110" s="122"/>
      <c r="CW110" s="110"/>
      <c r="CX110" s="110"/>
      <c r="CY110" s="110"/>
      <c r="CZ110" s="110"/>
      <c r="DA110" s="110"/>
      <c r="DB110" s="110"/>
      <c r="DC110" s="110"/>
      <c r="DD110" s="111"/>
      <c r="DE110" s="42"/>
      <c r="DF110" s="5"/>
      <c r="DG110" s="42"/>
      <c r="DH110" s="42"/>
      <c r="DI110" s="42"/>
      <c r="DJ110" s="42"/>
      <c r="DK110" s="42"/>
    </row>
    <row r="111" spans="1:115" s="112" customFormat="1" ht="20.100000000000001" hidden="1" customHeight="1" x14ac:dyDescent="0.25">
      <c r="A111" s="81"/>
      <c r="B111" s="113"/>
      <c r="C111" s="173"/>
      <c r="D111" s="84"/>
      <c r="E111" s="130"/>
      <c r="F111" s="88"/>
      <c r="G111" s="126"/>
      <c r="H111" s="127"/>
      <c r="I111" s="127"/>
      <c r="J111" s="88"/>
      <c r="K111" s="87"/>
      <c r="L111" s="88"/>
      <c r="M111" s="88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8"/>
      <c r="AW111" s="119"/>
      <c r="AX111" s="116"/>
      <c r="AY111" s="120"/>
      <c r="AZ111" s="97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9"/>
      <c r="CL111" s="100"/>
      <c r="CM111" s="101"/>
      <c r="CN111" s="102"/>
      <c r="CO111" s="103"/>
      <c r="CP111" s="104"/>
      <c r="CQ111" s="105"/>
      <c r="CR111" s="106"/>
      <c r="CS111" s="121" t="e">
        <f>IF(C108="","",SUM(AY111,IF(AW111=AW$22,0,60),IF(AX111=AX$22,0,60)))-60</f>
        <v>#VALUE!</v>
      </c>
      <c r="CT111" s="108"/>
      <c r="CU111" s="108"/>
      <c r="CV111" s="122"/>
      <c r="CW111" s="110"/>
      <c r="CX111" s="110"/>
      <c r="CY111" s="110"/>
      <c r="CZ111" s="110"/>
      <c r="DA111" s="110"/>
      <c r="DB111" s="110"/>
      <c r="DC111" s="110"/>
      <c r="DD111" s="111"/>
      <c r="DE111" s="42"/>
      <c r="DF111" s="5"/>
      <c r="DG111" s="42"/>
      <c r="DH111" s="42"/>
      <c r="DI111" s="42"/>
      <c r="DJ111" s="42"/>
      <c r="DK111" s="42"/>
    </row>
    <row r="112" spans="1:115" s="112" customFormat="1" ht="20.100000000000001" hidden="1" customHeight="1" x14ac:dyDescent="0.25">
      <c r="A112" s="81"/>
      <c r="B112" s="113"/>
      <c r="C112" s="202"/>
      <c r="D112" s="134"/>
      <c r="E112" s="85"/>
      <c r="F112" s="86"/>
      <c r="G112" s="87"/>
      <c r="H112" s="126"/>
      <c r="I112" s="87"/>
      <c r="J112" s="128"/>
      <c r="K112" s="133"/>
      <c r="L112" s="133"/>
      <c r="M112" s="128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8"/>
      <c r="AW112" s="119"/>
      <c r="AX112" s="116"/>
      <c r="AY112" s="120"/>
      <c r="AZ112" s="97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9"/>
      <c r="CL112" s="100"/>
      <c r="CM112" s="101"/>
      <c r="CN112" s="102"/>
      <c r="CO112" s="103"/>
      <c r="CP112" s="104"/>
      <c r="CQ112" s="105"/>
      <c r="CR112" s="106"/>
      <c r="CS112" s="121" t="e">
        <f>IF(C124="","",SUM(AY112,IF(AW112=AW$22,0,60),IF(AX112=AX$22,0,60)))-60</f>
        <v>#VALUE!</v>
      </c>
      <c r="CT112" s="108"/>
      <c r="CU112" s="108"/>
      <c r="CV112" s="122"/>
      <c r="CW112" s="110"/>
      <c r="CX112" s="110"/>
      <c r="CY112" s="110"/>
      <c r="CZ112" s="110"/>
      <c r="DA112" s="110"/>
      <c r="DB112" s="110"/>
      <c r="DC112" s="110"/>
      <c r="DD112" s="111"/>
      <c r="DE112" s="42"/>
      <c r="DF112" s="5"/>
      <c r="DG112" s="42"/>
      <c r="DH112" s="42"/>
      <c r="DI112" s="42"/>
      <c r="DJ112" s="42"/>
      <c r="DK112" s="42"/>
    </row>
    <row r="113" spans="1:115" s="112" customFormat="1" ht="20.100000000000001" hidden="1" customHeight="1" x14ac:dyDescent="0.25">
      <c r="A113" s="81"/>
      <c r="B113" s="113"/>
      <c r="C113" s="173"/>
      <c r="D113" s="125"/>
      <c r="E113" s="130"/>
      <c r="F113" s="88"/>
      <c r="G113" s="126"/>
      <c r="H113" s="127"/>
      <c r="I113" s="127"/>
      <c r="J113" s="88"/>
      <c r="K113" s="87"/>
      <c r="L113" s="88"/>
      <c r="M113" s="88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8"/>
      <c r="AW113" s="119"/>
      <c r="AX113" s="116"/>
      <c r="AY113" s="120"/>
      <c r="AZ113" s="97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9"/>
      <c r="CL113" s="100"/>
      <c r="CM113" s="101"/>
      <c r="CN113" s="102"/>
      <c r="CO113" s="103"/>
      <c r="CP113" s="104"/>
      <c r="CQ113" s="105"/>
      <c r="CR113" s="106"/>
      <c r="CS113" s="121" t="e">
        <f>IF(C111="","",SUM(AY113,IF(AW113=AW$22,0,60),IF(AX113=AX$22,0,60)))-60</f>
        <v>#VALUE!</v>
      </c>
      <c r="CT113" s="108"/>
      <c r="CU113" s="108"/>
      <c r="CV113" s="122"/>
      <c r="CW113" s="110"/>
      <c r="CX113" s="110"/>
      <c r="CY113" s="110"/>
      <c r="CZ113" s="110"/>
      <c r="DA113" s="110"/>
      <c r="DB113" s="110"/>
      <c r="DC113" s="110"/>
      <c r="DD113" s="111"/>
      <c r="DE113" s="42"/>
      <c r="DF113" s="5"/>
      <c r="DG113" s="42"/>
      <c r="DH113" s="42"/>
      <c r="DI113" s="42"/>
      <c r="DJ113" s="42"/>
      <c r="DK113" s="42"/>
    </row>
    <row r="114" spans="1:115" s="112" customFormat="1" ht="20.100000000000001" hidden="1" customHeight="1" x14ac:dyDescent="0.25">
      <c r="A114" s="81"/>
      <c r="B114" s="113"/>
      <c r="C114" s="172"/>
      <c r="D114" s="134"/>
      <c r="E114" s="130"/>
      <c r="F114" s="88"/>
      <c r="G114" s="126"/>
      <c r="H114" s="127"/>
      <c r="I114" s="127"/>
      <c r="J114" s="88"/>
      <c r="K114" s="87"/>
      <c r="L114" s="88"/>
      <c r="M114" s="88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8"/>
      <c r="AW114" s="119"/>
      <c r="AX114" s="116"/>
      <c r="AY114" s="120"/>
      <c r="AZ114" s="97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9"/>
      <c r="CL114" s="100"/>
      <c r="CM114" s="101"/>
      <c r="CN114" s="102"/>
      <c r="CO114" s="103"/>
      <c r="CP114" s="104"/>
      <c r="CQ114" s="105"/>
      <c r="CR114" s="106"/>
      <c r="CS114" s="121" t="e">
        <f>IF(C112="","",SUM(AY114,IF(AW114=AW$22,0,60),IF(AX114=AX$22,0,60)))-60</f>
        <v>#VALUE!</v>
      </c>
      <c r="CT114" s="108"/>
      <c r="CU114" s="108"/>
      <c r="CV114" s="122"/>
      <c r="CW114" s="110"/>
      <c r="CX114" s="110"/>
      <c r="CY114" s="110"/>
      <c r="CZ114" s="110"/>
      <c r="DA114" s="110"/>
      <c r="DB114" s="110"/>
      <c r="DC114" s="110"/>
      <c r="DD114" s="111"/>
      <c r="DE114" s="42"/>
      <c r="DF114" s="5"/>
      <c r="DG114" s="42"/>
      <c r="DH114" s="42"/>
      <c r="DI114" s="42"/>
      <c r="DJ114" s="42"/>
      <c r="DK114" s="42"/>
    </row>
    <row r="115" spans="1:115" s="112" customFormat="1" ht="20.100000000000001" hidden="1" customHeight="1" x14ac:dyDescent="0.25">
      <c r="A115" s="81"/>
      <c r="B115" s="113"/>
      <c r="C115" s="172"/>
      <c r="D115" s="84"/>
      <c r="E115" s="85"/>
      <c r="F115" s="88"/>
      <c r="G115" s="126"/>
      <c r="H115" s="127"/>
      <c r="I115" s="127"/>
      <c r="J115" s="88"/>
      <c r="K115" s="126"/>
      <c r="L115" s="88"/>
      <c r="M115" s="88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8"/>
      <c r="AW115" s="119"/>
      <c r="AX115" s="116"/>
      <c r="AY115" s="120"/>
      <c r="AZ115" s="97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9"/>
      <c r="CL115" s="100"/>
      <c r="CM115" s="101"/>
      <c r="CN115" s="102"/>
      <c r="CO115" s="103"/>
      <c r="CP115" s="104"/>
      <c r="CQ115" s="105"/>
      <c r="CR115" s="106"/>
      <c r="CS115" s="121" t="e">
        <f>IF(C113="","",SUM(AY115,IF(AW115=AW$22,0,60),IF(AX115=AX$22,0,60)))-60</f>
        <v>#VALUE!</v>
      </c>
      <c r="CT115" s="108"/>
      <c r="CU115" s="108"/>
      <c r="CV115" s="122"/>
      <c r="CW115" s="110"/>
      <c r="CX115" s="110"/>
      <c r="CY115" s="110"/>
      <c r="CZ115" s="110"/>
      <c r="DA115" s="110"/>
      <c r="DB115" s="110"/>
      <c r="DC115" s="110"/>
      <c r="DD115" s="111"/>
      <c r="DE115" s="42"/>
      <c r="DF115" s="5"/>
      <c r="DG115" s="42"/>
      <c r="DH115" s="42"/>
      <c r="DI115" s="42"/>
      <c r="DJ115" s="42"/>
      <c r="DK115" s="42"/>
    </row>
    <row r="116" spans="1:115" s="112" customFormat="1" ht="20.100000000000001" hidden="1" customHeight="1" x14ac:dyDescent="0.25">
      <c r="A116" s="81"/>
      <c r="B116" s="113"/>
      <c r="C116" s="173"/>
      <c r="D116" s="84"/>
      <c r="E116" s="85"/>
      <c r="F116" s="88"/>
      <c r="G116" s="87"/>
      <c r="H116" s="87"/>
      <c r="I116" s="127"/>
      <c r="J116" s="128"/>
      <c r="K116" s="127"/>
      <c r="L116" s="127"/>
      <c r="M116" s="131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8"/>
      <c r="AW116" s="119"/>
      <c r="AX116" s="116"/>
      <c r="AY116" s="120"/>
      <c r="AZ116" s="97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9"/>
      <c r="CL116" s="100"/>
      <c r="CM116" s="101"/>
      <c r="CN116" s="102"/>
      <c r="CO116" s="103"/>
      <c r="CP116" s="104"/>
      <c r="CQ116" s="105"/>
      <c r="CR116" s="106"/>
      <c r="CS116" s="121" t="e">
        <f>IF(C119="","",SUM(AY116,IF(AW116=AW$22,0,60),IF(AX116=AX$22,0,60)))-60</f>
        <v>#VALUE!</v>
      </c>
      <c r="CT116" s="108"/>
      <c r="CU116" s="108"/>
      <c r="CV116" s="122"/>
      <c r="CW116" s="110"/>
      <c r="CX116" s="110"/>
      <c r="CY116" s="110"/>
      <c r="CZ116" s="110"/>
      <c r="DA116" s="110"/>
      <c r="DB116" s="110"/>
      <c r="DC116" s="110"/>
      <c r="DD116" s="111"/>
      <c r="DE116" s="42"/>
      <c r="DF116" s="5"/>
      <c r="DG116" s="42"/>
      <c r="DH116" s="42"/>
      <c r="DI116" s="42"/>
      <c r="DJ116" s="42"/>
      <c r="DK116" s="42"/>
    </row>
    <row r="117" spans="1:115" s="112" customFormat="1" ht="20.100000000000001" hidden="1" customHeight="1" x14ac:dyDescent="0.25">
      <c r="A117" s="81"/>
      <c r="B117" s="113"/>
      <c r="C117" s="172"/>
      <c r="D117" s="84"/>
      <c r="E117" s="85"/>
      <c r="F117" s="88"/>
      <c r="G117" s="87"/>
      <c r="H117" s="127"/>
      <c r="I117" s="87"/>
      <c r="J117" s="128"/>
      <c r="K117" s="87"/>
      <c r="L117" s="87"/>
      <c r="M117" s="128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8"/>
      <c r="AW117" s="119"/>
      <c r="AX117" s="116"/>
      <c r="AY117" s="120"/>
      <c r="AZ117" s="97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9"/>
      <c r="CL117" s="100"/>
      <c r="CM117" s="101"/>
      <c r="CN117" s="102"/>
      <c r="CO117" s="103"/>
      <c r="CP117" s="104"/>
      <c r="CQ117" s="105"/>
      <c r="CR117" s="106"/>
      <c r="CS117" s="121" t="e">
        <f>IF(C115="","",SUM(AY117,IF(AW117=AW$22,0,60),IF(AX117=AX$22,0,60)))-60</f>
        <v>#VALUE!</v>
      </c>
      <c r="CT117" s="108"/>
      <c r="CU117" s="108"/>
      <c r="CV117" s="122"/>
      <c r="CW117" s="110"/>
      <c r="CX117" s="110"/>
      <c r="CY117" s="110"/>
      <c r="CZ117" s="110"/>
      <c r="DA117" s="110"/>
      <c r="DB117" s="110"/>
      <c r="DC117" s="110"/>
      <c r="DD117" s="111"/>
      <c r="DE117" s="42"/>
      <c r="DF117" s="5"/>
      <c r="DG117" s="42"/>
      <c r="DH117" s="42"/>
      <c r="DI117" s="42"/>
      <c r="DJ117" s="42"/>
      <c r="DK117" s="42"/>
    </row>
    <row r="118" spans="1:115" s="112" customFormat="1" ht="20.100000000000001" hidden="1" customHeight="1" x14ac:dyDescent="0.25">
      <c r="A118" s="81"/>
      <c r="B118" s="113"/>
      <c r="C118" s="172"/>
      <c r="D118" s="134"/>
      <c r="E118" s="130"/>
      <c r="F118" s="88"/>
      <c r="G118" s="126"/>
      <c r="H118" s="127"/>
      <c r="I118" s="127"/>
      <c r="J118" s="88"/>
      <c r="K118" s="87"/>
      <c r="L118" s="88"/>
      <c r="M118" s="88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8"/>
      <c r="AW118" s="119"/>
      <c r="AX118" s="116"/>
      <c r="AY118" s="120"/>
      <c r="AZ118" s="97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9"/>
      <c r="CL118" s="100"/>
      <c r="CM118" s="101"/>
      <c r="CN118" s="102"/>
      <c r="CO118" s="103"/>
      <c r="CP118" s="104"/>
      <c r="CQ118" s="105"/>
      <c r="CR118" s="106"/>
      <c r="CS118" s="121" t="e">
        <f>IF(C116="","",SUM(AY118,IF(AW118=AW$22,0,60),IF(AX118=AX$22,0,60)))-60</f>
        <v>#VALUE!</v>
      </c>
      <c r="CT118" s="108"/>
      <c r="CU118" s="108"/>
      <c r="CV118" s="122"/>
      <c r="CW118" s="110"/>
      <c r="CX118" s="110"/>
      <c r="CY118" s="110"/>
      <c r="CZ118" s="110"/>
      <c r="DA118" s="110"/>
      <c r="DB118" s="110"/>
      <c r="DC118" s="110"/>
      <c r="DD118" s="111"/>
      <c r="DE118" s="42"/>
      <c r="DF118" s="5"/>
      <c r="DG118" s="42"/>
      <c r="DH118" s="42"/>
      <c r="DI118" s="42"/>
      <c r="DJ118" s="42"/>
      <c r="DK118" s="42"/>
    </row>
    <row r="119" spans="1:115" s="112" customFormat="1" ht="20.100000000000001" hidden="1" customHeight="1" x14ac:dyDescent="0.25">
      <c r="A119" s="81"/>
      <c r="B119" s="113"/>
      <c r="C119" s="173"/>
      <c r="D119" s="84"/>
      <c r="E119" s="85"/>
      <c r="F119" s="88"/>
      <c r="G119" s="126"/>
      <c r="H119" s="127"/>
      <c r="I119" s="127"/>
      <c r="J119" s="88"/>
      <c r="K119" s="126"/>
      <c r="L119" s="88"/>
      <c r="M119" s="88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8"/>
      <c r="AW119" s="119"/>
      <c r="AX119" s="116"/>
      <c r="AY119" s="120"/>
      <c r="AZ119" s="97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9"/>
      <c r="CL119" s="100"/>
      <c r="CM119" s="101"/>
      <c r="CN119" s="102"/>
      <c r="CO119" s="103"/>
      <c r="CP119" s="104"/>
      <c r="CQ119" s="105"/>
      <c r="CR119" s="106"/>
      <c r="CS119" s="121" t="e">
        <f>IF(C118="","",SUM(AY119,IF(AW119=AW$22,0,60),IF(AX119=AX$22,0,60)))-60</f>
        <v>#VALUE!</v>
      </c>
      <c r="CT119" s="108"/>
      <c r="CU119" s="108"/>
      <c r="CV119" s="122"/>
      <c r="CW119" s="110"/>
      <c r="CX119" s="110"/>
      <c r="CY119" s="110"/>
      <c r="CZ119" s="110"/>
      <c r="DA119" s="110"/>
      <c r="DB119" s="110"/>
      <c r="DC119" s="110"/>
      <c r="DD119" s="111"/>
      <c r="DE119" s="42"/>
      <c r="DF119" s="5"/>
      <c r="DG119" s="42"/>
      <c r="DH119" s="42"/>
      <c r="DI119" s="42"/>
      <c r="DJ119" s="42"/>
      <c r="DK119" s="42"/>
    </row>
    <row r="120" spans="1:115" s="112" customFormat="1" ht="20.100000000000001" hidden="1" customHeight="1" x14ac:dyDescent="0.25">
      <c r="A120" s="81"/>
      <c r="B120" s="113"/>
      <c r="C120" s="202"/>
      <c r="D120" s="134"/>
      <c r="E120" s="130"/>
      <c r="F120" s="88"/>
      <c r="G120" s="126"/>
      <c r="H120" s="127"/>
      <c r="I120" s="127"/>
      <c r="J120" s="88"/>
      <c r="K120" s="87"/>
      <c r="L120" s="88"/>
      <c r="M120" s="88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8"/>
      <c r="AW120" s="119"/>
      <c r="AX120" s="116"/>
      <c r="AY120" s="120"/>
      <c r="AZ120" s="97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9"/>
      <c r="CL120" s="100"/>
      <c r="CM120" s="101"/>
      <c r="CN120" s="102"/>
      <c r="CO120" s="103"/>
      <c r="CP120" s="104"/>
      <c r="CQ120" s="105"/>
      <c r="CR120" s="106"/>
      <c r="CS120" s="121" t="e">
        <f>IF(C109="","",SUM(AY120,IF(AW120=AW$22,0,60),IF(AX120=AX$22,0,60)))-60</f>
        <v>#VALUE!</v>
      </c>
      <c r="CT120" s="108"/>
      <c r="CU120" s="108"/>
      <c r="CV120" s="122"/>
      <c r="CW120" s="110"/>
      <c r="CX120" s="110"/>
      <c r="CY120" s="110"/>
      <c r="CZ120" s="110"/>
      <c r="DA120" s="110"/>
      <c r="DB120" s="110"/>
      <c r="DC120" s="110"/>
      <c r="DD120" s="111"/>
      <c r="DE120" s="42"/>
      <c r="DF120" s="5"/>
      <c r="DG120" s="42"/>
      <c r="DH120" s="42"/>
      <c r="DI120" s="42"/>
      <c r="DJ120" s="42"/>
      <c r="DK120" s="42"/>
    </row>
    <row r="121" spans="1:115" s="112" customFormat="1" ht="20.100000000000001" hidden="1" customHeight="1" x14ac:dyDescent="0.25">
      <c r="A121" s="81"/>
      <c r="B121" s="113"/>
      <c r="C121" s="173"/>
      <c r="D121" s="125"/>
      <c r="E121" s="85"/>
      <c r="F121" s="86"/>
      <c r="G121" s="87"/>
      <c r="H121" s="87"/>
      <c r="I121" s="87"/>
      <c r="J121" s="128"/>
      <c r="K121" s="87"/>
      <c r="L121" s="87"/>
      <c r="M121" s="128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8"/>
      <c r="AW121" s="119"/>
      <c r="AX121" s="116"/>
      <c r="AY121" s="120"/>
      <c r="AZ121" s="97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9"/>
      <c r="CL121" s="100"/>
      <c r="CM121" s="101"/>
      <c r="CN121" s="102"/>
      <c r="CO121" s="103"/>
      <c r="CP121" s="104"/>
      <c r="CQ121" s="105"/>
      <c r="CR121" s="106"/>
      <c r="CS121" s="121" t="e">
        <f>IF(C123="","",SUM(AY121,IF(AW121=AW$22,0,60),IF(AX121=AX$22,0,60)))-60</f>
        <v>#VALUE!</v>
      </c>
      <c r="CT121" s="108"/>
      <c r="CU121" s="108"/>
      <c r="CV121" s="122"/>
      <c r="CW121" s="110"/>
      <c r="CX121" s="110"/>
      <c r="CY121" s="110"/>
      <c r="CZ121" s="110"/>
      <c r="DA121" s="110"/>
      <c r="DB121" s="110"/>
      <c r="DC121" s="110"/>
      <c r="DD121" s="111"/>
      <c r="DE121" s="42"/>
      <c r="DF121" s="5"/>
      <c r="DG121" s="42"/>
      <c r="DH121" s="42"/>
      <c r="DI121" s="42"/>
      <c r="DJ121" s="42"/>
      <c r="DK121" s="42"/>
    </row>
    <row r="122" spans="1:115" s="112" customFormat="1" ht="20.100000000000001" hidden="1" customHeight="1" x14ac:dyDescent="0.25">
      <c r="A122" s="81"/>
      <c r="B122" s="113"/>
      <c r="C122" s="202"/>
      <c r="D122" s="134"/>
      <c r="E122" s="85"/>
      <c r="F122" s="87"/>
      <c r="G122" s="87"/>
      <c r="H122" s="88"/>
      <c r="I122" s="127"/>
      <c r="J122" s="131"/>
      <c r="K122" s="87"/>
      <c r="L122" s="87"/>
      <c r="M122" s="131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8"/>
      <c r="AW122" s="119"/>
      <c r="AX122" s="116"/>
      <c r="AY122" s="120"/>
      <c r="AZ122" s="97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9"/>
      <c r="CL122" s="100"/>
      <c r="CM122" s="101"/>
      <c r="CN122" s="102"/>
      <c r="CO122" s="103"/>
      <c r="CP122" s="104"/>
      <c r="CQ122" s="105"/>
      <c r="CR122" s="106"/>
      <c r="CS122" s="121" t="e">
        <f>IF(C120="","",SUM(AY122,IF(AW122=AW$22,0,60),IF(AX122=AX$22,0,60)))-60</f>
        <v>#VALUE!</v>
      </c>
      <c r="CT122" s="108"/>
      <c r="CU122" s="108"/>
      <c r="CV122" s="122"/>
      <c r="CW122" s="110"/>
      <c r="CX122" s="110"/>
      <c r="CY122" s="110"/>
      <c r="CZ122" s="110"/>
      <c r="DA122" s="110"/>
      <c r="DB122" s="110"/>
      <c r="DC122" s="110"/>
      <c r="DD122" s="111"/>
      <c r="DE122" s="42"/>
      <c r="DF122" s="5"/>
      <c r="DG122" s="42"/>
      <c r="DH122" s="42"/>
      <c r="DI122" s="42"/>
      <c r="DJ122" s="42"/>
      <c r="DK122" s="42"/>
    </row>
    <row r="123" spans="1:115" s="112" customFormat="1" ht="20.100000000000001" hidden="1" customHeight="1" x14ac:dyDescent="0.25">
      <c r="A123" s="81"/>
      <c r="B123" s="113"/>
      <c r="C123" s="173"/>
      <c r="D123" s="84"/>
      <c r="E123" s="85"/>
      <c r="F123" s="88"/>
      <c r="G123" s="126"/>
      <c r="H123" s="127"/>
      <c r="I123" s="127"/>
      <c r="J123" s="88"/>
      <c r="K123" s="126"/>
      <c r="L123" s="88"/>
      <c r="M123" s="88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8"/>
      <c r="AW123" s="119"/>
      <c r="AX123" s="116"/>
      <c r="AY123" s="120"/>
      <c r="AZ123" s="97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9"/>
      <c r="CL123" s="100"/>
      <c r="CM123" s="101"/>
      <c r="CN123" s="102"/>
      <c r="CO123" s="103"/>
      <c r="CP123" s="104"/>
      <c r="CQ123" s="105"/>
      <c r="CR123" s="106"/>
      <c r="CS123" s="121" t="e">
        <f>IF(C121="","",SUM(AY123,IF(AW123=AW$22,0,60),IF(AX123=AX$22,0,60)))-60</f>
        <v>#VALUE!</v>
      </c>
      <c r="CT123" s="108"/>
      <c r="CU123" s="108"/>
      <c r="CV123" s="122"/>
      <c r="CW123" s="110"/>
      <c r="CX123" s="110"/>
      <c r="CY123" s="110"/>
      <c r="CZ123" s="110"/>
      <c r="DA123" s="110"/>
      <c r="DB123" s="110"/>
      <c r="DC123" s="110"/>
      <c r="DD123" s="111"/>
      <c r="DE123" s="42"/>
      <c r="DF123" s="5"/>
      <c r="DG123" s="42"/>
      <c r="DH123" s="42"/>
      <c r="DI123" s="42"/>
      <c r="DJ123" s="42"/>
      <c r="DK123" s="42"/>
    </row>
    <row r="124" spans="1:115" s="112" customFormat="1" ht="20.100000000000001" hidden="1" customHeight="1" x14ac:dyDescent="0.25">
      <c r="A124" s="81"/>
      <c r="B124" s="113"/>
      <c r="C124" s="173"/>
      <c r="D124" s="125"/>
      <c r="E124" s="130"/>
      <c r="F124" s="88"/>
      <c r="G124" s="126"/>
      <c r="H124" s="127"/>
      <c r="I124" s="127"/>
      <c r="J124" s="88"/>
      <c r="K124" s="87"/>
      <c r="L124" s="88"/>
      <c r="M124" s="88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8"/>
      <c r="AW124" s="119"/>
      <c r="AX124" s="116"/>
      <c r="AY124" s="120"/>
      <c r="AZ124" s="97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9"/>
      <c r="CL124" s="100"/>
      <c r="CM124" s="101"/>
      <c r="CN124" s="102"/>
      <c r="CO124" s="103"/>
      <c r="CP124" s="104"/>
      <c r="CQ124" s="105"/>
      <c r="CR124" s="106"/>
      <c r="CS124" s="121" t="e">
        <f>IF(C122="","",SUM(AY124,IF(AW124=AW$22,0,60),IF(AX124=AX$22,0,60)))-60</f>
        <v>#VALUE!</v>
      </c>
      <c r="CT124" s="108"/>
      <c r="CU124" s="108"/>
      <c r="CV124" s="122"/>
      <c r="CW124" s="110"/>
      <c r="CX124" s="110"/>
      <c r="CY124" s="110"/>
      <c r="CZ124" s="110"/>
      <c r="DA124" s="110"/>
      <c r="DB124" s="110"/>
      <c r="DC124" s="110"/>
      <c r="DD124" s="111"/>
      <c r="DE124" s="42"/>
      <c r="DF124" s="5"/>
      <c r="DG124" s="42"/>
      <c r="DH124" s="42"/>
      <c r="DI124" s="42"/>
      <c r="DJ124" s="42"/>
      <c r="DK124" s="42"/>
    </row>
    <row r="125" spans="1:115" s="112" customFormat="1" ht="20.100000000000001" hidden="1" customHeight="1" x14ac:dyDescent="0.25">
      <c r="A125" s="81"/>
      <c r="B125" s="113"/>
      <c r="C125" s="173"/>
      <c r="D125" s="84"/>
      <c r="E125" s="130"/>
      <c r="F125" s="88"/>
      <c r="G125" s="126"/>
      <c r="H125" s="127"/>
      <c r="I125" s="127"/>
      <c r="J125" s="88"/>
      <c r="K125" s="87"/>
      <c r="L125" s="88"/>
      <c r="M125" s="88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8"/>
      <c r="AW125" s="119"/>
      <c r="AX125" s="116"/>
      <c r="AY125" s="120"/>
      <c r="AZ125" s="97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9"/>
      <c r="CL125" s="100"/>
      <c r="CM125" s="101"/>
      <c r="CN125" s="102"/>
      <c r="CO125" s="103"/>
      <c r="CP125" s="104"/>
      <c r="CQ125" s="105"/>
      <c r="CR125" s="106"/>
      <c r="CS125" s="121" t="e">
        <f>IF(C122="","",SUM(AY125,IF(AW125=AW$22,0,60),IF(AX125=AX$22,0,60)))-60</f>
        <v>#VALUE!</v>
      </c>
      <c r="CT125" s="108"/>
      <c r="CU125" s="108"/>
      <c r="CV125" s="122"/>
      <c r="CW125" s="110"/>
      <c r="CX125" s="110"/>
      <c r="CY125" s="110"/>
      <c r="CZ125" s="110"/>
      <c r="DA125" s="110"/>
      <c r="DB125" s="110"/>
      <c r="DC125" s="110"/>
      <c r="DD125" s="111"/>
      <c r="DE125" s="42"/>
      <c r="DF125" s="5"/>
      <c r="DG125" s="42"/>
      <c r="DH125" s="42"/>
      <c r="DI125" s="42"/>
      <c r="DJ125" s="42"/>
      <c r="DK125" s="42"/>
    </row>
    <row r="126" spans="1:115" s="112" customFormat="1" ht="20.100000000000001" hidden="1" customHeight="1" x14ac:dyDescent="0.25">
      <c r="A126" s="81"/>
      <c r="B126" s="113"/>
      <c r="C126" s="172"/>
      <c r="D126" s="84"/>
      <c r="E126" s="130"/>
      <c r="F126" s="88"/>
      <c r="G126" s="126"/>
      <c r="H126" s="127"/>
      <c r="I126" s="127"/>
      <c r="J126" s="88"/>
      <c r="K126" s="87"/>
      <c r="L126" s="88"/>
      <c r="M126" s="88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8"/>
      <c r="AW126" s="119"/>
      <c r="AX126" s="116"/>
      <c r="AY126" s="120"/>
      <c r="AZ126" s="97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9"/>
      <c r="CL126" s="100"/>
      <c r="CM126" s="101"/>
      <c r="CN126" s="102"/>
      <c r="CO126" s="103"/>
      <c r="CP126" s="104"/>
      <c r="CQ126" s="105"/>
      <c r="CR126" s="106"/>
      <c r="CS126" s="121" t="e">
        <f>IF(C99="","",SUM(AY126,IF(AW126=AW$22,0,60),IF(AX126=AX$22,0,60)))-60</f>
        <v>#VALUE!</v>
      </c>
      <c r="CT126" s="108"/>
      <c r="CU126" s="108"/>
      <c r="CV126" s="122"/>
      <c r="CW126" s="110"/>
      <c r="CX126" s="110"/>
      <c r="CY126" s="110"/>
      <c r="CZ126" s="110"/>
      <c r="DA126" s="110"/>
      <c r="DB126" s="110"/>
      <c r="DC126" s="110"/>
      <c r="DD126" s="111"/>
      <c r="DE126" s="42"/>
      <c r="DF126" s="5"/>
      <c r="DG126" s="42"/>
      <c r="DH126" s="42"/>
      <c r="DI126" s="42"/>
      <c r="DJ126" s="42"/>
      <c r="DK126" s="42"/>
    </row>
    <row r="127" spans="1:115" s="112" customFormat="1" ht="20.100000000000001" hidden="1" customHeight="1" x14ac:dyDescent="0.25">
      <c r="A127" s="81"/>
      <c r="B127" s="113"/>
      <c r="C127" s="172"/>
      <c r="D127" s="84"/>
      <c r="E127" s="85"/>
      <c r="F127" s="86"/>
      <c r="G127" s="87"/>
      <c r="H127" s="88"/>
      <c r="I127" s="87"/>
      <c r="J127" s="131"/>
      <c r="K127" s="87"/>
      <c r="L127" s="87"/>
      <c r="M127" s="131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8"/>
      <c r="AW127" s="119"/>
      <c r="AX127" s="116"/>
      <c r="AY127" s="120"/>
      <c r="AZ127" s="97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9"/>
      <c r="CL127" s="100"/>
      <c r="CM127" s="101"/>
      <c r="CN127" s="102"/>
      <c r="CO127" s="103"/>
      <c r="CP127" s="104"/>
      <c r="CQ127" s="105"/>
      <c r="CR127" s="106"/>
      <c r="CS127" s="121" t="e">
        <f>IF(C123="","",SUM(AY127,IF(AW127=AW$22,0,60),IF(AX127=AX$22,0,60)))-60</f>
        <v>#VALUE!</v>
      </c>
      <c r="CT127" s="108"/>
      <c r="CU127" s="108"/>
      <c r="CV127" s="122"/>
      <c r="CW127" s="110"/>
      <c r="CX127" s="110"/>
      <c r="CY127" s="110"/>
      <c r="CZ127" s="110"/>
      <c r="DA127" s="110"/>
      <c r="DB127" s="110"/>
      <c r="DC127" s="110"/>
      <c r="DD127" s="111"/>
      <c r="DE127" s="42"/>
      <c r="DF127" s="5"/>
      <c r="DG127" s="42"/>
      <c r="DH127" s="42"/>
      <c r="DI127" s="42"/>
      <c r="DJ127" s="42"/>
      <c r="DK127" s="42"/>
    </row>
    <row r="128" spans="1:115" s="112" customFormat="1" ht="20.100000000000001" hidden="1" customHeight="1" x14ac:dyDescent="0.25">
      <c r="A128" s="81"/>
      <c r="B128" s="113"/>
      <c r="C128" s="172"/>
      <c r="D128" s="84"/>
      <c r="E128" s="85"/>
      <c r="F128" s="87"/>
      <c r="G128" s="87"/>
      <c r="H128" s="88"/>
      <c r="I128" s="127"/>
      <c r="J128" s="88"/>
      <c r="K128" s="87"/>
      <c r="L128" s="88"/>
      <c r="M128" s="88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8"/>
      <c r="AW128" s="119"/>
      <c r="AX128" s="116"/>
      <c r="AY128" s="120"/>
      <c r="AZ128" s="97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9"/>
      <c r="CL128" s="100"/>
      <c r="CM128" s="101"/>
      <c r="CN128" s="102"/>
      <c r="CO128" s="103"/>
      <c r="CP128" s="104"/>
      <c r="CQ128" s="105"/>
      <c r="CR128" s="106"/>
      <c r="CS128" s="121">
        <v>18</v>
      </c>
      <c r="CT128" s="108"/>
      <c r="CU128" s="108"/>
      <c r="CV128" s="122"/>
      <c r="CW128" s="110"/>
      <c r="CX128" s="110"/>
      <c r="CY128" s="110"/>
      <c r="CZ128" s="110"/>
      <c r="DA128" s="110"/>
      <c r="DB128" s="110"/>
      <c r="DC128" s="110"/>
      <c r="DD128" s="111"/>
      <c r="DE128" s="42"/>
      <c r="DF128" s="5"/>
      <c r="DG128" s="42"/>
      <c r="DH128" s="42"/>
      <c r="DI128" s="42"/>
      <c r="DJ128" s="42"/>
      <c r="DK128" s="42"/>
    </row>
    <row r="129" spans="1:115" s="112" customFormat="1" ht="20.100000000000001" hidden="1" customHeight="1" x14ac:dyDescent="0.25">
      <c r="A129" s="81"/>
      <c r="B129" s="113"/>
      <c r="C129" s="173"/>
      <c r="D129" s="84"/>
      <c r="E129" s="130"/>
      <c r="F129" s="88"/>
      <c r="G129" s="126"/>
      <c r="H129" s="127"/>
      <c r="I129" s="127"/>
      <c r="J129" s="88"/>
      <c r="K129" s="87"/>
      <c r="L129" s="88"/>
      <c r="M129" s="88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8"/>
      <c r="AW129" s="119"/>
      <c r="AX129" s="116"/>
      <c r="AY129" s="120"/>
      <c r="AZ129" s="97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9"/>
      <c r="CL129" s="100"/>
      <c r="CM129" s="101"/>
      <c r="CN129" s="102"/>
      <c r="CO129" s="103"/>
      <c r="CP129" s="104"/>
      <c r="CQ129" s="105"/>
      <c r="CR129" s="106"/>
      <c r="CS129" s="121" t="e">
        <f t="shared" ref="CS129:CS136" si="59">IF(C127="","",SUM(AY129,IF(AW129=AW$22,0,60),IF(AX129=AX$22,0,60)))-60</f>
        <v>#VALUE!</v>
      </c>
      <c r="CT129" s="108"/>
      <c r="CU129" s="108"/>
      <c r="CV129" s="122"/>
      <c r="CW129" s="110"/>
      <c r="CX129" s="110"/>
      <c r="CY129" s="110"/>
      <c r="CZ129" s="110"/>
      <c r="DA129" s="110"/>
      <c r="DB129" s="110"/>
      <c r="DC129" s="110"/>
      <c r="DD129" s="111"/>
      <c r="DE129" s="42"/>
      <c r="DF129" s="5"/>
      <c r="DG129" s="42"/>
      <c r="DH129" s="42"/>
      <c r="DI129" s="42"/>
      <c r="DJ129" s="42"/>
      <c r="DK129" s="42"/>
    </row>
    <row r="130" spans="1:115" s="112" customFormat="1" ht="20.100000000000001" hidden="1" customHeight="1" x14ac:dyDescent="0.25">
      <c r="A130" s="81"/>
      <c r="B130" s="113"/>
      <c r="C130" s="173"/>
      <c r="D130" s="84"/>
      <c r="E130" s="130"/>
      <c r="F130" s="88"/>
      <c r="G130" s="126"/>
      <c r="H130" s="127"/>
      <c r="I130" s="127"/>
      <c r="J130" s="88"/>
      <c r="K130" s="87"/>
      <c r="L130" s="88"/>
      <c r="M130" s="88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8"/>
      <c r="AW130" s="119"/>
      <c r="AX130" s="116"/>
      <c r="AY130" s="120"/>
      <c r="AZ130" s="97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9"/>
      <c r="CL130" s="100"/>
      <c r="CM130" s="101"/>
      <c r="CN130" s="102"/>
      <c r="CO130" s="103"/>
      <c r="CP130" s="104"/>
      <c r="CQ130" s="105"/>
      <c r="CR130" s="106"/>
      <c r="CS130" s="121" t="e">
        <f t="shared" si="59"/>
        <v>#VALUE!</v>
      </c>
      <c r="CT130" s="108"/>
      <c r="CU130" s="108"/>
      <c r="CV130" s="122"/>
      <c r="CW130" s="110"/>
      <c r="CX130" s="110"/>
      <c r="CY130" s="110"/>
      <c r="CZ130" s="110"/>
      <c r="DA130" s="110"/>
      <c r="DB130" s="110"/>
      <c r="DC130" s="110"/>
      <c r="DD130" s="111"/>
      <c r="DE130" s="42"/>
      <c r="DF130" s="5"/>
      <c r="DG130" s="42"/>
      <c r="DH130" s="42"/>
      <c r="DI130" s="42"/>
      <c r="DJ130" s="42"/>
      <c r="DK130" s="42"/>
    </row>
    <row r="131" spans="1:115" s="112" customFormat="1" ht="20.100000000000001" hidden="1" customHeight="1" x14ac:dyDescent="0.25">
      <c r="A131" s="81"/>
      <c r="B131" s="113"/>
      <c r="C131" s="172"/>
      <c r="D131" s="84"/>
      <c r="E131" s="85"/>
      <c r="F131" s="88"/>
      <c r="G131" s="126"/>
      <c r="H131" s="127"/>
      <c r="I131" s="127"/>
      <c r="J131" s="88"/>
      <c r="K131" s="126"/>
      <c r="L131" s="88"/>
      <c r="M131" s="88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8"/>
      <c r="AW131" s="119"/>
      <c r="AX131" s="116"/>
      <c r="AY131" s="120"/>
      <c r="AZ131" s="97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9"/>
      <c r="CL131" s="100"/>
      <c r="CM131" s="101"/>
      <c r="CN131" s="102"/>
      <c r="CO131" s="103"/>
      <c r="CP131" s="104"/>
      <c r="CQ131" s="105"/>
      <c r="CR131" s="106"/>
      <c r="CS131" s="121" t="e">
        <f t="shared" si="59"/>
        <v>#VALUE!</v>
      </c>
      <c r="CT131" s="108"/>
      <c r="CU131" s="108"/>
      <c r="CV131" s="122"/>
      <c r="CW131" s="110"/>
      <c r="CX131" s="110"/>
      <c r="CY131" s="110"/>
      <c r="CZ131" s="110"/>
      <c r="DA131" s="110"/>
      <c r="DB131" s="110"/>
      <c r="DC131" s="110"/>
      <c r="DD131" s="111"/>
      <c r="DE131" s="42"/>
      <c r="DF131" s="5"/>
      <c r="DG131" s="42"/>
      <c r="DH131" s="42"/>
      <c r="DI131" s="42"/>
      <c r="DJ131" s="42"/>
      <c r="DK131" s="42"/>
    </row>
    <row r="132" spans="1:115" s="112" customFormat="1" ht="20.100000000000001" hidden="1" customHeight="1" x14ac:dyDescent="0.25">
      <c r="A132" s="81"/>
      <c r="B132" s="113"/>
      <c r="C132" s="202"/>
      <c r="D132" s="134"/>
      <c r="E132" s="130"/>
      <c r="F132" s="88"/>
      <c r="G132" s="126"/>
      <c r="H132" s="127"/>
      <c r="I132" s="127"/>
      <c r="J132" s="88"/>
      <c r="K132" s="87"/>
      <c r="L132" s="88"/>
      <c r="M132" s="88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8"/>
      <c r="AW132" s="119"/>
      <c r="AX132" s="116"/>
      <c r="AY132" s="120"/>
      <c r="AZ132" s="97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9"/>
      <c r="CL132" s="100"/>
      <c r="CM132" s="101"/>
      <c r="CN132" s="102"/>
      <c r="CO132" s="103"/>
      <c r="CP132" s="104"/>
      <c r="CQ132" s="105"/>
      <c r="CR132" s="106"/>
      <c r="CS132" s="121" t="e">
        <f t="shared" si="59"/>
        <v>#VALUE!</v>
      </c>
      <c r="CT132" s="108"/>
      <c r="CU132" s="108"/>
      <c r="CV132" s="122"/>
      <c r="CW132" s="110"/>
      <c r="CX132" s="110"/>
      <c r="CY132" s="110"/>
      <c r="CZ132" s="110"/>
      <c r="DA132" s="110"/>
      <c r="DB132" s="110"/>
      <c r="DC132" s="110"/>
      <c r="DD132" s="111"/>
      <c r="DE132" s="42"/>
      <c r="DF132" s="5"/>
      <c r="DG132" s="42"/>
      <c r="DH132" s="42"/>
      <c r="DI132" s="42"/>
      <c r="DJ132" s="42"/>
      <c r="DK132" s="42"/>
    </row>
    <row r="133" spans="1:115" s="112" customFormat="1" ht="20.100000000000001" hidden="1" customHeight="1" x14ac:dyDescent="0.25">
      <c r="A133" s="81"/>
      <c r="B133" s="113"/>
      <c r="C133" s="173"/>
      <c r="D133" s="125"/>
      <c r="E133" s="85"/>
      <c r="F133" s="88"/>
      <c r="G133" s="126"/>
      <c r="H133" s="127"/>
      <c r="I133" s="127"/>
      <c r="J133" s="88"/>
      <c r="K133" s="126"/>
      <c r="L133" s="88"/>
      <c r="M133" s="88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8"/>
      <c r="AW133" s="119"/>
      <c r="AX133" s="116"/>
      <c r="AY133" s="120"/>
      <c r="AZ133" s="97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9"/>
      <c r="CL133" s="100"/>
      <c r="CM133" s="101"/>
      <c r="CN133" s="102"/>
      <c r="CO133" s="103"/>
      <c r="CP133" s="104"/>
      <c r="CQ133" s="105"/>
      <c r="CR133" s="106"/>
      <c r="CS133" s="121" t="e">
        <f t="shared" si="59"/>
        <v>#VALUE!</v>
      </c>
      <c r="CT133" s="108"/>
      <c r="CU133" s="108"/>
      <c r="CV133" s="122"/>
      <c r="CW133" s="110"/>
      <c r="CX133" s="110"/>
      <c r="CY133" s="110"/>
      <c r="CZ133" s="110"/>
      <c r="DA133" s="110"/>
      <c r="DB133" s="110"/>
      <c r="DC133" s="110"/>
      <c r="DD133" s="111"/>
      <c r="DE133" s="42"/>
      <c r="DF133" s="5"/>
      <c r="DG133" s="42"/>
      <c r="DH133" s="42"/>
      <c r="DI133" s="42"/>
      <c r="DJ133" s="42"/>
      <c r="DK133" s="42"/>
    </row>
    <row r="134" spans="1:115" s="112" customFormat="1" ht="20.100000000000001" hidden="1" customHeight="1" x14ac:dyDescent="0.25">
      <c r="A134" s="81"/>
      <c r="B134" s="113"/>
      <c r="C134" s="172"/>
      <c r="D134" s="84"/>
      <c r="E134" s="85"/>
      <c r="F134" s="127"/>
      <c r="G134" s="87"/>
      <c r="H134" s="87"/>
      <c r="I134" s="127"/>
      <c r="J134" s="88"/>
      <c r="K134" s="87"/>
      <c r="L134" s="88"/>
      <c r="M134" s="88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8"/>
      <c r="AW134" s="119"/>
      <c r="AX134" s="116"/>
      <c r="AY134" s="120"/>
      <c r="AZ134" s="97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9"/>
      <c r="CL134" s="100"/>
      <c r="CM134" s="101"/>
      <c r="CN134" s="102"/>
      <c r="CO134" s="103"/>
      <c r="CP134" s="104"/>
      <c r="CQ134" s="105"/>
      <c r="CR134" s="106"/>
      <c r="CS134" s="121" t="e">
        <f t="shared" si="59"/>
        <v>#VALUE!</v>
      </c>
      <c r="CT134" s="108"/>
      <c r="CU134" s="108"/>
      <c r="CV134" s="122"/>
      <c r="CW134" s="110"/>
      <c r="CX134" s="110"/>
      <c r="CY134" s="110"/>
      <c r="CZ134" s="110"/>
      <c r="DA134" s="110"/>
      <c r="DB134" s="110"/>
      <c r="DC134" s="110"/>
      <c r="DD134" s="111"/>
      <c r="DE134" s="42"/>
      <c r="DF134" s="5"/>
      <c r="DG134" s="42"/>
      <c r="DH134" s="42"/>
      <c r="DI134" s="42"/>
      <c r="DJ134" s="42"/>
      <c r="DK134" s="42"/>
    </row>
    <row r="135" spans="1:115" s="112" customFormat="1" ht="20.100000000000001" hidden="1" customHeight="1" x14ac:dyDescent="0.25">
      <c r="A135" s="81"/>
      <c r="B135" s="113"/>
      <c r="C135" s="172"/>
      <c r="D135" s="134"/>
      <c r="E135" s="130"/>
      <c r="F135" s="88"/>
      <c r="G135" s="126"/>
      <c r="H135" s="127"/>
      <c r="I135" s="127"/>
      <c r="J135" s="88"/>
      <c r="K135" s="87"/>
      <c r="L135" s="88"/>
      <c r="M135" s="88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8"/>
      <c r="AW135" s="119"/>
      <c r="AX135" s="116"/>
      <c r="AY135" s="120"/>
      <c r="AZ135" s="97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9"/>
      <c r="CL135" s="100"/>
      <c r="CM135" s="101"/>
      <c r="CN135" s="102"/>
      <c r="CO135" s="103"/>
      <c r="CP135" s="104"/>
      <c r="CQ135" s="105"/>
      <c r="CR135" s="106"/>
      <c r="CS135" s="121" t="e">
        <f t="shared" si="59"/>
        <v>#VALUE!</v>
      </c>
      <c r="CT135" s="108"/>
      <c r="CU135" s="108"/>
      <c r="CV135" s="122"/>
      <c r="CW135" s="110"/>
      <c r="CX135" s="110"/>
      <c r="CY135" s="110"/>
      <c r="CZ135" s="110"/>
      <c r="DA135" s="110"/>
      <c r="DB135" s="110"/>
      <c r="DC135" s="110"/>
      <c r="DD135" s="111"/>
      <c r="DE135" s="42"/>
      <c r="DF135" s="5"/>
      <c r="DG135" s="42"/>
      <c r="DH135" s="42"/>
      <c r="DI135" s="42"/>
      <c r="DJ135" s="42"/>
      <c r="DK135" s="42"/>
    </row>
    <row r="136" spans="1:115" s="112" customFormat="1" ht="20.100000000000001" hidden="1" customHeight="1" x14ac:dyDescent="0.25">
      <c r="A136" s="81"/>
      <c r="B136" s="113"/>
      <c r="C136" s="202"/>
      <c r="D136" s="134"/>
      <c r="E136" s="130"/>
      <c r="F136" s="88"/>
      <c r="G136" s="126"/>
      <c r="H136" s="127"/>
      <c r="I136" s="127"/>
      <c r="J136" s="88"/>
      <c r="K136" s="87"/>
      <c r="L136" s="88"/>
      <c r="M136" s="88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8"/>
      <c r="AW136" s="119"/>
      <c r="AX136" s="116"/>
      <c r="AY136" s="120"/>
      <c r="AZ136" s="97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9"/>
      <c r="CL136" s="100"/>
      <c r="CM136" s="101"/>
      <c r="CN136" s="102"/>
      <c r="CO136" s="103"/>
      <c r="CP136" s="104"/>
      <c r="CQ136" s="105"/>
      <c r="CR136" s="106"/>
      <c r="CS136" s="121" t="e">
        <f t="shared" si="59"/>
        <v>#VALUE!</v>
      </c>
      <c r="CT136" s="108"/>
      <c r="CU136" s="108"/>
      <c r="CV136" s="122"/>
      <c r="CW136" s="110"/>
      <c r="CX136" s="110"/>
      <c r="CY136" s="110"/>
      <c r="CZ136" s="110"/>
      <c r="DA136" s="110"/>
      <c r="DB136" s="110"/>
      <c r="DC136" s="110"/>
      <c r="DD136" s="111"/>
      <c r="DE136" s="42"/>
      <c r="DF136" s="5"/>
      <c r="DG136" s="42"/>
      <c r="DH136" s="42"/>
      <c r="DI136" s="42"/>
      <c r="DJ136" s="42"/>
      <c r="DK136" s="42"/>
    </row>
    <row r="137" spans="1:115" s="112" customFormat="1" ht="20.100000000000001" hidden="1" customHeight="1" x14ac:dyDescent="0.25">
      <c r="A137" s="81"/>
      <c r="B137" s="113"/>
      <c r="C137" s="173"/>
      <c r="D137" s="125"/>
      <c r="E137" s="130"/>
      <c r="F137" s="88"/>
      <c r="G137" s="126"/>
      <c r="H137" s="127"/>
      <c r="I137" s="88"/>
      <c r="J137" s="128"/>
      <c r="K137" s="87"/>
      <c r="L137" s="87"/>
      <c r="M137" s="128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8"/>
      <c r="AW137" s="119"/>
      <c r="AX137" s="116"/>
      <c r="AY137" s="120"/>
      <c r="AZ137" s="97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9"/>
      <c r="CL137" s="100"/>
      <c r="CM137" s="101"/>
      <c r="CN137" s="102"/>
      <c r="CO137" s="103"/>
      <c r="CP137" s="104"/>
      <c r="CQ137" s="105"/>
      <c r="CR137" s="106"/>
      <c r="CS137" s="121" t="e">
        <f>IF(C131="","",SUM(AY137,IF(AW137=AW$22,0,60),IF(AX137=AX$22,0,60)))-60</f>
        <v>#VALUE!</v>
      </c>
      <c r="CT137" s="108"/>
      <c r="CU137" s="108"/>
      <c r="CV137" s="122"/>
      <c r="CW137" s="110"/>
      <c r="CX137" s="110"/>
      <c r="CY137" s="110"/>
      <c r="CZ137" s="110"/>
      <c r="DA137" s="110"/>
      <c r="DB137" s="110"/>
      <c r="DC137" s="110"/>
      <c r="DD137" s="111"/>
      <c r="DE137" s="42"/>
      <c r="DF137" s="5"/>
      <c r="DG137" s="42"/>
      <c r="DH137" s="42"/>
      <c r="DI137" s="42"/>
      <c r="DJ137" s="42"/>
      <c r="DK137" s="42"/>
    </row>
    <row r="138" spans="1:115" s="112" customFormat="1" ht="20.100000000000001" hidden="1" customHeight="1" x14ac:dyDescent="0.25">
      <c r="A138" s="81"/>
      <c r="B138" s="113"/>
      <c r="C138" s="173"/>
      <c r="D138" s="125"/>
      <c r="E138" s="130"/>
      <c r="F138" s="88"/>
      <c r="G138" s="126"/>
      <c r="H138" s="127"/>
      <c r="I138" s="127"/>
      <c r="J138" s="88"/>
      <c r="K138" s="87"/>
      <c r="L138" s="88"/>
      <c r="M138" s="88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8"/>
      <c r="AW138" s="119"/>
      <c r="AX138" s="116"/>
      <c r="AY138" s="120"/>
      <c r="AZ138" s="97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9"/>
      <c r="CL138" s="100"/>
      <c r="CM138" s="101"/>
      <c r="CN138" s="102"/>
      <c r="CO138" s="103"/>
      <c r="CP138" s="104"/>
      <c r="CQ138" s="105"/>
      <c r="CR138" s="106"/>
      <c r="CS138" s="121" t="e">
        <f>IF(C132="","",SUM(AY138,IF(AW138=AW$22,0,60),IF(AX138=AX$22,0,60)))-60</f>
        <v>#VALUE!</v>
      </c>
      <c r="CT138" s="108"/>
      <c r="CU138" s="108"/>
      <c r="CV138" s="122"/>
      <c r="CW138" s="110"/>
      <c r="CX138" s="110"/>
      <c r="CY138" s="110"/>
      <c r="CZ138" s="110"/>
      <c r="DA138" s="110"/>
      <c r="DB138" s="110"/>
      <c r="DC138" s="110"/>
      <c r="DD138" s="111"/>
      <c r="DE138" s="42"/>
      <c r="DF138" s="5"/>
      <c r="DG138" s="42"/>
      <c r="DH138" s="42"/>
      <c r="DI138" s="42"/>
      <c r="DJ138" s="42"/>
      <c r="DK138" s="42"/>
    </row>
    <row r="139" spans="1:115" s="112" customFormat="1" ht="20.100000000000001" hidden="1" customHeight="1" x14ac:dyDescent="0.25">
      <c r="A139" s="81"/>
      <c r="B139" s="113"/>
      <c r="C139" s="173"/>
      <c r="D139" s="125"/>
      <c r="E139" s="85"/>
      <c r="F139" s="88"/>
      <c r="G139" s="126"/>
      <c r="H139" s="127"/>
      <c r="I139" s="127"/>
      <c r="J139" s="88"/>
      <c r="K139" s="126"/>
      <c r="L139" s="88"/>
      <c r="M139" s="88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8"/>
      <c r="AW139" s="119"/>
      <c r="AX139" s="116"/>
      <c r="AY139" s="120"/>
      <c r="AZ139" s="97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9"/>
      <c r="CL139" s="100"/>
      <c r="CM139" s="101"/>
      <c r="CN139" s="102"/>
      <c r="CO139" s="103"/>
      <c r="CP139" s="104"/>
      <c r="CQ139" s="105"/>
      <c r="CR139" s="106"/>
      <c r="CS139" s="121" t="e">
        <f>IF(C133="","",SUM(AY139,IF(AW139=AW$22,0,60),IF(AX139=AX$22,0,60)))-60</f>
        <v>#VALUE!</v>
      </c>
      <c r="CT139" s="108"/>
      <c r="CU139" s="108"/>
      <c r="CV139" s="122"/>
      <c r="CW139" s="110"/>
      <c r="CX139" s="110"/>
      <c r="CY139" s="110"/>
      <c r="CZ139" s="110"/>
      <c r="DA139" s="110"/>
      <c r="DB139" s="110"/>
      <c r="DC139" s="110"/>
      <c r="DD139" s="111"/>
      <c r="DE139" s="42"/>
      <c r="DF139" s="5"/>
      <c r="DG139" s="42"/>
      <c r="DH139" s="42"/>
      <c r="DI139" s="42"/>
      <c r="DJ139" s="42"/>
      <c r="DK139" s="42"/>
    </row>
    <row r="140" spans="1:115" s="112" customFormat="1" ht="20.100000000000001" hidden="1" customHeight="1" x14ac:dyDescent="0.25">
      <c r="A140" s="81"/>
      <c r="B140" s="113"/>
      <c r="C140" s="173"/>
      <c r="D140" s="125"/>
      <c r="E140" s="130"/>
      <c r="F140" s="88"/>
      <c r="G140" s="126"/>
      <c r="H140" s="127"/>
      <c r="I140" s="127"/>
      <c r="J140" s="88"/>
      <c r="K140" s="87"/>
      <c r="L140" s="88"/>
      <c r="M140" s="88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8"/>
      <c r="AW140" s="119"/>
      <c r="AX140" s="116"/>
      <c r="AY140" s="120"/>
      <c r="AZ140" s="97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9"/>
      <c r="CL140" s="100"/>
      <c r="CM140" s="101"/>
      <c r="CN140" s="102"/>
      <c r="CO140" s="103"/>
      <c r="CP140" s="104"/>
      <c r="CQ140" s="105"/>
      <c r="CR140" s="106"/>
      <c r="CS140" s="121" t="e">
        <f>IF(C134="","",SUM(AY140,IF(AW140=AW$22,0,60),IF(AX140=AX$22,0,60)))-60</f>
        <v>#VALUE!</v>
      </c>
      <c r="CT140" s="108"/>
      <c r="CU140" s="108"/>
      <c r="CV140" s="122"/>
      <c r="CW140" s="110"/>
      <c r="CX140" s="110"/>
      <c r="CY140" s="110"/>
      <c r="CZ140" s="110"/>
      <c r="DA140" s="110"/>
      <c r="DB140" s="110"/>
      <c r="DC140" s="110"/>
      <c r="DD140" s="111"/>
      <c r="DE140" s="42"/>
      <c r="DF140" s="5"/>
      <c r="DG140" s="42"/>
      <c r="DH140" s="42"/>
      <c r="DI140" s="42"/>
      <c r="DJ140" s="42"/>
      <c r="DK140" s="42"/>
    </row>
    <row r="141" spans="1:115" s="112" customFormat="1" ht="20.100000000000001" hidden="1" customHeight="1" x14ac:dyDescent="0.25">
      <c r="A141" s="81"/>
      <c r="B141" s="113"/>
      <c r="C141" s="181"/>
      <c r="D141" s="134"/>
      <c r="E141" s="130"/>
      <c r="F141" s="88"/>
      <c r="G141" s="126"/>
      <c r="H141" s="127"/>
      <c r="I141" s="127"/>
      <c r="J141" s="88"/>
      <c r="K141" s="87"/>
      <c r="L141" s="88"/>
      <c r="M141" s="88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41"/>
      <c r="AZ141" s="97">
        <f t="shared" ref="AZ141:AZ155" si="60">IF(N141=N$22,1,0)</f>
        <v>0</v>
      </c>
      <c r="BA141" s="98">
        <f t="shared" ref="BA141:BA155" si="61">IF(O141=O$22,1,0)</f>
        <v>0</v>
      </c>
      <c r="BB141" s="98">
        <f t="shared" ref="BB141:BB155" si="62">IF(P141=P$22,1,0)</f>
        <v>0</v>
      </c>
      <c r="BC141" s="98">
        <f t="shared" ref="BC141:BC155" si="63">IF(Q141=Q$22,1,0)</f>
        <v>0</v>
      </c>
      <c r="BD141" s="98">
        <f t="shared" ref="BD141:BD155" si="64">IF(R141=R$22,1,0)</f>
        <v>0</v>
      </c>
      <c r="BE141" s="98">
        <f t="shared" ref="BE141:BE155" si="65">IF(S141=S$22,1,0)</f>
        <v>0</v>
      </c>
      <c r="BF141" s="98">
        <f t="shared" ref="BF141:BF155" si="66">IF(T141=T$22,1,0)</f>
        <v>0</v>
      </c>
      <c r="BG141" s="98">
        <f t="shared" ref="BG141:BG155" si="67">IF(U141=U$22,1,0)</f>
        <v>0</v>
      </c>
      <c r="BH141" s="98">
        <f t="shared" ref="BH141:BH155" si="68">IF(V141=V$22,1,0)</f>
        <v>0</v>
      </c>
      <c r="BI141" s="98">
        <f t="shared" ref="BI141:BI155" si="69">IF(W141=W$22,1,0)</f>
        <v>0</v>
      </c>
      <c r="BJ141" s="98">
        <f t="shared" ref="BJ141:BJ155" si="70">IF(X141=X$22,1,0)</f>
        <v>0</v>
      </c>
      <c r="BK141" s="98">
        <f t="shared" ref="BK141:BK155" si="71">IF(Y141=Y$22,1,0)</f>
        <v>0</v>
      </c>
      <c r="BL141" s="98">
        <f t="shared" ref="BL141:BL155" si="72">IF(Z141=Z$22,1,0)</f>
        <v>0</v>
      </c>
      <c r="BM141" s="98">
        <f t="shared" ref="BM141:BM155" si="73">IF(AA141=AA$22,1,0)</f>
        <v>0</v>
      </c>
      <c r="BN141" s="98">
        <f t="shared" ref="BN141:BN155" si="74">IF(AB141=AB$22,1,0)</f>
        <v>0</v>
      </c>
      <c r="BO141" s="98">
        <f t="shared" ref="BO141:BO155" si="75">IF(AC141=AC$22,1,0)</f>
        <v>0</v>
      </c>
      <c r="BP141" s="98">
        <f t="shared" ref="BP141:BP155" si="76">IF(AD141=AD$22,1,0)</f>
        <v>0</v>
      </c>
      <c r="BQ141" s="98">
        <f t="shared" ref="BQ141:BQ155" si="77">IF(AE141=AE$22,1,0)</f>
        <v>0</v>
      </c>
      <c r="BR141" s="98">
        <f t="shared" ref="BR141:BR155" si="78">IF(AF141=AF$22,1,0)</f>
        <v>0</v>
      </c>
      <c r="BS141" s="98">
        <f t="shared" ref="BS141:BS155" si="79">IF(AG141=AG$22,1,0)</f>
        <v>0</v>
      </c>
      <c r="BT141" s="98">
        <f t="shared" ref="BT141:BT155" si="80">IF(AH141=AH$22,1,0)</f>
        <v>0</v>
      </c>
      <c r="BU141" s="98">
        <f t="shared" ref="BU141:BU155" si="81">IF(AI141=AI$22,1,0)</f>
        <v>0</v>
      </c>
      <c r="BV141" s="98">
        <f t="shared" ref="BV141:BV155" si="82">IF(AJ141=AJ$22,1,0)</f>
        <v>0</v>
      </c>
      <c r="BW141" s="98">
        <f t="shared" ref="BW141:BW155" si="83">IF(AK141=AK$22,1,0)</f>
        <v>0</v>
      </c>
      <c r="BX141" s="98">
        <f t="shared" ref="BX141:BX155" si="84">IF(AL141=AL$22,1,0)</f>
        <v>0</v>
      </c>
      <c r="BY141" s="98">
        <f t="shared" ref="BY141:BY155" si="85">IF(AM141=AM$22,1,0)</f>
        <v>0</v>
      </c>
      <c r="BZ141" s="98">
        <f t="shared" ref="BZ141:BZ155" si="86">IF(AN141=AN$22,1,0)</f>
        <v>0</v>
      </c>
      <c r="CA141" s="98">
        <f t="shared" ref="CA141:CA155" si="87">IF(AO141=AO$22,1,0)</f>
        <v>0</v>
      </c>
      <c r="CB141" s="98">
        <f t="shared" ref="CB141:CB155" si="88">IF(AP141=AP$22,1,0)</f>
        <v>0</v>
      </c>
      <c r="CC141" s="98">
        <f t="shared" ref="CC141:CC155" si="89">IF(AQ141=AQ$22,1,0)</f>
        <v>0</v>
      </c>
      <c r="CD141" s="98">
        <f t="shared" ref="CD141:CD155" si="90">IF(AR141=AR$22,1,0)</f>
        <v>0</v>
      </c>
      <c r="CE141" s="98">
        <f t="shared" ref="CE141:CE155" si="91">IF(AS141=AS$22,1,0)</f>
        <v>0</v>
      </c>
      <c r="CF141" s="98">
        <f t="shared" ref="CF141:CF155" si="92">IF(AT141=AT$22,1,0)</f>
        <v>0</v>
      </c>
      <c r="CG141" s="98">
        <f t="shared" ref="CG141:CG155" si="93">IF(AU141=AU$22,1,0)</f>
        <v>0</v>
      </c>
      <c r="CH141" s="98">
        <f t="shared" ref="CH141:CH155" si="94">IF(AV141=AV$22,1,0)</f>
        <v>0</v>
      </c>
      <c r="CI141" s="98">
        <f t="shared" ref="CI141:CI155" si="95">IF(AW141=AW$22,1,0)</f>
        <v>0</v>
      </c>
      <c r="CJ141" s="98">
        <f t="shared" ref="CJ141:CJ155" si="96">IF(AX141=AX$22,1,0)</f>
        <v>0</v>
      </c>
      <c r="CK141" s="99"/>
      <c r="CL141" s="100"/>
      <c r="CM141" s="101"/>
      <c r="CN141" s="102"/>
      <c r="CO141" s="103"/>
      <c r="CP141" s="104"/>
      <c r="CQ141" s="105"/>
      <c r="CR141" s="106">
        <f t="shared" ref="CR141:CR155" si="97">SUM(AZ141:CH141)-CQ141</f>
        <v>0</v>
      </c>
      <c r="CS141" s="121" t="e">
        <f>IF(C138="","",SUM(AY141,IF(AW141=AW$22,0,60),IF(AX141=AX$22,0,60)))-60</f>
        <v>#VALUE!</v>
      </c>
      <c r="CT141" s="108"/>
      <c r="CU141" s="108"/>
      <c r="CV141" s="122"/>
      <c r="CW141" s="110"/>
      <c r="CX141" s="110"/>
      <c r="CY141" s="110"/>
      <c r="CZ141" s="110"/>
      <c r="DA141" s="110"/>
      <c r="DB141" s="110"/>
      <c r="DC141" s="110"/>
      <c r="DD141" s="111"/>
      <c r="DE141" s="42"/>
      <c r="DF141" s="5"/>
      <c r="DG141" s="42"/>
      <c r="DH141" s="42"/>
      <c r="DI141" s="42"/>
      <c r="DJ141" s="42"/>
      <c r="DK141" s="42"/>
    </row>
    <row r="142" spans="1:115" s="112" customFormat="1" ht="20.100000000000001" hidden="1" customHeight="1" x14ac:dyDescent="0.25">
      <c r="A142" s="81"/>
      <c r="B142" s="113"/>
      <c r="C142" s="181"/>
      <c r="D142" s="134"/>
      <c r="E142" s="130"/>
      <c r="F142" s="88"/>
      <c r="G142" s="126"/>
      <c r="H142" s="127"/>
      <c r="I142" s="127"/>
      <c r="J142" s="88"/>
      <c r="K142" s="87"/>
      <c r="L142" s="88"/>
      <c r="M142" s="88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41"/>
      <c r="AZ142" s="97">
        <f t="shared" si="60"/>
        <v>0</v>
      </c>
      <c r="BA142" s="98">
        <f t="shared" si="61"/>
        <v>0</v>
      </c>
      <c r="BB142" s="98">
        <f t="shared" si="62"/>
        <v>0</v>
      </c>
      <c r="BC142" s="98">
        <f t="shared" si="63"/>
        <v>0</v>
      </c>
      <c r="BD142" s="98">
        <f t="shared" si="64"/>
        <v>0</v>
      </c>
      <c r="BE142" s="98">
        <f t="shared" si="65"/>
        <v>0</v>
      </c>
      <c r="BF142" s="98">
        <f t="shared" si="66"/>
        <v>0</v>
      </c>
      <c r="BG142" s="98">
        <f t="shared" si="67"/>
        <v>0</v>
      </c>
      <c r="BH142" s="98">
        <f t="shared" si="68"/>
        <v>0</v>
      </c>
      <c r="BI142" s="98">
        <f t="shared" si="69"/>
        <v>0</v>
      </c>
      <c r="BJ142" s="98">
        <f t="shared" si="70"/>
        <v>0</v>
      </c>
      <c r="BK142" s="98">
        <f t="shared" si="71"/>
        <v>0</v>
      </c>
      <c r="BL142" s="98">
        <f t="shared" si="72"/>
        <v>0</v>
      </c>
      <c r="BM142" s="98">
        <f t="shared" si="73"/>
        <v>0</v>
      </c>
      <c r="BN142" s="98">
        <f t="shared" si="74"/>
        <v>0</v>
      </c>
      <c r="BO142" s="98">
        <f t="shared" si="75"/>
        <v>0</v>
      </c>
      <c r="BP142" s="98">
        <f t="shared" si="76"/>
        <v>0</v>
      </c>
      <c r="BQ142" s="98">
        <f t="shared" si="77"/>
        <v>0</v>
      </c>
      <c r="BR142" s="98">
        <f t="shared" si="78"/>
        <v>0</v>
      </c>
      <c r="BS142" s="98">
        <f t="shared" si="79"/>
        <v>0</v>
      </c>
      <c r="BT142" s="98">
        <f t="shared" si="80"/>
        <v>0</v>
      </c>
      <c r="BU142" s="98">
        <f t="shared" si="81"/>
        <v>0</v>
      </c>
      <c r="BV142" s="98">
        <f t="shared" si="82"/>
        <v>0</v>
      </c>
      <c r="BW142" s="98">
        <f t="shared" si="83"/>
        <v>0</v>
      </c>
      <c r="BX142" s="98">
        <f t="shared" si="84"/>
        <v>0</v>
      </c>
      <c r="BY142" s="98">
        <f t="shared" si="85"/>
        <v>0</v>
      </c>
      <c r="BZ142" s="98">
        <f t="shared" si="86"/>
        <v>0</v>
      </c>
      <c r="CA142" s="98">
        <f t="shared" si="87"/>
        <v>0</v>
      </c>
      <c r="CB142" s="98">
        <f t="shared" si="88"/>
        <v>0</v>
      </c>
      <c r="CC142" s="98">
        <f t="shared" si="89"/>
        <v>0</v>
      </c>
      <c r="CD142" s="98">
        <f t="shared" si="90"/>
        <v>0</v>
      </c>
      <c r="CE142" s="98">
        <f t="shared" si="91"/>
        <v>0</v>
      </c>
      <c r="CF142" s="98">
        <f t="shared" si="92"/>
        <v>0</v>
      </c>
      <c r="CG142" s="98">
        <f t="shared" si="93"/>
        <v>0</v>
      </c>
      <c r="CH142" s="98">
        <f t="shared" si="94"/>
        <v>0</v>
      </c>
      <c r="CI142" s="98">
        <f t="shared" si="95"/>
        <v>0</v>
      </c>
      <c r="CJ142" s="98">
        <f t="shared" si="96"/>
        <v>0</v>
      </c>
      <c r="CK142" s="99"/>
      <c r="CL142" s="100"/>
      <c r="CM142" s="101"/>
      <c r="CN142" s="102"/>
      <c r="CO142" s="103"/>
      <c r="CP142" s="104"/>
      <c r="CQ142" s="105"/>
      <c r="CR142" s="106">
        <f t="shared" si="97"/>
        <v>0</v>
      </c>
      <c r="CS142" s="121" t="e">
        <f t="shared" ref="CS142:CS155" si="98">IF(C140="","",SUM(AY142,IF(AW142=AW$22,0,60),IF(AX142=AX$22,0,60)))-60</f>
        <v>#VALUE!</v>
      </c>
      <c r="CT142" s="108"/>
      <c r="CU142" s="108"/>
      <c r="CV142" s="122"/>
      <c r="CW142" s="110"/>
      <c r="CX142" s="110"/>
      <c r="CY142" s="110"/>
      <c r="CZ142" s="110"/>
      <c r="DA142" s="110"/>
      <c r="DB142" s="110"/>
      <c r="DC142" s="110"/>
      <c r="DD142" s="111"/>
      <c r="DE142" s="42"/>
      <c r="DF142" s="5"/>
      <c r="DG142" s="42"/>
      <c r="DH142" s="42"/>
      <c r="DI142" s="42"/>
      <c r="DJ142" s="42"/>
      <c r="DK142" s="42"/>
    </row>
    <row r="143" spans="1:115" s="112" customFormat="1" ht="20.100000000000001" hidden="1" customHeight="1" x14ac:dyDescent="0.25">
      <c r="A143" s="81"/>
      <c r="B143" s="113"/>
      <c r="C143" s="181"/>
      <c r="D143" s="134"/>
      <c r="E143" s="130"/>
      <c r="F143" s="88"/>
      <c r="G143" s="126"/>
      <c r="H143" s="127"/>
      <c r="I143" s="127"/>
      <c r="J143" s="88"/>
      <c r="K143" s="87"/>
      <c r="L143" s="88"/>
      <c r="M143" s="88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41"/>
      <c r="AZ143" s="97">
        <f t="shared" si="60"/>
        <v>0</v>
      </c>
      <c r="BA143" s="98">
        <f t="shared" si="61"/>
        <v>0</v>
      </c>
      <c r="BB143" s="98">
        <f t="shared" si="62"/>
        <v>0</v>
      </c>
      <c r="BC143" s="98">
        <f t="shared" si="63"/>
        <v>0</v>
      </c>
      <c r="BD143" s="98">
        <f t="shared" si="64"/>
        <v>0</v>
      </c>
      <c r="BE143" s="98">
        <f t="shared" si="65"/>
        <v>0</v>
      </c>
      <c r="BF143" s="98">
        <f t="shared" si="66"/>
        <v>0</v>
      </c>
      <c r="BG143" s="98">
        <f t="shared" si="67"/>
        <v>0</v>
      </c>
      <c r="BH143" s="98">
        <f t="shared" si="68"/>
        <v>0</v>
      </c>
      <c r="BI143" s="98">
        <f t="shared" si="69"/>
        <v>0</v>
      </c>
      <c r="BJ143" s="98">
        <f t="shared" si="70"/>
        <v>0</v>
      </c>
      <c r="BK143" s="98">
        <f t="shared" si="71"/>
        <v>0</v>
      </c>
      <c r="BL143" s="98">
        <f t="shared" si="72"/>
        <v>0</v>
      </c>
      <c r="BM143" s="98">
        <f t="shared" si="73"/>
        <v>0</v>
      </c>
      <c r="BN143" s="98">
        <f t="shared" si="74"/>
        <v>0</v>
      </c>
      <c r="BO143" s="98">
        <f t="shared" si="75"/>
        <v>0</v>
      </c>
      <c r="BP143" s="98">
        <f t="shared" si="76"/>
        <v>0</v>
      </c>
      <c r="BQ143" s="98">
        <f t="shared" si="77"/>
        <v>0</v>
      </c>
      <c r="BR143" s="98">
        <f t="shared" si="78"/>
        <v>0</v>
      </c>
      <c r="BS143" s="98">
        <f t="shared" si="79"/>
        <v>0</v>
      </c>
      <c r="BT143" s="98">
        <f t="shared" si="80"/>
        <v>0</v>
      </c>
      <c r="BU143" s="98">
        <f t="shared" si="81"/>
        <v>0</v>
      </c>
      <c r="BV143" s="98">
        <f t="shared" si="82"/>
        <v>0</v>
      </c>
      <c r="BW143" s="98">
        <f t="shared" si="83"/>
        <v>0</v>
      </c>
      <c r="BX143" s="98">
        <f t="shared" si="84"/>
        <v>0</v>
      </c>
      <c r="BY143" s="98">
        <f t="shared" si="85"/>
        <v>0</v>
      </c>
      <c r="BZ143" s="98">
        <f t="shared" si="86"/>
        <v>0</v>
      </c>
      <c r="CA143" s="98">
        <f t="shared" si="87"/>
        <v>0</v>
      </c>
      <c r="CB143" s="98">
        <f t="shared" si="88"/>
        <v>0</v>
      </c>
      <c r="CC143" s="98">
        <f t="shared" si="89"/>
        <v>0</v>
      </c>
      <c r="CD143" s="98">
        <f t="shared" si="90"/>
        <v>0</v>
      </c>
      <c r="CE143" s="98">
        <f t="shared" si="91"/>
        <v>0</v>
      </c>
      <c r="CF143" s="98">
        <f t="shared" si="92"/>
        <v>0</v>
      </c>
      <c r="CG143" s="98">
        <f t="shared" si="93"/>
        <v>0</v>
      </c>
      <c r="CH143" s="98">
        <f t="shared" si="94"/>
        <v>0</v>
      </c>
      <c r="CI143" s="98">
        <f t="shared" si="95"/>
        <v>0</v>
      </c>
      <c r="CJ143" s="98">
        <f t="shared" si="96"/>
        <v>0</v>
      </c>
      <c r="CK143" s="99"/>
      <c r="CL143" s="100"/>
      <c r="CM143" s="101"/>
      <c r="CN143" s="102"/>
      <c r="CO143" s="103"/>
      <c r="CP143" s="104"/>
      <c r="CQ143" s="105"/>
      <c r="CR143" s="106">
        <f t="shared" si="97"/>
        <v>0</v>
      </c>
      <c r="CS143" s="121" t="e">
        <f t="shared" si="98"/>
        <v>#VALUE!</v>
      </c>
      <c r="CT143" s="108"/>
      <c r="CU143" s="108"/>
      <c r="CV143" s="122"/>
      <c r="CW143" s="110"/>
      <c r="CX143" s="110"/>
      <c r="CY143" s="110"/>
      <c r="CZ143" s="110"/>
      <c r="DA143" s="110"/>
      <c r="DB143" s="110"/>
      <c r="DC143" s="110"/>
      <c r="DD143" s="111"/>
      <c r="DE143" s="42"/>
      <c r="DF143" s="5"/>
      <c r="DG143" s="42"/>
      <c r="DH143" s="42"/>
      <c r="DI143" s="42"/>
      <c r="DJ143" s="42"/>
      <c r="DK143" s="42"/>
    </row>
    <row r="144" spans="1:115" s="112" customFormat="1" ht="20.100000000000001" hidden="1" customHeight="1" x14ac:dyDescent="0.25">
      <c r="A144" s="81"/>
      <c r="B144" s="113"/>
      <c r="C144" s="181"/>
      <c r="D144" s="134"/>
      <c r="E144" s="130"/>
      <c r="F144" s="88"/>
      <c r="G144" s="126"/>
      <c r="H144" s="127"/>
      <c r="I144" s="127"/>
      <c r="J144" s="88"/>
      <c r="K144" s="87"/>
      <c r="L144" s="88"/>
      <c r="M144" s="88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41"/>
      <c r="AZ144" s="97">
        <f t="shared" si="60"/>
        <v>0</v>
      </c>
      <c r="BA144" s="98">
        <f t="shared" si="61"/>
        <v>0</v>
      </c>
      <c r="BB144" s="98">
        <f t="shared" si="62"/>
        <v>0</v>
      </c>
      <c r="BC144" s="98">
        <f t="shared" si="63"/>
        <v>0</v>
      </c>
      <c r="BD144" s="98">
        <f t="shared" si="64"/>
        <v>0</v>
      </c>
      <c r="BE144" s="98">
        <f t="shared" si="65"/>
        <v>0</v>
      </c>
      <c r="BF144" s="98">
        <f t="shared" si="66"/>
        <v>0</v>
      </c>
      <c r="BG144" s="98">
        <f t="shared" si="67"/>
        <v>0</v>
      </c>
      <c r="BH144" s="98">
        <f t="shared" si="68"/>
        <v>0</v>
      </c>
      <c r="BI144" s="98">
        <f t="shared" si="69"/>
        <v>0</v>
      </c>
      <c r="BJ144" s="98">
        <f t="shared" si="70"/>
        <v>0</v>
      </c>
      <c r="BK144" s="98">
        <f t="shared" si="71"/>
        <v>0</v>
      </c>
      <c r="BL144" s="98">
        <f t="shared" si="72"/>
        <v>0</v>
      </c>
      <c r="BM144" s="98">
        <f t="shared" si="73"/>
        <v>0</v>
      </c>
      <c r="BN144" s="98">
        <f t="shared" si="74"/>
        <v>0</v>
      </c>
      <c r="BO144" s="98">
        <f t="shared" si="75"/>
        <v>0</v>
      </c>
      <c r="BP144" s="98">
        <f t="shared" si="76"/>
        <v>0</v>
      </c>
      <c r="BQ144" s="98">
        <f t="shared" si="77"/>
        <v>0</v>
      </c>
      <c r="BR144" s="98">
        <f t="shared" si="78"/>
        <v>0</v>
      </c>
      <c r="BS144" s="98">
        <f t="shared" si="79"/>
        <v>0</v>
      </c>
      <c r="BT144" s="98">
        <f t="shared" si="80"/>
        <v>0</v>
      </c>
      <c r="BU144" s="98">
        <f t="shared" si="81"/>
        <v>0</v>
      </c>
      <c r="BV144" s="98">
        <f t="shared" si="82"/>
        <v>0</v>
      </c>
      <c r="BW144" s="98">
        <f t="shared" si="83"/>
        <v>0</v>
      </c>
      <c r="BX144" s="98">
        <f t="shared" si="84"/>
        <v>0</v>
      </c>
      <c r="BY144" s="98">
        <f t="shared" si="85"/>
        <v>0</v>
      </c>
      <c r="BZ144" s="98">
        <f t="shared" si="86"/>
        <v>0</v>
      </c>
      <c r="CA144" s="98">
        <f t="shared" si="87"/>
        <v>0</v>
      </c>
      <c r="CB144" s="98">
        <f t="shared" si="88"/>
        <v>0</v>
      </c>
      <c r="CC144" s="98">
        <f t="shared" si="89"/>
        <v>0</v>
      </c>
      <c r="CD144" s="98">
        <f t="shared" si="90"/>
        <v>0</v>
      </c>
      <c r="CE144" s="98">
        <f t="shared" si="91"/>
        <v>0</v>
      </c>
      <c r="CF144" s="98">
        <f t="shared" si="92"/>
        <v>0</v>
      </c>
      <c r="CG144" s="98">
        <f t="shared" si="93"/>
        <v>0</v>
      </c>
      <c r="CH144" s="98">
        <f t="shared" si="94"/>
        <v>0</v>
      </c>
      <c r="CI144" s="98">
        <f t="shared" si="95"/>
        <v>0</v>
      </c>
      <c r="CJ144" s="98">
        <f t="shared" si="96"/>
        <v>0</v>
      </c>
      <c r="CK144" s="99"/>
      <c r="CL144" s="100"/>
      <c r="CM144" s="101"/>
      <c r="CN144" s="102"/>
      <c r="CO144" s="103"/>
      <c r="CP144" s="104"/>
      <c r="CQ144" s="105"/>
      <c r="CR144" s="106">
        <f t="shared" si="97"/>
        <v>0</v>
      </c>
      <c r="CS144" s="121" t="e">
        <f t="shared" si="98"/>
        <v>#VALUE!</v>
      </c>
      <c r="CT144" s="108"/>
      <c r="CU144" s="108"/>
      <c r="CV144" s="122"/>
      <c r="CW144" s="110"/>
      <c r="CX144" s="110"/>
      <c r="CY144" s="110"/>
      <c r="CZ144" s="110"/>
      <c r="DA144" s="110"/>
      <c r="DB144" s="110"/>
      <c r="DC144" s="110"/>
      <c r="DD144" s="111"/>
      <c r="DE144" s="42"/>
      <c r="DF144" s="5"/>
      <c r="DG144" s="42"/>
      <c r="DH144" s="42"/>
      <c r="DI144" s="42"/>
      <c r="DJ144" s="42"/>
      <c r="DK144" s="42"/>
    </row>
    <row r="145" spans="1:253" s="112" customFormat="1" ht="20.100000000000001" hidden="1" customHeight="1" x14ac:dyDescent="0.25">
      <c r="A145" s="81"/>
      <c r="B145" s="113"/>
      <c r="C145" s="181"/>
      <c r="D145" s="134"/>
      <c r="E145" s="130"/>
      <c r="F145" s="88"/>
      <c r="G145" s="126"/>
      <c r="H145" s="127"/>
      <c r="I145" s="127"/>
      <c r="J145" s="88"/>
      <c r="K145" s="87"/>
      <c r="L145" s="88"/>
      <c r="M145" s="88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41"/>
      <c r="AZ145" s="97">
        <f t="shared" si="60"/>
        <v>0</v>
      </c>
      <c r="BA145" s="98">
        <f t="shared" si="61"/>
        <v>0</v>
      </c>
      <c r="BB145" s="98">
        <f t="shared" si="62"/>
        <v>0</v>
      </c>
      <c r="BC145" s="98">
        <f t="shared" si="63"/>
        <v>0</v>
      </c>
      <c r="BD145" s="98">
        <f t="shared" si="64"/>
        <v>0</v>
      </c>
      <c r="BE145" s="98">
        <f t="shared" si="65"/>
        <v>0</v>
      </c>
      <c r="BF145" s="98">
        <f t="shared" si="66"/>
        <v>0</v>
      </c>
      <c r="BG145" s="98">
        <f t="shared" si="67"/>
        <v>0</v>
      </c>
      <c r="BH145" s="98">
        <f t="shared" si="68"/>
        <v>0</v>
      </c>
      <c r="BI145" s="98">
        <f t="shared" si="69"/>
        <v>0</v>
      </c>
      <c r="BJ145" s="98">
        <f t="shared" si="70"/>
        <v>0</v>
      </c>
      <c r="BK145" s="98">
        <f t="shared" si="71"/>
        <v>0</v>
      </c>
      <c r="BL145" s="98">
        <f t="shared" si="72"/>
        <v>0</v>
      </c>
      <c r="BM145" s="98">
        <f t="shared" si="73"/>
        <v>0</v>
      </c>
      <c r="BN145" s="98">
        <f t="shared" si="74"/>
        <v>0</v>
      </c>
      <c r="BO145" s="98">
        <f t="shared" si="75"/>
        <v>0</v>
      </c>
      <c r="BP145" s="98">
        <f t="shared" si="76"/>
        <v>0</v>
      </c>
      <c r="BQ145" s="98">
        <f t="shared" si="77"/>
        <v>0</v>
      </c>
      <c r="BR145" s="98">
        <f t="shared" si="78"/>
        <v>0</v>
      </c>
      <c r="BS145" s="98">
        <f t="shared" si="79"/>
        <v>0</v>
      </c>
      <c r="BT145" s="98">
        <f t="shared" si="80"/>
        <v>0</v>
      </c>
      <c r="BU145" s="98">
        <f t="shared" si="81"/>
        <v>0</v>
      </c>
      <c r="BV145" s="98">
        <f t="shared" si="82"/>
        <v>0</v>
      </c>
      <c r="BW145" s="98">
        <f t="shared" si="83"/>
        <v>0</v>
      </c>
      <c r="BX145" s="98">
        <f t="shared" si="84"/>
        <v>0</v>
      </c>
      <c r="BY145" s="98">
        <f t="shared" si="85"/>
        <v>0</v>
      </c>
      <c r="BZ145" s="98">
        <f t="shared" si="86"/>
        <v>0</v>
      </c>
      <c r="CA145" s="98">
        <f t="shared" si="87"/>
        <v>0</v>
      </c>
      <c r="CB145" s="98">
        <f t="shared" si="88"/>
        <v>0</v>
      </c>
      <c r="CC145" s="98">
        <f t="shared" si="89"/>
        <v>0</v>
      </c>
      <c r="CD145" s="98">
        <f t="shared" si="90"/>
        <v>0</v>
      </c>
      <c r="CE145" s="98">
        <f t="shared" si="91"/>
        <v>0</v>
      </c>
      <c r="CF145" s="98">
        <f t="shared" si="92"/>
        <v>0</v>
      </c>
      <c r="CG145" s="98">
        <f t="shared" si="93"/>
        <v>0</v>
      </c>
      <c r="CH145" s="98">
        <f t="shared" si="94"/>
        <v>0</v>
      </c>
      <c r="CI145" s="98">
        <f t="shared" si="95"/>
        <v>0</v>
      </c>
      <c r="CJ145" s="98">
        <f t="shared" si="96"/>
        <v>0</v>
      </c>
      <c r="CK145" s="99"/>
      <c r="CL145" s="100"/>
      <c r="CM145" s="101"/>
      <c r="CN145" s="102"/>
      <c r="CO145" s="103"/>
      <c r="CP145" s="104"/>
      <c r="CQ145" s="105"/>
      <c r="CR145" s="106">
        <f t="shared" si="97"/>
        <v>0</v>
      </c>
      <c r="CS145" s="121" t="e">
        <f t="shared" si="98"/>
        <v>#VALUE!</v>
      </c>
      <c r="CT145" s="108"/>
      <c r="CU145" s="108"/>
      <c r="CV145" s="122"/>
      <c r="CW145" s="110"/>
      <c r="CX145" s="110"/>
      <c r="CY145" s="110"/>
      <c r="CZ145" s="110"/>
      <c r="DA145" s="110"/>
      <c r="DB145" s="110"/>
      <c r="DC145" s="110"/>
      <c r="DD145" s="111"/>
      <c r="DE145" s="42"/>
      <c r="DF145" s="5"/>
      <c r="DG145" s="42"/>
      <c r="DH145" s="42"/>
      <c r="DI145" s="42"/>
      <c r="DJ145" s="42"/>
      <c r="DK145" s="42"/>
    </row>
    <row r="146" spans="1:253" s="112" customFormat="1" ht="20.100000000000001" hidden="1" customHeight="1" x14ac:dyDescent="0.25">
      <c r="A146" s="81"/>
      <c r="B146" s="113"/>
      <c r="C146" s="181"/>
      <c r="D146" s="134"/>
      <c r="E146" s="130"/>
      <c r="F146" s="88"/>
      <c r="G146" s="126"/>
      <c r="H146" s="127"/>
      <c r="I146" s="127"/>
      <c r="J146" s="88"/>
      <c r="K146" s="87"/>
      <c r="L146" s="88"/>
      <c r="M146" s="88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41"/>
      <c r="AZ146" s="97">
        <f t="shared" si="60"/>
        <v>0</v>
      </c>
      <c r="BA146" s="98">
        <f t="shared" si="61"/>
        <v>0</v>
      </c>
      <c r="BB146" s="98">
        <f t="shared" si="62"/>
        <v>0</v>
      </c>
      <c r="BC146" s="98">
        <f t="shared" si="63"/>
        <v>0</v>
      </c>
      <c r="BD146" s="98">
        <f t="shared" si="64"/>
        <v>0</v>
      </c>
      <c r="BE146" s="98">
        <f t="shared" si="65"/>
        <v>0</v>
      </c>
      <c r="BF146" s="98">
        <f t="shared" si="66"/>
        <v>0</v>
      </c>
      <c r="BG146" s="98">
        <f t="shared" si="67"/>
        <v>0</v>
      </c>
      <c r="BH146" s="98">
        <f t="shared" si="68"/>
        <v>0</v>
      </c>
      <c r="BI146" s="98">
        <f t="shared" si="69"/>
        <v>0</v>
      </c>
      <c r="BJ146" s="98">
        <f t="shared" si="70"/>
        <v>0</v>
      </c>
      <c r="BK146" s="98">
        <f t="shared" si="71"/>
        <v>0</v>
      </c>
      <c r="BL146" s="98">
        <f t="shared" si="72"/>
        <v>0</v>
      </c>
      <c r="BM146" s="98">
        <f t="shared" si="73"/>
        <v>0</v>
      </c>
      <c r="BN146" s="98">
        <f t="shared" si="74"/>
        <v>0</v>
      </c>
      <c r="BO146" s="98">
        <f t="shared" si="75"/>
        <v>0</v>
      </c>
      <c r="BP146" s="98">
        <f t="shared" si="76"/>
        <v>0</v>
      </c>
      <c r="BQ146" s="98">
        <f t="shared" si="77"/>
        <v>0</v>
      </c>
      <c r="BR146" s="98">
        <f t="shared" si="78"/>
        <v>0</v>
      </c>
      <c r="BS146" s="98">
        <f t="shared" si="79"/>
        <v>0</v>
      </c>
      <c r="BT146" s="98">
        <f t="shared" si="80"/>
        <v>0</v>
      </c>
      <c r="BU146" s="98">
        <f t="shared" si="81"/>
        <v>0</v>
      </c>
      <c r="BV146" s="98">
        <f t="shared" si="82"/>
        <v>0</v>
      </c>
      <c r="BW146" s="98">
        <f t="shared" si="83"/>
        <v>0</v>
      </c>
      <c r="BX146" s="98">
        <f t="shared" si="84"/>
        <v>0</v>
      </c>
      <c r="BY146" s="98">
        <f t="shared" si="85"/>
        <v>0</v>
      </c>
      <c r="BZ146" s="98">
        <f t="shared" si="86"/>
        <v>0</v>
      </c>
      <c r="CA146" s="98">
        <f t="shared" si="87"/>
        <v>0</v>
      </c>
      <c r="CB146" s="98">
        <f t="shared" si="88"/>
        <v>0</v>
      </c>
      <c r="CC146" s="98">
        <f t="shared" si="89"/>
        <v>0</v>
      </c>
      <c r="CD146" s="98">
        <f t="shared" si="90"/>
        <v>0</v>
      </c>
      <c r="CE146" s="98">
        <f t="shared" si="91"/>
        <v>0</v>
      </c>
      <c r="CF146" s="98">
        <f t="shared" si="92"/>
        <v>0</v>
      </c>
      <c r="CG146" s="98">
        <f t="shared" si="93"/>
        <v>0</v>
      </c>
      <c r="CH146" s="98">
        <f t="shared" si="94"/>
        <v>0</v>
      </c>
      <c r="CI146" s="98">
        <f t="shared" si="95"/>
        <v>0</v>
      </c>
      <c r="CJ146" s="98">
        <f t="shared" si="96"/>
        <v>0</v>
      </c>
      <c r="CK146" s="99"/>
      <c r="CL146" s="100"/>
      <c r="CM146" s="101"/>
      <c r="CN146" s="102"/>
      <c r="CO146" s="103"/>
      <c r="CP146" s="104"/>
      <c r="CQ146" s="105"/>
      <c r="CR146" s="106">
        <f t="shared" si="97"/>
        <v>0</v>
      </c>
      <c r="CS146" s="121" t="e">
        <f t="shared" si="98"/>
        <v>#VALUE!</v>
      </c>
      <c r="CT146" s="108"/>
      <c r="CU146" s="108"/>
      <c r="CV146" s="122"/>
      <c r="CW146" s="110"/>
      <c r="CX146" s="110"/>
      <c r="CY146" s="110"/>
      <c r="CZ146" s="110"/>
      <c r="DA146" s="110"/>
      <c r="DB146" s="110"/>
      <c r="DC146" s="110"/>
      <c r="DD146" s="111"/>
      <c r="DE146" s="42"/>
      <c r="DF146" s="5"/>
      <c r="DG146" s="42"/>
      <c r="DH146" s="42"/>
      <c r="DI146" s="42"/>
      <c r="DJ146" s="42"/>
      <c r="DK146" s="42"/>
    </row>
    <row r="147" spans="1:253" s="112" customFormat="1" ht="20.100000000000001" hidden="1" customHeight="1" x14ac:dyDescent="0.25">
      <c r="A147" s="81"/>
      <c r="B147" s="113"/>
      <c r="C147" s="181"/>
      <c r="D147" s="134"/>
      <c r="E147" s="130"/>
      <c r="F147" s="88"/>
      <c r="G147" s="126"/>
      <c r="H147" s="127"/>
      <c r="I147" s="127"/>
      <c r="J147" s="88"/>
      <c r="K147" s="87"/>
      <c r="L147" s="88"/>
      <c r="M147" s="88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41"/>
      <c r="AZ147" s="97">
        <f t="shared" si="60"/>
        <v>0</v>
      </c>
      <c r="BA147" s="98">
        <f t="shared" si="61"/>
        <v>0</v>
      </c>
      <c r="BB147" s="98">
        <f t="shared" si="62"/>
        <v>0</v>
      </c>
      <c r="BC147" s="98">
        <f t="shared" si="63"/>
        <v>0</v>
      </c>
      <c r="BD147" s="98">
        <f t="shared" si="64"/>
        <v>0</v>
      </c>
      <c r="BE147" s="98">
        <f t="shared" si="65"/>
        <v>0</v>
      </c>
      <c r="BF147" s="98">
        <f t="shared" si="66"/>
        <v>0</v>
      </c>
      <c r="BG147" s="98">
        <f t="shared" si="67"/>
        <v>0</v>
      </c>
      <c r="BH147" s="98">
        <f t="shared" si="68"/>
        <v>0</v>
      </c>
      <c r="BI147" s="98">
        <f t="shared" si="69"/>
        <v>0</v>
      </c>
      <c r="BJ147" s="98">
        <f t="shared" si="70"/>
        <v>0</v>
      </c>
      <c r="BK147" s="98">
        <f t="shared" si="71"/>
        <v>0</v>
      </c>
      <c r="BL147" s="98">
        <f t="shared" si="72"/>
        <v>0</v>
      </c>
      <c r="BM147" s="98">
        <f t="shared" si="73"/>
        <v>0</v>
      </c>
      <c r="BN147" s="98">
        <f t="shared" si="74"/>
        <v>0</v>
      </c>
      <c r="BO147" s="98">
        <f t="shared" si="75"/>
        <v>0</v>
      </c>
      <c r="BP147" s="98">
        <f t="shared" si="76"/>
        <v>0</v>
      </c>
      <c r="BQ147" s="98">
        <f t="shared" si="77"/>
        <v>0</v>
      </c>
      <c r="BR147" s="98">
        <f t="shared" si="78"/>
        <v>0</v>
      </c>
      <c r="BS147" s="98">
        <f t="shared" si="79"/>
        <v>0</v>
      </c>
      <c r="BT147" s="98">
        <f t="shared" si="80"/>
        <v>0</v>
      </c>
      <c r="BU147" s="98">
        <f t="shared" si="81"/>
        <v>0</v>
      </c>
      <c r="BV147" s="98">
        <f t="shared" si="82"/>
        <v>0</v>
      </c>
      <c r="BW147" s="98">
        <f t="shared" si="83"/>
        <v>0</v>
      </c>
      <c r="BX147" s="98">
        <f t="shared" si="84"/>
        <v>0</v>
      </c>
      <c r="BY147" s="98">
        <f t="shared" si="85"/>
        <v>0</v>
      </c>
      <c r="BZ147" s="98">
        <f t="shared" si="86"/>
        <v>0</v>
      </c>
      <c r="CA147" s="98">
        <f t="shared" si="87"/>
        <v>0</v>
      </c>
      <c r="CB147" s="98">
        <f t="shared" si="88"/>
        <v>0</v>
      </c>
      <c r="CC147" s="98">
        <f t="shared" si="89"/>
        <v>0</v>
      </c>
      <c r="CD147" s="98">
        <f t="shared" si="90"/>
        <v>0</v>
      </c>
      <c r="CE147" s="98">
        <f t="shared" si="91"/>
        <v>0</v>
      </c>
      <c r="CF147" s="98">
        <f t="shared" si="92"/>
        <v>0</v>
      </c>
      <c r="CG147" s="98">
        <f t="shared" si="93"/>
        <v>0</v>
      </c>
      <c r="CH147" s="98">
        <f t="shared" si="94"/>
        <v>0</v>
      </c>
      <c r="CI147" s="98">
        <f t="shared" si="95"/>
        <v>0</v>
      </c>
      <c r="CJ147" s="98">
        <f t="shared" si="96"/>
        <v>0</v>
      </c>
      <c r="CK147" s="99"/>
      <c r="CL147" s="100"/>
      <c r="CM147" s="101"/>
      <c r="CN147" s="102"/>
      <c r="CO147" s="103"/>
      <c r="CP147" s="104"/>
      <c r="CQ147" s="105"/>
      <c r="CR147" s="106">
        <f t="shared" si="97"/>
        <v>0</v>
      </c>
      <c r="CS147" s="121" t="e">
        <f t="shared" si="98"/>
        <v>#VALUE!</v>
      </c>
      <c r="CT147" s="108"/>
      <c r="CU147" s="108"/>
      <c r="CV147" s="122"/>
      <c r="CW147" s="110"/>
      <c r="CX147" s="110"/>
      <c r="CY147" s="110"/>
      <c r="CZ147" s="110"/>
      <c r="DA147" s="110"/>
      <c r="DB147" s="110"/>
      <c r="DC147" s="110"/>
      <c r="DD147" s="111"/>
      <c r="DE147" s="42"/>
      <c r="DF147" s="5"/>
      <c r="DG147" s="42"/>
      <c r="DH147" s="42"/>
      <c r="DI147" s="42"/>
      <c r="DJ147" s="42"/>
      <c r="DK147" s="42"/>
    </row>
    <row r="148" spans="1:253" s="112" customFormat="1" ht="20.100000000000001" hidden="1" customHeight="1" x14ac:dyDescent="0.25">
      <c r="A148" s="81"/>
      <c r="B148" s="113">
        <f>IF(ISNUMBER(B95),B95+1,1)</f>
        <v>1</v>
      </c>
      <c r="C148" s="181"/>
      <c r="D148" s="134"/>
      <c r="E148" s="85"/>
      <c r="F148" s="88" t="s">
        <v>71</v>
      </c>
      <c r="G148" s="87" t="s">
        <v>68</v>
      </c>
      <c r="H148" s="87" t="s">
        <v>67</v>
      </c>
      <c r="I148" s="127"/>
      <c r="J148" s="88" t="s">
        <v>69</v>
      </c>
      <c r="K148" s="126" t="s">
        <v>64</v>
      </c>
      <c r="L148" s="88"/>
      <c r="M148" s="88">
        <v>1992</v>
      </c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41"/>
      <c r="AZ148" s="97">
        <f t="shared" si="60"/>
        <v>0</v>
      </c>
      <c r="BA148" s="98">
        <f t="shared" si="61"/>
        <v>0</v>
      </c>
      <c r="BB148" s="98">
        <f t="shared" si="62"/>
        <v>0</v>
      </c>
      <c r="BC148" s="98">
        <f t="shared" si="63"/>
        <v>0</v>
      </c>
      <c r="BD148" s="98">
        <f t="shared" si="64"/>
        <v>0</v>
      </c>
      <c r="BE148" s="98">
        <f t="shared" si="65"/>
        <v>0</v>
      </c>
      <c r="BF148" s="98">
        <f t="shared" si="66"/>
        <v>0</v>
      </c>
      <c r="BG148" s="98">
        <f t="shared" si="67"/>
        <v>0</v>
      </c>
      <c r="BH148" s="98">
        <f t="shared" si="68"/>
        <v>0</v>
      </c>
      <c r="BI148" s="98">
        <f t="shared" si="69"/>
        <v>0</v>
      </c>
      <c r="BJ148" s="98">
        <f t="shared" si="70"/>
        <v>0</v>
      </c>
      <c r="BK148" s="98">
        <f t="shared" si="71"/>
        <v>0</v>
      </c>
      <c r="BL148" s="98">
        <f t="shared" si="72"/>
        <v>0</v>
      </c>
      <c r="BM148" s="98">
        <f t="shared" si="73"/>
        <v>0</v>
      </c>
      <c r="BN148" s="98">
        <f t="shared" si="74"/>
        <v>0</v>
      </c>
      <c r="BO148" s="98">
        <f t="shared" si="75"/>
        <v>0</v>
      </c>
      <c r="BP148" s="98">
        <f t="shared" si="76"/>
        <v>0</v>
      </c>
      <c r="BQ148" s="98">
        <f t="shared" si="77"/>
        <v>0</v>
      </c>
      <c r="BR148" s="98">
        <f t="shared" si="78"/>
        <v>0</v>
      </c>
      <c r="BS148" s="98">
        <f t="shared" si="79"/>
        <v>0</v>
      </c>
      <c r="BT148" s="98">
        <f t="shared" si="80"/>
        <v>0</v>
      </c>
      <c r="BU148" s="98">
        <f t="shared" si="81"/>
        <v>0</v>
      </c>
      <c r="BV148" s="98">
        <f t="shared" si="82"/>
        <v>0</v>
      </c>
      <c r="BW148" s="98">
        <f t="shared" si="83"/>
        <v>0</v>
      </c>
      <c r="BX148" s="98">
        <f t="shared" si="84"/>
        <v>0</v>
      </c>
      <c r="BY148" s="98">
        <f t="shared" si="85"/>
        <v>0</v>
      </c>
      <c r="BZ148" s="98">
        <f t="shared" si="86"/>
        <v>0</v>
      </c>
      <c r="CA148" s="98">
        <f t="shared" si="87"/>
        <v>0</v>
      </c>
      <c r="CB148" s="98">
        <f t="shared" si="88"/>
        <v>0</v>
      </c>
      <c r="CC148" s="98">
        <f t="shared" si="89"/>
        <v>0</v>
      </c>
      <c r="CD148" s="98">
        <f t="shared" si="90"/>
        <v>0</v>
      </c>
      <c r="CE148" s="98">
        <f t="shared" si="91"/>
        <v>0</v>
      </c>
      <c r="CF148" s="98">
        <f t="shared" si="92"/>
        <v>0</v>
      </c>
      <c r="CG148" s="98">
        <f t="shared" si="93"/>
        <v>0</v>
      </c>
      <c r="CH148" s="98">
        <f t="shared" si="94"/>
        <v>0</v>
      </c>
      <c r="CI148" s="98">
        <f t="shared" si="95"/>
        <v>0</v>
      </c>
      <c r="CJ148" s="98">
        <f t="shared" si="96"/>
        <v>0</v>
      </c>
      <c r="CK148" s="99"/>
      <c r="CL148" s="100">
        <v>0.55486111111111114</v>
      </c>
      <c r="CM148" s="101">
        <v>0.61944444444444446</v>
      </c>
      <c r="CN148" s="102">
        <f t="shared" ref="CN148:CN152" si="99">CM148-CL148-CN$17</f>
        <v>6.4583333333333326E-2</v>
      </c>
      <c r="CO148" s="103">
        <f t="shared" ref="CO148:CO155" si="100">IF(CN148&gt;IF(G148="О1-О3",CR$18,CR$17),CN148-IF(G148="О1-О3",CR$18,CR$17),0)</f>
        <v>6.4583333333333326E-2</v>
      </c>
      <c r="CP148" s="104">
        <f t="shared" ref="CP148:CP152" si="101">HOUR(CO148)*3600+MINUTE(CO148)*60+SECOND(CO148)</f>
        <v>5580</v>
      </c>
      <c r="CQ148" s="105"/>
      <c r="CR148" s="106">
        <f t="shared" si="97"/>
        <v>0</v>
      </c>
      <c r="CS148" s="121" t="e">
        <f t="shared" si="98"/>
        <v>#VALUE!</v>
      </c>
      <c r="CT148" s="108">
        <f t="shared" ref="CT148:CT155" si="102">IF(C148="",0,IF(ISNUMBER(CR148),CR148+(1-(CS148+1)/181),0))</f>
        <v>0</v>
      </c>
      <c r="CU148" s="108">
        <f t="shared" ref="CU148:CU155" si="103">CT148*100/MAX(CT:CT)</f>
        <v>0</v>
      </c>
      <c r="CV148" s="122" t="str">
        <f>IF(ISNUMBER(CR148),IF(ISNUMBER(CT95),IF(CT148=CT95,CV95,B148),1),"")</f>
        <v/>
      </c>
      <c r="CW148" s="110"/>
      <c r="CX148" s="110"/>
      <c r="CY148" s="110"/>
      <c r="CZ148" s="110"/>
      <c r="DA148" s="110">
        <v>16</v>
      </c>
      <c r="DB148" s="110"/>
      <c r="DC148" s="110">
        <v>12</v>
      </c>
      <c r="DD148" s="111" t="str">
        <f t="shared" ref="DD148:DD155" si="104">IF(OR(AND(CW148&gt;0,CW148&lt;4),AND(CX148&gt;0,CX148&lt;4),AND(CY148&gt;0,CY148&lt;4),AND(CZ148&gt;0,CZ148&lt;4),AND(DA148&gt;0,DA148&lt;4),AND(DB148&gt;0,DB148&lt;4),AND(DC148&gt;0,DC148&lt;4)),"Призер","")</f>
        <v/>
      </c>
      <c r="DE148" s="42"/>
      <c r="DF148" s="42"/>
      <c r="DG148" s="42"/>
      <c r="DH148" s="42"/>
      <c r="DI148" s="42"/>
      <c r="DJ148" s="42">
        <v>13</v>
      </c>
      <c r="DK148" s="42"/>
    </row>
    <row r="149" spans="1:253" s="112" customFormat="1" ht="20.100000000000001" hidden="1" customHeight="1" x14ac:dyDescent="0.25">
      <c r="A149" s="81"/>
      <c r="B149" s="113">
        <f t="shared" si="2"/>
        <v>2</v>
      </c>
      <c r="C149" s="181"/>
      <c r="D149" s="181"/>
      <c r="E149" s="85"/>
      <c r="F149" s="87">
        <v>2</v>
      </c>
      <c r="G149" s="87" t="s">
        <v>68</v>
      </c>
      <c r="H149" s="87" t="s">
        <v>70</v>
      </c>
      <c r="I149" s="127"/>
      <c r="J149" s="88" t="s">
        <v>69</v>
      </c>
      <c r="K149" s="126" t="s">
        <v>64</v>
      </c>
      <c r="L149" s="88"/>
      <c r="M149" s="88">
        <v>1992</v>
      </c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7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41"/>
      <c r="AZ149" s="97">
        <f t="shared" si="60"/>
        <v>0</v>
      </c>
      <c r="BA149" s="98">
        <f t="shared" si="61"/>
        <v>0</v>
      </c>
      <c r="BB149" s="98">
        <f t="shared" si="62"/>
        <v>0</v>
      </c>
      <c r="BC149" s="98">
        <f t="shared" si="63"/>
        <v>0</v>
      </c>
      <c r="BD149" s="98">
        <f t="shared" si="64"/>
        <v>0</v>
      </c>
      <c r="BE149" s="98">
        <f t="shared" si="65"/>
        <v>0</v>
      </c>
      <c r="BF149" s="98">
        <f t="shared" si="66"/>
        <v>0</v>
      </c>
      <c r="BG149" s="98">
        <f t="shared" si="67"/>
        <v>0</v>
      </c>
      <c r="BH149" s="98">
        <f t="shared" si="68"/>
        <v>0</v>
      </c>
      <c r="BI149" s="98">
        <f t="shared" si="69"/>
        <v>0</v>
      </c>
      <c r="BJ149" s="98">
        <f t="shared" si="70"/>
        <v>0</v>
      </c>
      <c r="BK149" s="98">
        <f t="shared" si="71"/>
        <v>0</v>
      </c>
      <c r="BL149" s="98">
        <f t="shared" si="72"/>
        <v>0</v>
      </c>
      <c r="BM149" s="98">
        <f t="shared" si="73"/>
        <v>0</v>
      </c>
      <c r="BN149" s="98">
        <f t="shared" si="74"/>
        <v>0</v>
      </c>
      <c r="BO149" s="98">
        <f t="shared" si="75"/>
        <v>0</v>
      </c>
      <c r="BP149" s="98">
        <f t="shared" si="76"/>
        <v>0</v>
      </c>
      <c r="BQ149" s="98">
        <f t="shared" si="77"/>
        <v>0</v>
      </c>
      <c r="BR149" s="98">
        <f t="shared" si="78"/>
        <v>0</v>
      </c>
      <c r="BS149" s="98">
        <f t="shared" si="79"/>
        <v>0</v>
      </c>
      <c r="BT149" s="98">
        <f t="shared" si="80"/>
        <v>0</v>
      </c>
      <c r="BU149" s="98">
        <f t="shared" si="81"/>
        <v>0</v>
      </c>
      <c r="BV149" s="98">
        <f t="shared" si="82"/>
        <v>0</v>
      </c>
      <c r="BW149" s="98">
        <f t="shared" si="83"/>
        <v>0</v>
      </c>
      <c r="BX149" s="98">
        <f t="shared" si="84"/>
        <v>0</v>
      </c>
      <c r="BY149" s="98">
        <f t="shared" si="85"/>
        <v>0</v>
      </c>
      <c r="BZ149" s="98">
        <f t="shared" si="86"/>
        <v>0</v>
      </c>
      <c r="CA149" s="98">
        <f t="shared" si="87"/>
        <v>0</v>
      </c>
      <c r="CB149" s="98">
        <f t="shared" si="88"/>
        <v>0</v>
      </c>
      <c r="CC149" s="98">
        <f t="shared" si="89"/>
        <v>0</v>
      </c>
      <c r="CD149" s="98">
        <f t="shared" si="90"/>
        <v>0</v>
      </c>
      <c r="CE149" s="98">
        <f t="shared" si="91"/>
        <v>0</v>
      </c>
      <c r="CF149" s="98">
        <f t="shared" si="92"/>
        <v>0</v>
      </c>
      <c r="CG149" s="98">
        <f t="shared" si="93"/>
        <v>0</v>
      </c>
      <c r="CH149" s="98">
        <f t="shared" si="94"/>
        <v>0</v>
      </c>
      <c r="CI149" s="98">
        <f t="shared" si="95"/>
        <v>0</v>
      </c>
      <c r="CJ149" s="98">
        <f t="shared" si="96"/>
        <v>0</v>
      </c>
      <c r="CK149" s="99"/>
      <c r="CL149" s="100">
        <v>0.54583333333333328</v>
      </c>
      <c r="CM149" s="101">
        <v>0.6020833333333333</v>
      </c>
      <c r="CN149" s="102">
        <f t="shared" si="99"/>
        <v>5.6250000000000022E-2</v>
      </c>
      <c r="CO149" s="103">
        <f t="shared" si="100"/>
        <v>5.6250000000000022E-2</v>
      </c>
      <c r="CP149" s="104">
        <f t="shared" si="101"/>
        <v>4860</v>
      </c>
      <c r="CQ149" s="105"/>
      <c r="CR149" s="106">
        <f t="shared" si="97"/>
        <v>0</v>
      </c>
      <c r="CS149" s="121" t="e">
        <f t="shared" si="98"/>
        <v>#VALUE!</v>
      </c>
      <c r="CT149" s="108">
        <f t="shared" si="102"/>
        <v>0</v>
      </c>
      <c r="CU149" s="108">
        <f t="shared" si="103"/>
        <v>0</v>
      </c>
      <c r="CV149" s="122" t="str">
        <f t="shared" ref="CV149:CV154" si="105">IF(ISNUMBER(CR149),IF(ISNUMBER(CT148),IF(CT149=CT148,CV148,B149),1),"")</f>
        <v/>
      </c>
      <c r="CW149" s="110"/>
      <c r="CX149" s="110"/>
      <c r="CY149" s="110"/>
      <c r="CZ149" s="110"/>
      <c r="DA149" s="110">
        <v>12</v>
      </c>
      <c r="DB149" s="110"/>
      <c r="DC149" s="110">
        <v>8</v>
      </c>
      <c r="DD149" s="111" t="str">
        <f t="shared" si="104"/>
        <v/>
      </c>
      <c r="DE149" s="42"/>
      <c r="DF149" s="42"/>
      <c r="DG149" s="42"/>
      <c r="DH149" s="42"/>
      <c r="DI149" s="42"/>
      <c r="DJ149" s="42">
        <v>14</v>
      </c>
      <c r="DK149" s="42"/>
    </row>
    <row r="150" spans="1:253" s="112" customFormat="1" ht="20.100000000000001" hidden="1" customHeight="1" x14ac:dyDescent="0.25">
      <c r="A150" s="81"/>
      <c r="B150" s="113">
        <f t="shared" si="2"/>
        <v>3</v>
      </c>
      <c r="C150" s="181"/>
      <c r="D150" s="181"/>
      <c r="E150" s="85"/>
      <c r="F150" s="87" t="s">
        <v>61</v>
      </c>
      <c r="G150" s="87" t="s">
        <v>62</v>
      </c>
      <c r="H150" s="87" t="s">
        <v>63</v>
      </c>
      <c r="I150" s="127"/>
      <c r="J150" s="88"/>
      <c r="K150" s="126" t="s">
        <v>64</v>
      </c>
      <c r="L150" s="88"/>
      <c r="M150" s="88">
        <v>1965</v>
      </c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7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41"/>
      <c r="AZ150" s="97">
        <f t="shared" si="60"/>
        <v>0</v>
      </c>
      <c r="BA150" s="98">
        <f t="shared" si="61"/>
        <v>0</v>
      </c>
      <c r="BB150" s="98">
        <f t="shared" si="62"/>
        <v>0</v>
      </c>
      <c r="BC150" s="98">
        <f t="shared" si="63"/>
        <v>0</v>
      </c>
      <c r="BD150" s="98">
        <f t="shared" si="64"/>
        <v>0</v>
      </c>
      <c r="BE150" s="98">
        <f t="shared" si="65"/>
        <v>0</v>
      </c>
      <c r="BF150" s="98">
        <f t="shared" si="66"/>
        <v>0</v>
      </c>
      <c r="BG150" s="98">
        <f t="shared" si="67"/>
        <v>0</v>
      </c>
      <c r="BH150" s="98">
        <f t="shared" si="68"/>
        <v>0</v>
      </c>
      <c r="BI150" s="98">
        <f t="shared" si="69"/>
        <v>0</v>
      </c>
      <c r="BJ150" s="98">
        <f t="shared" si="70"/>
        <v>0</v>
      </c>
      <c r="BK150" s="98">
        <f t="shared" si="71"/>
        <v>0</v>
      </c>
      <c r="BL150" s="98">
        <f t="shared" si="72"/>
        <v>0</v>
      </c>
      <c r="BM150" s="98">
        <f t="shared" si="73"/>
        <v>0</v>
      </c>
      <c r="BN150" s="98">
        <f t="shared" si="74"/>
        <v>0</v>
      </c>
      <c r="BO150" s="98">
        <f t="shared" si="75"/>
        <v>0</v>
      </c>
      <c r="BP150" s="98">
        <f t="shared" si="76"/>
        <v>0</v>
      </c>
      <c r="BQ150" s="98">
        <f t="shared" si="77"/>
        <v>0</v>
      </c>
      <c r="BR150" s="98">
        <f t="shared" si="78"/>
        <v>0</v>
      </c>
      <c r="BS150" s="98">
        <f t="shared" si="79"/>
        <v>0</v>
      </c>
      <c r="BT150" s="98">
        <f t="shared" si="80"/>
        <v>0</v>
      </c>
      <c r="BU150" s="98">
        <f t="shared" si="81"/>
        <v>0</v>
      </c>
      <c r="BV150" s="98">
        <f t="shared" si="82"/>
        <v>0</v>
      </c>
      <c r="BW150" s="98">
        <f t="shared" si="83"/>
        <v>0</v>
      </c>
      <c r="BX150" s="98">
        <f t="shared" si="84"/>
        <v>0</v>
      </c>
      <c r="BY150" s="98">
        <f t="shared" si="85"/>
        <v>0</v>
      </c>
      <c r="BZ150" s="98">
        <f t="shared" si="86"/>
        <v>0</v>
      </c>
      <c r="CA150" s="98">
        <f t="shared" si="87"/>
        <v>0</v>
      </c>
      <c r="CB150" s="98">
        <f t="shared" si="88"/>
        <v>0</v>
      </c>
      <c r="CC150" s="98">
        <f t="shared" si="89"/>
        <v>0</v>
      </c>
      <c r="CD150" s="98">
        <f t="shared" si="90"/>
        <v>0</v>
      </c>
      <c r="CE150" s="98">
        <f t="shared" si="91"/>
        <v>0</v>
      </c>
      <c r="CF150" s="98">
        <f t="shared" si="92"/>
        <v>0</v>
      </c>
      <c r="CG150" s="98">
        <f t="shared" si="93"/>
        <v>0</v>
      </c>
      <c r="CH150" s="98">
        <f t="shared" si="94"/>
        <v>0</v>
      </c>
      <c r="CI150" s="98">
        <f t="shared" si="95"/>
        <v>0</v>
      </c>
      <c r="CJ150" s="98">
        <f t="shared" si="96"/>
        <v>0</v>
      </c>
      <c r="CK150" s="99"/>
      <c r="CL150" s="100">
        <v>0.54722222222222217</v>
      </c>
      <c r="CM150" s="101">
        <v>0.62361111111111112</v>
      </c>
      <c r="CN150" s="102">
        <f t="shared" si="99"/>
        <v>7.6388888888888951E-2</v>
      </c>
      <c r="CO150" s="103">
        <f t="shared" si="100"/>
        <v>0</v>
      </c>
      <c r="CP150" s="104">
        <f t="shared" si="101"/>
        <v>0</v>
      </c>
      <c r="CQ150" s="105">
        <f t="shared" ref="CQ150:CQ155" si="106">INT((CP150+299)/300)</f>
        <v>0</v>
      </c>
      <c r="CR150" s="106">
        <f t="shared" si="97"/>
        <v>0</v>
      </c>
      <c r="CS150" s="121" t="e">
        <f t="shared" si="98"/>
        <v>#VALUE!</v>
      </c>
      <c r="CT150" s="108">
        <f t="shared" si="102"/>
        <v>0</v>
      </c>
      <c r="CU150" s="108">
        <f t="shared" si="103"/>
        <v>0</v>
      </c>
      <c r="CV150" s="122" t="str">
        <f t="shared" si="105"/>
        <v/>
      </c>
      <c r="CW150" s="110"/>
      <c r="CX150" s="110"/>
      <c r="CY150" s="110"/>
      <c r="CZ150" s="110"/>
      <c r="DA150" s="110">
        <v>13</v>
      </c>
      <c r="DB150" s="110"/>
      <c r="DC150" s="110"/>
      <c r="DD150" s="111" t="str">
        <f t="shared" si="104"/>
        <v/>
      </c>
      <c r="DE150" s="42"/>
      <c r="DF150" s="42"/>
      <c r="DG150" s="42"/>
      <c r="DH150" s="42"/>
      <c r="DI150" s="42"/>
      <c r="DJ150" s="42">
        <v>15</v>
      </c>
      <c r="DK150" s="42"/>
    </row>
    <row r="151" spans="1:253" s="112" customFormat="1" ht="20.100000000000001" hidden="1" customHeight="1" x14ac:dyDescent="0.25">
      <c r="A151" s="81"/>
      <c r="B151" s="113">
        <f t="shared" si="2"/>
        <v>4</v>
      </c>
      <c r="C151" s="181"/>
      <c r="D151" s="181"/>
      <c r="E151" s="85"/>
      <c r="F151" s="87" t="s">
        <v>61</v>
      </c>
      <c r="G151" s="87" t="s">
        <v>62</v>
      </c>
      <c r="H151" s="87" t="s">
        <v>63</v>
      </c>
      <c r="I151" s="87"/>
      <c r="J151" s="128" t="s">
        <v>69</v>
      </c>
      <c r="K151" s="87" t="s">
        <v>64</v>
      </c>
      <c r="L151" s="87"/>
      <c r="M151" s="115">
        <v>1995</v>
      </c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41"/>
      <c r="AZ151" s="97">
        <f t="shared" si="60"/>
        <v>0</v>
      </c>
      <c r="BA151" s="98">
        <f t="shared" si="61"/>
        <v>0</v>
      </c>
      <c r="BB151" s="98">
        <f t="shared" si="62"/>
        <v>0</v>
      </c>
      <c r="BC151" s="98">
        <f t="shared" si="63"/>
        <v>0</v>
      </c>
      <c r="BD151" s="98">
        <f t="shared" si="64"/>
        <v>0</v>
      </c>
      <c r="BE151" s="98">
        <f t="shared" si="65"/>
        <v>0</v>
      </c>
      <c r="BF151" s="98">
        <f t="shared" si="66"/>
        <v>0</v>
      </c>
      <c r="BG151" s="98">
        <f t="shared" si="67"/>
        <v>0</v>
      </c>
      <c r="BH151" s="98">
        <f t="shared" si="68"/>
        <v>0</v>
      </c>
      <c r="BI151" s="98">
        <f t="shared" si="69"/>
        <v>0</v>
      </c>
      <c r="BJ151" s="98">
        <f t="shared" si="70"/>
        <v>0</v>
      </c>
      <c r="BK151" s="98">
        <f t="shared" si="71"/>
        <v>0</v>
      </c>
      <c r="BL151" s="98">
        <f t="shared" si="72"/>
        <v>0</v>
      </c>
      <c r="BM151" s="98">
        <f t="shared" si="73"/>
        <v>0</v>
      </c>
      <c r="BN151" s="98">
        <f t="shared" si="74"/>
        <v>0</v>
      </c>
      <c r="BO151" s="98">
        <f t="shared" si="75"/>
        <v>0</v>
      </c>
      <c r="BP151" s="98">
        <f t="shared" si="76"/>
        <v>0</v>
      </c>
      <c r="BQ151" s="98">
        <f t="shared" si="77"/>
        <v>0</v>
      </c>
      <c r="BR151" s="98">
        <f t="shared" si="78"/>
        <v>0</v>
      </c>
      <c r="BS151" s="98">
        <f t="shared" si="79"/>
        <v>0</v>
      </c>
      <c r="BT151" s="98">
        <f t="shared" si="80"/>
        <v>0</v>
      </c>
      <c r="BU151" s="98">
        <f t="shared" si="81"/>
        <v>0</v>
      </c>
      <c r="BV151" s="98">
        <f t="shared" si="82"/>
        <v>0</v>
      </c>
      <c r="BW151" s="98">
        <f t="shared" si="83"/>
        <v>0</v>
      </c>
      <c r="BX151" s="98">
        <f t="shared" si="84"/>
        <v>0</v>
      </c>
      <c r="BY151" s="98">
        <f t="shared" si="85"/>
        <v>0</v>
      </c>
      <c r="BZ151" s="98">
        <f t="shared" si="86"/>
        <v>0</v>
      </c>
      <c r="CA151" s="98">
        <f t="shared" si="87"/>
        <v>0</v>
      </c>
      <c r="CB151" s="98">
        <f t="shared" si="88"/>
        <v>0</v>
      </c>
      <c r="CC151" s="98">
        <f t="shared" si="89"/>
        <v>0</v>
      </c>
      <c r="CD151" s="98">
        <f t="shared" si="90"/>
        <v>0</v>
      </c>
      <c r="CE151" s="98">
        <f t="shared" si="91"/>
        <v>0</v>
      </c>
      <c r="CF151" s="98">
        <f t="shared" si="92"/>
        <v>0</v>
      </c>
      <c r="CG151" s="98">
        <f t="shared" si="93"/>
        <v>0</v>
      </c>
      <c r="CH151" s="98">
        <f t="shared" si="94"/>
        <v>0</v>
      </c>
      <c r="CI151" s="98">
        <f t="shared" si="95"/>
        <v>0</v>
      </c>
      <c r="CJ151" s="98">
        <f t="shared" si="96"/>
        <v>0</v>
      </c>
      <c r="CK151" s="99"/>
      <c r="CL151" s="100">
        <v>0.50555555555555554</v>
      </c>
      <c r="CM151" s="101">
        <v>0.57430555555555551</v>
      </c>
      <c r="CN151" s="102">
        <f t="shared" si="99"/>
        <v>6.8749999999999978E-2</v>
      </c>
      <c r="CO151" s="103">
        <f t="shared" si="100"/>
        <v>0</v>
      </c>
      <c r="CP151" s="104">
        <f t="shared" si="101"/>
        <v>0</v>
      </c>
      <c r="CQ151" s="105">
        <f t="shared" si="106"/>
        <v>0</v>
      </c>
      <c r="CR151" s="106">
        <f t="shared" si="97"/>
        <v>0</v>
      </c>
      <c r="CS151" s="121" t="e">
        <f t="shared" si="98"/>
        <v>#VALUE!</v>
      </c>
      <c r="CT151" s="108">
        <f t="shared" si="102"/>
        <v>0</v>
      </c>
      <c r="CU151" s="108">
        <f t="shared" si="103"/>
        <v>0</v>
      </c>
      <c r="CV151" s="122" t="str">
        <f t="shared" si="105"/>
        <v/>
      </c>
      <c r="CW151" s="110"/>
      <c r="CX151" s="110"/>
      <c r="CY151" s="110"/>
      <c r="CZ151" s="110"/>
      <c r="DA151" s="110">
        <v>4</v>
      </c>
      <c r="DB151" s="110"/>
      <c r="DC151" s="110">
        <v>1</v>
      </c>
      <c r="DD151" s="111" t="str">
        <f t="shared" si="104"/>
        <v>Призер</v>
      </c>
      <c r="DE151" s="42"/>
      <c r="DF151" s="42"/>
      <c r="DG151" s="42"/>
      <c r="DH151" s="42"/>
      <c r="DI151" s="42"/>
      <c r="DJ151" s="42">
        <v>16</v>
      </c>
      <c r="DK151" s="42"/>
    </row>
    <row r="152" spans="1:253" s="112" customFormat="1" ht="20.100000000000001" hidden="1" customHeight="1" x14ac:dyDescent="0.25">
      <c r="A152" s="81"/>
      <c r="B152" s="113">
        <f t="shared" si="2"/>
        <v>5</v>
      </c>
      <c r="C152" s="181"/>
      <c r="D152" s="181"/>
      <c r="E152" s="85"/>
      <c r="F152" s="88">
        <v>2</v>
      </c>
      <c r="G152" s="87" t="s">
        <v>68</v>
      </c>
      <c r="H152" s="87" t="s">
        <v>63</v>
      </c>
      <c r="I152" s="127"/>
      <c r="J152" s="88" t="s">
        <v>69</v>
      </c>
      <c r="K152" s="126" t="s">
        <v>64</v>
      </c>
      <c r="L152" s="88"/>
      <c r="M152" s="88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7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41"/>
      <c r="AZ152" s="97">
        <f t="shared" si="60"/>
        <v>0</v>
      </c>
      <c r="BA152" s="98">
        <f t="shared" si="61"/>
        <v>0</v>
      </c>
      <c r="BB152" s="98">
        <f t="shared" si="62"/>
        <v>0</v>
      </c>
      <c r="BC152" s="98">
        <f t="shared" si="63"/>
        <v>0</v>
      </c>
      <c r="BD152" s="98">
        <f t="shared" si="64"/>
        <v>0</v>
      </c>
      <c r="BE152" s="98">
        <f t="shared" si="65"/>
        <v>0</v>
      </c>
      <c r="BF152" s="98">
        <f t="shared" si="66"/>
        <v>0</v>
      </c>
      <c r="BG152" s="98">
        <f t="shared" si="67"/>
        <v>0</v>
      </c>
      <c r="BH152" s="98">
        <f t="shared" si="68"/>
        <v>0</v>
      </c>
      <c r="BI152" s="98">
        <f t="shared" si="69"/>
        <v>0</v>
      </c>
      <c r="BJ152" s="98">
        <f t="shared" si="70"/>
        <v>0</v>
      </c>
      <c r="BK152" s="98">
        <f t="shared" si="71"/>
        <v>0</v>
      </c>
      <c r="BL152" s="98">
        <f t="shared" si="72"/>
        <v>0</v>
      </c>
      <c r="BM152" s="98">
        <f t="shared" si="73"/>
        <v>0</v>
      </c>
      <c r="BN152" s="98">
        <f t="shared" si="74"/>
        <v>0</v>
      </c>
      <c r="BO152" s="98">
        <f t="shared" si="75"/>
        <v>0</v>
      </c>
      <c r="BP152" s="98">
        <f t="shared" si="76"/>
        <v>0</v>
      </c>
      <c r="BQ152" s="98">
        <f t="shared" si="77"/>
        <v>0</v>
      </c>
      <c r="BR152" s="98">
        <f t="shared" si="78"/>
        <v>0</v>
      </c>
      <c r="BS152" s="98">
        <f t="shared" si="79"/>
        <v>0</v>
      </c>
      <c r="BT152" s="98">
        <f t="shared" si="80"/>
        <v>0</v>
      </c>
      <c r="BU152" s="98">
        <f t="shared" si="81"/>
        <v>0</v>
      </c>
      <c r="BV152" s="98">
        <f t="shared" si="82"/>
        <v>0</v>
      </c>
      <c r="BW152" s="98">
        <f t="shared" si="83"/>
        <v>0</v>
      </c>
      <c r="BX152" s="98">
        <f t="shared" si="84"/>
        <v>0</v>
      </c>
      <c r="BY152" s="98">
        <f t="shared" si="85"/>
        <v>0</v>
      </c>
      <c r="BZ152" s="98">
        <f t="shared" si="86"/>
        <v>0</v>
      </c>
      <c r="CA152" s="98">
        <f t="shared" si="87"/>
        <v>0</v>
      </c>
      <c r="CB152" s="98">
        <f t="shared" si="88"/>
        <v>0</v>
      </c>
      <c r="CC152" s="98">
        <f t="shared" si="89"/>
        <v>0</v>
      </c>
      <c r="CD152" s="98">
        <f t="shared" si="90"/>
        <v>0</v>
      </c>
      <c r="CE152" s="98">
        <f t="shared" si="91"/>
        <v>0</v>
      </c>
      <c r="CF152" s="98">
        <f t="shared" si="92"/>
        <v>0</v>
      </c>
      <c r="CG152" s="98">
        <f t="shared" si="93"/>
        <v>0</v>
      </c>
      <c r="CH152" s="98">
        <f t="shared" si="94"/>
        <v>0</v>
      </c>
      <c r="CI152" s="98">
        <f t="shared" si="95"/>
        <v>0</v>
      </c>
      <c r="CJ152" s="98">
        <f t="shared" si="96"/>
        <v>0</v>
      </c>
      <c r="CK152" s="99"/>
      <c r="CL152" s="100">
        <v>0.55208333333333337</v>
      </c>
      <c r="CM152" s="101">
        <v>0.62152777777777779</v>
      </c>
      <c r="CN152" s="102">
        <f t="shared" si="99"/>
        <v>6.944444444444442E-2</v>
      </c>
      <c r="CO152" s="103">
        <f t="shared" si="100"/>
        <v>6.944444444444442E-2</v>
      </c>
      <c r="CP152" s="104">
        <f t="shared" si="101"/>
        <v>6000</v>
      </c>
      <c r="CQ152" s="105">
        <f t="shared" si="106"/>
        <v>20</v>
      </c>
      <c r="CR152" s="106">
        <f t="shared" si="97"/>
        <v>-20</v>
      </c>
      <c r="CS152" s="121" t="e">
        <f t="shared" si="98"/>
        <v>#VALUE!</v>
      </c>
      <c r="CT152" s="108">
        <f t="shared" si="102"/>
        <v>0</v>
      </c>
      <c r="CU152" s="108">
        <f t="shared" si="103"/>
        <v>0</v>
      </c>
      <c r="CV152" s="122" t="str">
        <f t="shared" si="105"/>
        <v/>
      </c>
      <c r="CW152" s="110"/>
      <c r="CX152" s="110"/>
      <c r="CY152" s="110"/>
      <c r="CZ152" s="110"/>
      <c r="DA152" s="110">
        <v>15</v>
      </c>
      <c r="DB152" s="110"/>
      <c r="DC152" s="110">
        <v>11</v>
      </c>
      <c r="DD152" s="111" t="str">
        <f t="shared" si="104"/>
        <v/>
      </c>
      <c r="DE152" s="42"/>
      <c r="DF152" s="42"/>
      <c r="DG152" s="42"/>
      <c r="DH152" s="42"/>
      <c r="DI152" s="42"/>
      <c r="DJ152" s="42">
        <v>17</v>
      </c>
      <c r="DK152" s="42"/>
    </row>
    <row r="153" spans="1:253" s="112" customFormat="1" ht="20.100000000000001" hidden="1" customHeight="1" x14ac:dyDescent="0.25">
      <c r="A153" s="81"/>
      <c r="B153" s="113">
        <f>IF(ISNUMBER(B152),B152+1,1)</f>
        <v>6</v>
      </c>
      <c r="C153" s="181"/>
      <c r="D153" s="181"/>
      <c r="E153" s="85"/>
      <c r="F153" s="88">
        <v>2</v>
      </c>
      <c r="G153" s="87" t="s">
        <v>68</v>
      </c>
      <c r="H153" s="87" t="s">
        <v>63</v>
      </c>
      <c r="I153" s="87"/>
      <c r="J153" s="128" t="s">
        <v>69</v>
      </c>
      <c r="K153" s="87" t="s">
        <v>64</v>
      </c>
      <c r="L153" s="87"/>
      <c r="M153" s="128">
        <v>36984</v>
      </c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7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41"/>
      <c r="AZ153" s="97">
        <f t="shared" si="60"/>
        <v>0</v>
      </c>
      <c r="BA153" s="98">
        <f t="shared" si="61"/>
        <v>0</v>
      </c>
      <c r="BB153" s="98">
        <f t="shared" si="62"/>
        <v>0</v>
      </c>
      <c r="BC153" s="98">
        <f t="shared" si="63"/>
        <v>0</v>
      </c>
      <c r="BD153" s="98">
        <f t="shared" si="64"/>
        <v>0</v>
      </c>
      <c r="BE153" s="98">
        <f t="shared" si="65"/>
        <v>0</v>
      </c>
      <c r="BF153" s="98">
        <f t="shared" si="66"/>
        <v>0</v>
      </c>
      <c r="BG153" s="98">
        <f t="shared" si="67"/>
        <v>0</v>
      </c>
      <c r="BH153" s="98">
        <f t="shared" si="68"/>
        <v>0</v>
      </c>
      <c r="BI153" s="98">
        <f t="shared" si="69"/>
        <v>0</v>
      </c>
      <c r="BJ153" s="98">
        <f t="shared" si="70"/>
        <v>0</v>
      </c>
      <c r="BK153" s="98">
        <f t="shared" si="71"/>
        <v>0</v>
      </c>
      <c r="BL153" s="98">
        <f t="shared" si="72"/>
        <v>0</v>
      </c>
      <c r="BM153" s="98">
        <f t="shared" si="73"/>
        <v>0</v>
      </c>
      <c r="BN153" s="98">
        <f t="shared" si="74"/>
        <v>0</v>
      </c>
      <c r="BO153" s="98">
        <f t="shared" si="75"/>
        <v>0</v>
      </c>
      <c r="BP153" s="98">
        <f t="shared" si="76"/>
        <v>0</v>
      </c>
      <c r="BQ153" s="98">
        <f t="shared" si="77"/>
        <v>0</v>
      </c>
      <c r="BR153" s="98">
        <f t="shared" si="78"/>
        <v>0</v>
      </c>
      <c r="BS153" s="98">
        <f t="shared" si="79"/>
        <v>0</v>
      </c>
      <c r="BT153" s="98">
        <f t="shared" si="80"/>
        <v>0</v>
      </c>
      <c r="BU153" s="98">
        <f t="shared" si="81"/>
        <v>0</v>
      </c>
      <c r="BV153" s="98">
        <f t="shared" si="82"/>
        <v>0</v>
      </c>
      <c r="BW153" s="98">
        <f t="shared" si="83"/>
        <v>0</v>
      </c>
      <c r="BX153" s="98">
        <f t="shared" si="84"/>
        <v>0</v>
      </c>
      <c r="BY153" s="98">
        <f t="shared" si="85"/>
        <v>0</v>
      </c>
      <c r="BZ153" s="98">
        <f t="shared" si="86"/>
        <v>0</v>
      </c>
      <c r="CA153" s="98">
        <f t="shared" si="87"/>
        <v>0</v>
      </c>
      <c r="CB153" s="98">
        <f t="shared" si="88"/>
        <v>0</v>
      </c>
      <c r="CC153" s="98">
        <f t="shared" si="89"/>
        <v>0</v>
      </c>
      <c r="CD153" s="98">
        <f t="shared" si="90"/>
        <v>0</v>
      </c>
      <c r="CE153" s="98">
        <f t="shared" si="91"/>
        <v>0</v>
      </c>
      <c r="CF153" s="98">
        <f t="shared" si="92"/>
        <v>0</v>
      </c>
      <c r="CG153" s="98">
        <f t="shared" si="93"/>
        <v>0</v>
      </c>
      <c r="CH153" s="98">
        <f t="shared" si="94"/>
        <v>0</v>
      </c>
      <c r="CI153" s="98">
        <f t="shared" si="95"/>
        <v>0</v>
      </c>
      <c r="CJ153" s="98">
        <f t="shared" si="96"/>
        <v>0</v>
      </c>
      <c r="CK153" s="99"/>
      <c r="CL153" s="100">
        <v>0.49513888888888885</v>
      </c>
      <c r="CM153" s="101">
        <v>0.54513888888888895</v>
      </c>
      <c r="CN153" s="102">
        <f t="shared" ref="CN153:CN155" si="107">CM153-CL153-CN$17</f>
        <v>5.00000000000001E-2</v>
      </c>
      <c r="CO153" s="103">
        <f t="shared" si="100"/>
        <v>5.00000000000001E-2</v>
      </c>
      <c r="CP153" s="104">
        <f t="shared" ref="CP153:CP155" si="108">HOUR(CO153)*3600+MINUTE(CO153)*60+SECOND(CO153)</f>
        <v>4320</v>
      </c>
      <c r="CQ153" s="105">
        <f t="shared" si="106"/>
        <v>15</v>
      </c>
      <c r="CR153" s="106">
        <f t="shared" si="97"/>
        <v>-15</v>
      </c>
      <c r="CS153" s="121" t="e">
        <f t="shared" si="98"/>
        <v>#VALUE!</v>
      </c>
      <c r="CT153" s="108">
        <f t="shared" si="102"/>
        <v>0</v>
      </c>
      <c r="CU153" s="108">
        <f t="shared" si="103"/>
        <v>0</v>
      </c>
      <c r="CV153" s="122" t="str">
        <f t="shared" si="105"/>
        <v/>
      </c>
      <c r="CW153" s="110"/>
      <c r="CX153" s="110"/>
      <c r="CY153" s="110"/>
      <c r="CZ153" s="110"/>
      <c r="DA153" s="110">
        <v>7</v>
      </c>
      <c r="DB153" s="110"/>
      <c r="DC153" s="110">
        <v>3</v>
      </c>
      <c r="DD153" s="111" t="str">
        <f t="shared" si="104"/>
        <v>Призер</v>
      </c>
      <c r="DE153" s="42"/>
      <c r="DF153" s="42"/>
      <c r="DG153" s="42"/>
      <c r="DH153" s="42"/>
      <c r="DI153" s="42"/>
      <c r="DJ153" s="42">
        <v>18</v>
      </c>
      <c r="DK153" s="42"/>
    </row>
    <row r="154" spans="1:253" s="112" customFormat="1" ht="20.100000000000001" hidden="1" customHeight="1" x14ac:dyDescent="0.25">
      <c r="A154" s="81"/>
      <c r="B154" s="113">
        <f>IF(ISNUMBER(B153),B153+1,1)</f>
        <v>7</v>
      </c>
      <c r="C154" s="181"/>
      <c r="D154" s="181"/>
      <c r="E154" s="85"/>
      <c r="F154" s="87">
        <v>1</v>
      </c>
      <c r="G154" s="87" t="s">
        <v>68</v>
      </c>
      <c r="H154" s="133" t="s">
        <v>63</v>
      </c>
      <c r="I154" s="127"/>
      <c r="J154" s="128" t="s">
        <v>69</v>
      </c>
      <c r="K154" s="127" t="s">
        <v>64</v>
      </c>
      <c r="L154" s="127"/>
      <c r="M154" s="128">
        <v>34730</v>
      </c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7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41"/>
      <c r="AZ154" s="97">
        <f t="shared" si="60"/>
        <v>0</v>
      </c>
      <c r="BA154" s="98">
        <f t="shared" si="61"/>
        <v>0</v>
      </c>
      <c r="BB154" s="98">
        <f t="shared" si="62"/>
        <v>0</v>
      </c>
      <c r="BC154" s="98">
        <f t="shared" si="63"/>
        <v>0</v>
      </c>
      <c r="BD154" s="98">
        <f t="shared" si="64"/>
        <v>0</v>
      </c>
      <c r="BE154" s="98">
        <f t="shared" si="65"/>
        <v>0</v>
      </c>
      <c r="BF154" s="98">
        <f t="shared" si="66"/>
        <v>0</v>
      </c>
      <c r="BG154" s="98">
        <f t="shared" si="67"/>
        <v>0</v>
      </c>
      <c r="BH154" s="98">
        <f t="shared" si="68"/>
        <v>0</v>
      </c>
      <c r="BI154" s="98">
        <f t="shared" si="69"/>
        <v>0</v>
      </c>
      <c r="BJ154" s="98">
        <f t="shared" si="70"/>
        <v>0</v>
      </c>
      <c r="BK154" s="98">
        <f t="shared" si="71"/>
        <v>0</v>
      </c>
      <c r="BL154" s="98">
        <f t="shared" si="72"/>
        <v>0</v>
      </c>
      <c r="BM154" s="98">
        <f t="shared" si="73"/>
        <v>0</v>
      </c>
      <c r="BN154" s="98">
        <f t="shared" si="74"/>
        <v>0</v>
      </c>
      <c r="BO154" s="98">
        <f t="shared" si="75"/>
        <v>0</v>
      </c>
      <c r="BP154" s="98">
        <f t="shared" si="76"/>
        <v>0</v>
      </c>
      <c r="BQ154" s="98">
        <f t="shared" si="77"/>
        <v>0</v>
      </c>
      <c r="BR154" s="98">
        <f t="shared" si="78"/>
        <v>0</v>
      </c>
      <c r="BS154" s="98">
        <f t="shared" si="79"/>
        <v>0</v>
      </c>
      <c r="BT154" s="98">
        <f t="shared" si="80"/>
        <v>0</v>
      </c>
      <c r="BU154" s="98">
        <f t="shared" si="81"/>
        <v>0</v>
      </c>
      <c r="BV154" s="98">
        <f t="shared" si="82"/>
        <v>0</v>
      </c>
      <c r="BW154" s="98">
        <f t="shared" si="83"/>
        <v>0</v>
      </c>
      <c r="BX154" s="98">
        <f t="shared" si="84"/>
        <v>0</v>
      </c>
      <c r="BY154" s="98">
        <f t="shared" si="85"/>
        <v>0</v>
      </c>
      <c r="BZ154" s="98">
        <f t="shared" si="86"/>
        <v>0</v>
      </c>
      <c r="CA154" s="98">
        <f t="shared" si="87"/>
        <v>0</v>
      </c>
      <c r="CB154" s="98">
        <f t="shared" si="88"/>
        <v>0</v>
      </c>
      <c r="CC154" s="98">
        <f t="shared" si="89"/>
        <v>0</v>
      </c>
      <c r="CD154" s="98">
        <f t="shared" si="90"/>
        <v>0</v>
      </c>
      <c r="CE154" s="98">
        <f t="shared" si="91"/>
        <v>0</v>
      </c>
      <c r="CF154" s="98">
        <f t="shared" si="92"/>
        <v>0</v>
      </c>
      <c r="CG154" s="98">
        <f t="shared" si="93"/>
        <v>0</v>
      </c>
      <c r="CH154" s="98">
        <f t="shared" si="94"/>
        <v>0</v>
      </c>
      <c r="CI154" s="98">
        <f t="shared" si="95"/>
        <v>0</v>
      </c>
      <c r="CJ154" s="98">
        <f t="shared" si="96"/>
        <v>0</v>
      </c>
      <c r="CK154" s="99"/>
      <c r="CL154" s="100">
        <v>0.53541666666666665</v>
      </c>
      <c r="CM154" s="101">
        <v>0.60902777777777783</v>
      </c>
      <c r="CN154" s="102">
        <f t="shared" si="107"/>
        <v>7.3611111111111183E-2</v>
      </c>
      <c r="CO154" s="103">
        <f t="shared" si="100"/>
        <v>7.3611111111111183E-2</v>
      </c>
      <c r="CP154" s="104">
        <f t="shared" si="108"/>
        <v>6360</v>
      </c>
      <c r="CQ154" s="105">
        <f t="shared" si="106"/>
        <v>22</v>
      </c>
      <c r="CR154" s="106">
        <f t="shared" si="97"/>
        <v>-22</v>
      </c>
      <c r="CS154" s="121" t="e">
        <f t="shared" si="98"/>
        <v>#VALUE!</v>
      </c>
      <c r="CT154" s="108">
        <f t="shared" si="102"/>
        <v>0</v>
      </c>
      <c r="CU154" s="108">
        <f t="shared" si="103"/>
        <v>0</v>
      </c>
      <c r="CV154" s="122" t="str">
        <f t="shared" si="105"/>
        <v/>
      </c>
      <c r="CW154" s="110"/>
      <c r="CX154" s="110"/>
      <c r="CY154" s="110"/>
      <c r="CZ154" s="110"/>
      <c r="DA154" s="110">
        <v>8</v>
      </c>
      <c r="DB154" s="110"/>
      <c r="DC154" s="110">
        <v>4</v>
      </c>
      <c r="DD154" s="111" t="str">
        <f t="shared" si="104"/>
        <v/>
      </c>
      <c r="DE154" s="42"/>
      <c r="DF154" s="42"/>
      <c r="DG154" s="42"/>
      <c r="DH154" s="42"/>
      <c r="DI154" s="42"/>
      <c r="DJ154" s="42">
        <v>19</v>
      </c>
      <c r="DK154" s="42"/>
    </row>
    <row r="155" spans="1:253" s="112" customFormat="1" ht="20.100000000000001" hidden="1" customHeight="1" x14ac:dyDescent="0.25">
      <c r="A155" s="81"/>
      <c r="B155" s="113">
        <f>IF(ISNUMBER(B154),B154+1,1)</f>
        <v>8</v>
      </c>
      <c r="C155" s="181"/>
      <c r="D155" s="181"/>
      <c r="E155" s="85"/>
      <c r="F155" s="88" t="s">
        <v>71</v>
      </c>
      <c r="G155" s="87" t="s">
        <v>62</v>
      </c>
      <c r="H155" s="88" t="s">
        <v>63</v>
      </c>
      <c r="I155" s="87"/>
      <c r="J155" s="128"/>
      <c r="K155" s="87" t="s">
        <v>86</v>
      </c>
      <c r="L155" s="87"/>
      <c r="M155" s="128">
        <v>22610</v>
      </c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7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41"/>
      <c r="AZ155" s="97">
        <f t="shared" si="60"/>
        <v>0</v>
      </c>
      <c r="BA155" s="98">
        <f t="shared" si="61"/>
        <v>0</v>
      </c>
      <c r="BB155" s="98">
        <f t="shared" si="62"/>
        <v>0</v>
      </c>
      <c r="BC155" s="98">
        <f t="shared" si="63"/>
        <v>0</v>
      </c>
      <c r="BD155" s="98">
        <f t="shared" si="64"/>
        <v>0</v>
      </c>
      <c r="BE155" s="98">
        <f t="shared" si="65"/>
        <v>0</v>
      </c>
      <c r="BF155" s="98">
        <f t="shared" si="66"/>
        <v>0</v>
      </c>
      <c r="BG155" s="98">
        <f t="shared" si="67"/>
        <v>0</v>
      </c>
      <c r="BH155" s="98">
        <f t="shared" si="68"/>
        <v>0</v>
      </c>
      <c r="BI155" s="98">
        <f t="shared" si="69"/>
        <v>0</v>
      </c>
      <c r="BJ155" s="98">
        <f t="shared" si="70"/>
        <v>0</v>
      </c>
      <c r="BK155" s="98">
        <f t="shared" si="71"/>
        <v>0</v>
      </c>
      <c r="BL155" s="98">
        <f t="shared" si="72"/>
        <v>0</v>
      </c>
      <c r="BM155" s="98">
        <f t="shared" si="73"/>
        <v>0</v>
      </c>
      <c r="BN155" s="98">
        <f t="shared" si="74"/>
        <v>0</v>
      </c>
      <c r="BO155" s="98">
        <f t="shared" si="75"/>
        <v>0</v>
      </c>
      <c r="BP155" s="98">
        <f t="shared" si="76"/>
        <v>0</v>
      </c>
      <c r="BQ155" s="98">
        <f t="shared" si="77"/>
        <v>0</v>
      </c>
      <c r="BR155" s="98">
        <f t="shared" si="78"/>
        <v>0</v>
      </c>
      <c r="BS155" s="98">
        <f t="shared" si="79"/>
        <v>0</v>
      </c>
      <c r="BT155" s="98">
        <f t="shared" si="80"/>
        <v>0</v>
      </c>
      <c r="BU155" s="98">
        <f t="shared" si="81"/>
        <v>0</v>
      </c>
      <c r="BV155" s="98">
        <f t="shared" si="82"/>
        <v>0</v>
      </c>
      <c r="BW155" s="98">
        <f t="shared" si="83"/>
        <v>0</v>
      </c>
      <c r="BX155" s="98">
        <f t="shared" si="84"/>
        <v>0</v>
      </c>
      <c r="BY155" s="98">
        <f t="shared" si="85"/>
        <v>0</v>
      </c>
      <c r="BZ155" s="98">
        <f t="shared" si="86"/>
        <v>0</v>
      </c>
      <c r="CA155" s="98">
        <f t="shared" si="87"/>
        <v>0</v>
      </c>
      <c r="CB155" s="98">
        <f t="shared" si="88"/>
        <v>0</v>
      </c>
      <c r="CC155" s="98">
        <f t="shared" si="89"/>
        <v>0</v>
      </c>
      <c r="CD155" s="98">
        <f t="shared" si="90"/>
        <v>0</v>
      </c>
      <c r="CE155" s="98">
        <f t="shared" si="91"/>
        <v>0</v>
      </c>
      <c r="CF155" s="98">
        <f t="shared" si="92"/>
        <v>0</v>
      </c>
      <c r="CG155" s="98">
        <f t="shared" si="93"/>
        <v>0</v>
      </c>
      <c r="CH155" s="98">
        <f t="shared" si="94"/>
        <v>0</v>
      </c>
      <c r="CI155" s="98">
        <f t="shared" si="95"/>
        <v>0</v>
      </c>
      <c r="CJ155" s="98">
        <f t="shared" si="96"/>
        <v>0</v>
      </c>
      <c r="CK155" s="99"/>
      <c r="CL155" s="100">
        <v>0.44722222222222219</v>
      </c>
      <c r="CM155" s="101">
        <v>0.52222222222222225</v>
      </c>
      <c r="CN155" s="102">
        <f t="shared" si="107"/>
        <v>7.5000000000000067E-2</v>
      </c>
      <c r="CO155" s="103">
        <f t="shared" si="100"/>
        <v>0</v>
      </c>
      <c r="CP155" s="104">
        <f t="shared" si="108"/>
        <v>0</v>
      </c>
      <c r="CQ155" s="105">
        <f t="shared" si="106"/>
        <v>0</v>
      </c>
      <c r="CR155" s="106">
        <f t="shared" si="97"/>
        <v>0</v>
      </c>
      <c r="CS155" s="121" t="e">
        <f t="shared" si="98"/>
        <v>#VALUE!</v>
      </c>
      <c r="CT155" s="108">
        <f t="shared" si="102"/>
        <v>0</v>
      </c>
      <c r="CU155" s="108">
        <f t="shared" si="103"/>
        <v>0</v>
      </c>
      <c r="CV155" s="122">
        <f>IF(ISNUMBER(CR155),IF(ISNUMBER(#REF!),IF(CT155=#REF!,#REF!,B155),1),"")</f>
        <v>1</v>
      </c>
      <c r="CW155" s="110">
        <v>2</v>
      </c>
      <c r="CX155" s="110"/>
      <c r="CY155" s="110"/>
      <c r="CZ155" s="110"/>
      <c r="DA155" s="110"/>
      <c r="DB155" s="110"/>
      <c r="DC155" s="110"/>
      <c r="DD155" s="111" t="str">
        <f t="shared" si="104"/>
        <v>Призер</v>
      </c>
      <c r="DE155" s="42"/>
      <c r="DF155" s="42"/>
      <c r="DG155" s="42"/>
      <c r="DH155" s="42"/>
      <c r="DI155" s="42"/>
      <c r="DJ155" s="42"/>
      <c r="DK155" s="42">
        <v>2</v>
      </c>
    </row>
    <row r="156" spans="1:253" ht="17.100000000000001" customHeight="1" x14ac:dyDescent="0.25">
      <c r="C156" s="180"/>
      <c r="D156" s="401"/>
      <c r="E156" s="402"/>
      <c r="F156" s="401"/>
      <c r="G156" s="401"/>
      <c r="H156" s="146"/>
      <c r="I156" s="146"/>
      <c r="J156" s="146"/>
      <c r="K156" s="146"/>
      <c r="L156" s="146"/>
      <c r="M156" s="146"/>
      <c r="N156" s="147">
        <f t="shared" ref="N156:AX156" si="109">IF(N22=" ","",COUNTIF(N31:N155,N22))</f>
        <v>23</v>
      </c>
      <c r="O156" s="147">
        <f t="shared" si="109"/>
        <v>22</v>
      </c>
      <c r="P156" s="147">
        <f t="shared" si="109"/>
        <v>20</v>
      </c>
      <c r="Q156" s="147">
        <f t="shared" si="109"/>
        <v>12</v>
      </c>
      <c r="R156" s="147">
        <f t="shared" si="109"/>
        <v>26</v>
      </c>
      <c r="S156" s="147">
        <f t="shared" si="109"/>
        <v>35</v>
      </c>
      <c r="T156" s="147">
        <f t="shared" si="109"/>
        <v>23</v>
      </c>
      <c r="U156" s="147">
        <f t="shared" si="109"/>
        <v>12</v>
      </c>
      <c r="V156" s="147">
        <f t="shared" si="109"/>
        <v>16</v>
      </c>
      <c r="W156" s="147">
        <f t="shared" si="109"/>
        <v>24</v>
      </c>
      <c r="X156" s="147">
        <f t="shared" si="109"/>
        <v>21</v>
      </c>
      <c r="Y156" s="147">
        <f t="shared" si="109"/>
        <v>28</v>
      </c>
      <c r="Z156" s="147">
        <f t="shared" si="109"/>
        <v>0</v>
      </c>
      <c r="AA156" s="147">
        <f t="shared" si="109"/>
        <v>0</v>
      </c>
      <c r="AB156" s="147">
        <f t="shared" si="109"/>
        <v>0</v>
      </c>
      <c r="AC156" s="147">
        <f t="shared" si="109"/>
        <v>0</v>
      </c>
      <c r="AD156" s="147">
        <f t="shared" si="109"/>
        <v>0</v>
      </c>
      <c r="AE156" s="147">
        <f t="shared" si="109"/>
        <v>0</v>
      </c>
      <c r="AF156" s="147">
        <f t="shared" si="109"/>
        <v>0</v>
      </c>
      <c r="AG156" s="147">
        <f t="shared" si="109"/>
        <v>0</v>
      </c>
      <c r="AH156" s="147">
        <f t="shared" si="109"/>
        <v>0</v>
      </c>
      <c r="AI156" s="147">
        <f t="shared" si="109"/>
        <v>0</v>
      </c>
      <c r="AJ156" s="147">
        <f t="shared" si="109"/>
        <v>0</v>
      </c>
      <c r="AK156" s="147">
        <f t="shared" si="109"/>
        <v>0</v>
      </c>
      <c r="AL156" s="147">
        <f t="shared" si="109"/>
        <v>0</v>
      </c>
      <c r="AM156" s="147">
        <f t="shared" si="109"/>
        <v>0</v>
      </c>
      <c r="AN156" s="147">
        <f t="shared" si="109"/>
        <v>0</v>
      </c>
      <c r="AO156" s="147">
        <f t="shared" si="109"/>
        <v>0</v>
      </c>
      <c r="AP156" s="147">
        <f t="shared" si="109"/>
        <v>0</v>
      </c>
      <c r="AQ156" s="147">
        <f t="shared" si="109"/>
        <v>0</v>
      </c>
      <c r="AR156" s="147">
        <f t="shared" si="109"/>
        <v>0</v>
      </c>
      <c r="AS156" s="147">
        <f t="shared" si="109"/>
        <v>0</v>
      </c>
      <c r="AT156" s="147">
        <f t="shared" si="109"/>
        <v>0</v>
      </c>
      <c r="AU156" s="147">
        <f t="shared" si="109"/>
        <v>0</v>
      </c>
      <c r="AV156" s="147">
        <f t="shared" si="109"/>
        <v>0</v>
      </c>
      <c r="AW156" s="147">
        <f t="shared" si="109"/>
        <v>28</v>
      </c>
      <c r="AX156" s="147">
        <f t="shared" si="109"/>
        <v>0</v>
      </c>
      <c r="AY156" s="43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9"/>
      <c r="CQ156" s="148"/>
      <c r="CR156" s="150"/>
      <c r="CS156" s="150"/>
      <c r="CT156" s="151"/>
      <c r="CU156" s="151"/>
      <c r="CV156" s="152"/>
      <c r="IN156" s="43"/>
      <c r="IO156" s="43"/>
      <c r="IP156" s="43"/>
      <c r="IQ156" s="43"/>
      <c r="IR156" s="43"/>
      <c r="IS156" s="43"/>
    </row>
    <row r="157" spans="1:253" ht="17.100000000000001" customHeight="1" x14ac:dyDescent="0.25">
      <c r="C157" s="180"/>
      <c r="D157" s="401"/>
      <c r="E157" s="402"/>
      <c r="F157" s="401"/>
      <c r="G157" s="401"/>
      <c r="H157" s="146"/>
      <c r="I157" s="146"/>
      <c r="J157" s="146"/>
      <c r="K157" s="146"/>
      <c r="L157" s="146"/>
      <c r="M157" s="146"/>
      <c r="N157" s="153">
        <f t="shared" ref="N157:AX157" si="110">IF(N22=" ","",N156/COUNTA(AZ31:AZ155)*100)</f>
        <v>41.071428571428569</v>
      </c>
      <c r="O157" s="153">
        <f t="shared" si="110"/>
        <v>39.285714285714285</v>
      </c>
      <c r="P157" s="153">
        <f t="shared" si="110"/>
        <v>35.714285714285715</v>
      </c>
      <c r="Q157" s="153">
        <f t="shared" si="110"/>
        <v>21.428571428571427</v>
      </c>
      <c r="R157" s="153">
        <f t="shared" si="110"/>
        <v>46.428571428571431</v>
      </c>
      <c r="S157" s="153">
        <f t="shared" si="110"/>
        <v>62.5</v>
      </c>
      <c r="T157" s="153">
        <f t="shared" si="110"/>
        <v>41.071428571428569</v>
      </c>
      <c r="U157" s="153">
        <f t="shared" si="110"/>
        <v>21.428571428571427</v>
      </c>
      <c r="V157" s="153">
        <f t="shared" si="110"/>
        <v>28.571428571428569</v>
      </c>
      <c r="W157" s="153">
        <f t="shared" si="110"/>
        <v>42.857142857142854</v>
      </c>
      <c r="X157" s="153">
        <f t="shared" si="110"/>
        <v>37.5</v>
      </c>
      <c r="Y157" s="153">
        <f t="shared" si="110"/>
        <v>50</v>
      </c>
      <c r="Z157" s="153">
        <f t="shared" si="110"/>
        <v>0</v>
      </c>
      <c r="AA157" s="153">
        <f t="shared" si="110"/>
        <v>0</v>
      </c>
      <c r="AB157" s="153">
        <f t="shared" si="110"/>
        <v>0</v>
      </c>
      <c r="AC157" s="153">
        <f t="shared" si="110"/>
        <v>0</v>
      </c>
      <c r="AD157" s="153">
        <f t="shared" si="110"/>
        <v>0</v>
      </c>
      <c r="AE157" s="153">
        <f t="shared" si="110"/>
        <v>0</v>
      </c>
      <c r="AF157" s="153">
        <f t="shared" si="110"/>
        <v>0</v>
      </c>
      <c r="AG157" s="153">
        <f t="shared" si="110"/>
        <v>0</v>
      </c>
      <c r="AH157" s="153">
        <f t="shared" si="110"/>
        <v>0</v>
      </c>
      <c r="AI157" s="153">
        <f t="shared" si="110"/>
        <v>0</v>
      </c>
      <c r="AJ157" s="153">
        <f t="shared" si="110"/>
        <v>0</v>
      </c>
      <c r="AK157" s="153">
        <f t="shared" si="110"/>
        <v>0</v>
      </c>
      <c r="AL157" s="153">
        <f t="shared" si="110"/>
        <v>0</v>
      </c>
      <c r="AM157" s="153">
        <f t="shared" si="110"/>
        <v>0</v>
      </c>
      <c r="AN157" s="153">
        <f t="shared" si="110"/>
        <v>0</v>
      </c>
      <c r="AO157" s="153">
        <f t="shared" si="110"/>
        <v>0</v>
      </c>
      <c r="AP157" s="153">
        <f t="shared" si="110"/>
        <v>0</v>
      </c>
      <c r="AQ157" s="153">
        <f t="shared" si="110"/>
        <v>0</v>
      </c>
      <c r="AR157" s="153">
        <f t="shared" si="110"/>
        <v>0</v>
      </c>
      <c r="AS157" s="153">
        <f t="shared" si="110"/>
        <v>0</v>
      </c>
      <c r="AT157" s="153">
        <f t="shared" si="110"/>
        <v>0</v>
      </c>
      <c r="AU157" s="153">
        <f t="shared" si="110"/>
        <v>0</v>
      </c>
      <c r="AV157" s="153">
        <f t="shared" si="110"/>
        <v>0</v>
      </c>
      <c r="AW157" s="153">
        <f t="shared" si="110"/>
        <v>50</v>
      </c>
      <c r="AX157" s="153">
        <f t="shared" si="110"/>
        <v>0</v>
      </c>
      <c r="AY157" s="43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4"/>
      <c r="CQ157" s="152"/>
      <c r="CR157" s="155"/>
      <c r="CS157" s="155"/>
      <c r="CT157" s="156"/>
      <c r="CU157" s="156"/>
      <c r="CV157" s="152"/>
      <c r="IN157" s="43"/>
      <c r="IO157" s="43"/>
      <c r="IP157" s="43"/>
      <c r="IQ157" s="43"/>
      <c r="IR157" s="43"/>
      <c r="IS157" s="43"/>
    </row>
    <row r="158" spans="1:253" ht="17.100000000000001" customHeight="1" x14ac:dyDescent="0.25">
      <c r="C158" s="178"/>
      <c r="D158" s="401"/>
      <c r="E158" s="402"/>
      <c r="F158" s="401"/>
      <c r="G158" s="401"/>
      <c r="IN158" s="43"/>
      <c r="IO158" s="43"/>
      <c r="IP158" s="43"/>
      <c r="IQ158" s="43"/>
      <c r="IR158" s="43"/>
      <c r="IS158" s="43"/>
    </row>
    <row r="159" spans="1:253" ht="17.100000000000001" customHeight="1" x14ac:dyDescent="0.25">
      <c r="C159" s="178"/>
      <c r="D159" s="401"/>
      <c r="E159" s="402"/>
      <c r="F159" s="401"/>
      <c r="G159" s="401"/>
    </row>
    <row r="160" spans="1:253" hidden="1" x14ac:dyDescent="0.25">
      <c r="C160" s="163"/>
      <c r="E160" s="160"/>
      <c r="M160" s="160">
        <f>SUM(P31:P62)</f>
        <v>0</v>
      </c>
    </row>
    <row r="161" spans="2:247" hidden="1" x14ac:dyDescent="0.25">
      <c r="E161" s="160"/>
    </row>
    <row r="162" spans="2:247" hidden="1" x14ac:dyDescent="0.25">
      <c r="C162" s="163"/>
      <c r="E162" s="160"/>
      <c r="M162" s="160">
        <v>86</v>
      </c>
      <c r="CO162" s="160" t="e">
        <f>ROUNDUP((#REF!*#REF!)/100,0)</f>
        <v>#REF!</v>
      </c>
      <c r="CQ162" s="160" t="e">
        <f>ROUNDDOWN(F162*#REF!/100,0)</f>
        <v>#REF!</v>
      </c>
      <c r="CR162" s="163" t="s">
        <v>120</v>
      </c>
    </row>
    <row r="163" spans="2:247" hidden="1" x14ac:dyDescent="0.25">
      <c r="E163" s="160"/>
    </row>
    <row r="164" spans="2:247" hidden="1" x14ac:dyDescent="0.25">
      <c r="C164" s="163"/>
      <c r="E164" s="160"/>
      <c r="M164" s="160">
        <v>64</v>
      </c>
      <c r="CO164" s="160" t="e">
        <f>ROUNDUP((#REF!*#REF!)/100,0)</f>
        <v>#REF!</v>
      </c>
      <c r="CQ164" s="160" t="e">
        <f>ROUNDDOWN(F164*#REF!/100,0)</f>
        <v>#REF!</v>
      </c>
      <c r="CR164" s="163" t="s">
        <v>120</v>
      </c>
    </row>
    <row r="165" spans="2:247" s="13" customFormat="1" ht="17.100000000000001" customHeight="1" x14ac:dyDescent="0.25">
      <c r="B165" s="25"/>
      <c r="C165" s="33"/>
      <c r="D165" s="401"/>
      <c r="E165" s="402"/>
      <c r="F165" s="401"/>
      <c r="G165" s="401"/>
      <c r="H165" s="165"/>
      <c r="I165" s="165"/>
      <c r="J165" s="165"/>
      <c r="K165" s="165"/>
      <c r="L165" s="165"/>
      <c r="M165" s="165"/>
      <c r="N165" s="392" t="s">
        <v>123</v>
      </c>
      <c r="O165" s="392"/>
      <c r="P165" s="392"/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392"/>
      <c r="AK165" s="392"/>
      <c r="AL165" s="392"/>
      <c r="AM165" s="392"/>
      <c r="AN165" s="392"/>
      <c r="AO165" s="392"/>
      <c r="AP165" s="392"/>
      <c r="AQ165" s="392"/>
      <c r="AR165" s="392"/>
      <c r="AS165" s="392"/>
      <c r="AT165" s="392"/>
      <c r="AU165" s="392"/>
      <c r="AV165" s="392"/>
      <c r="AW165" s="392"/>
      <c r="AX165" s="392"/>
      <c r="AY165" s="392"/>
      <c r="AZ165" s="392"/>
      <c r="BA165" s="392"/>
      <c r="BB165" s="392"/>
      <c r="BC165" s="392"/>
      <c r="BD165" s="392"/>
      <c r="BE165" s="392"/>
      <c r="BF165" s="392"/>
      <c r="BG165" s="392"/>
      <c r="BH165" s="392"/>
      <c r="BI165" s="392"/>
      <c r="BJ165" s="392"/>
      <c r="BK165" s="392"/>
      <c r="BL165" s="392"/>
      <c r="BM165" s="392"/>
      <c r="BN165" s="392"/>
      <c r="BO165" s="392"/>
      <c r="BP165" s="392"/>
      <c r="BQ165" s="392"/>
      <c r="BR165" s="392"/>
      <c r="BS165" s="392"/>
      <c r="BT165" s="392"/>
      <c r="BU165" s="392"/>
      <c r="BV165" s="392"/>
      <c r="BW165" s="392"/>
      <c r="BX165" s="392"/>
      <c r="BY165" s="392"/>
      <c r="BZ165" s="392"/>
      <c r="CA165" s="392"/>
      <c r="CB165" s="392"/>
      <c r="CC165" s="392"/>
      <c r="CD165" s="392"/>
      <c r="CE165" s="392"/>
      <c r="CF165" s="392"/>
      <c r="CG165" s="392"/>
      <c r="CH165" s="392"/>
      <c r="CI165" s="392"/>
      <c r="CJ165" s="392"/>
      <c r="CK165" s="392"/>
      <c r="CL165" s="392"/>
      <c r="CM165" s="392"/>
      <c r="CN165" s="169" t="s">
        <v>124</v>
      </c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42"/>
      <c r="DH165" s="5"/>
      <c r="DI165" s="5"/>
      <c r="DJ165" s="5"/>
      <c r="DK165" s="5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</row>
    <row r="166" spans="2:247" s="13" customFormat="1" ht="17.100000000000001" customHeight="1" x14ac:dyDescent="0.25">
      <c r="B166" s="25"/>
      <c r="C166" s="33"/>
      <c r="D166" s="401"/>
      <c r="E166" s="402"/>
      <c r="F166" s="401"/>
      <c r="G166" s="401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  <c r="CH166" s="165"/>
      <c r="CI166" s="165"/>
      <c r="CJ166" s="165"/>
      <c r="CK166" s="165"/>
      <c r="CL166" s="165"/>
      <c r="CM166" s="165"/>
      <c r="CN166" s="28"/>
      <c r="CO166" s="167"/>
      <c r="CP166" s="167"/>
      <c r="CQ166" s="167"/>
      <c r="CR166" s="167"/>
      <c r="CT166" s="168"/>
      <c r="CU166" s="168"/>
      <c r="CW166" s="10"/>
      <c r="CX166" s="10"/>
      <c r="CY166" s="10"/>
      <c r="CZ166" s="10"/>
      <c r="DA166" s="10"/>
      <c r="DB166" s="10"/>
      <c r="DC166" s="10"/>
      <c r="DD166" s="11"/>
      <c r="DE166" s="12"/>
      <c r="DF166" s="5"/>
      <c r="DG166" s="42"/>
      <c r="DH166" s="5"/>
      <c r="DI166" s="5"/>
      <c r="DJ166" s="5"/>
      <c r="DK166" s="5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</row>
    <row r="167" spans="2:247" ht="17.100000000000001" customHeight="1" x14ac:dyDescent="0.25">
      <c r="C167" s="33"/>
      <c r="D167" s="33"/>
      <c r="N167" s="392"/>
      <c r="O167" s="392"/>
      <c r="P167" s="392"/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  <c r="AD167" s="392"/>
      <c r="AE167" s="392"/>
      <c r="AF167" s="392"/>
      <c r="AG167" s="392"/>
      <c r="AH167" s="392"/>
      <c r="AI167" s="392"/>
      <c r="AJ167" s="392"/>
      <c r="AK167" s="392"/>
      <c r="AL167" s="392"/>
      <c r="AM167" s="392"/>
      <c r="AN167" s="392"/>
      <c r="AO167" s="392"/>
      <c r="AP167" s="392"/>
      <c r="AQ167" s="392"/>
      <c r="AR167" s="392"/>
      <c r="AS167" s="392"/>
      <c r="AT167" s="392"/>
      <c r="AU167" s="392"/>
      <c r="AV167" s="392"/>
      <c r="AW167" s="392"/>
      <c r="AX167" s="392"/>
      <c r="AY167" s="392"/>
      <c r="AZ167" s="392"/>
      <c r="BA167" s="392"/>
      <c r="BB167" s="392"/>
      <c r="BC167" s="392"/>
      <c r="BD167" s="392"/>
      <c r="BE167" s="392"/>
      <c r="BF167" s="392"/>
      <c r="BG167" s="392"/>
      <c r="BH167" s="392"/>
      <c r="BI167" s="392"/>
      <c r="BJ167" s="392"/>
      <c r="BK167" s="392"/>
      <c r="BL167" s="392"/>
      <c r="BM167" s="392"/>
      <c r="BN167" s="392"/>
      <c r="BO167" s="392"/>
      <c r="BP167" s="392"/>
      <c r="BQ167" s="392"/>
      <c r="BR167" s="392"/>
      <c r="BS167" s="392"/>
      <c r="BT167" s="392"/>
      <c r="BU167" s="392"/>
      <c r="BV167" s="392"/>
      <c r="BW167" s="392"/>
      <c r="BX167" s="392"/>
      <c r="BY167" s="392"/>
      <c r="BZ167" s="392"/>
      <c r="CA167" s="392"/>
      <c r="CB167" s="392"/>
      <c r="CC167" s="392"/>
      <c r="CD167" s="392"/>
      <c r="CE167" s="392"/>
      <c r="CF167" s="392"/>
      <c r="CG167" s="392"/>
      <c r="CH167" s="392"/>
      <c r="CI167" s="392"/>
      <c r="CJ167" s="392"/>
      <c r="CK167" s="392"/>
      <c r="CL167" s="392"/>
      <c r="CM167" s="392"/>
      <c r="CN167" s="169" t="s">
        <v>163</v>
      </c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</row>
    <row r="168" spans="2:247" ht="11.25" customHeight="1" x14ac:dyDescent="0.25">
      <c r="C168" s="178"/>
      <c r="D168" s="179"/>
    </row>
    <row r="169" spans="2:247" ht="11.25" customHeight="1" x14ac:dyDescent="0.25">
      <c r="C169" s="178"/>
      <c r="D169" s="179"/>
    </row>
    <row r="170" spans="2:247" ht="11.25" customHeight="1" x14ac:dyDescent="0.25">
      <c r="C170" s="178"/>
      <c r="D170" s="179"/>
    </row>
    <row r="171" spans="2:247" ht="11.25" customHeight="1" x14ac:dyDescent="0.25">
      <c r="C171" s="178"/>
      <c r="D171" s="179"/>
    </row>
    <row r="172" spans="2:247" ht="11.25" customHeight="1" x14ac:dyDescent="0.25">
      <c r="C172" s="178"/>
      <c r="D172" s="179"/>
    </row>
    <row r="173" spans="2:247" ht="11.25" customHeight="1" x14ac:dyDescent="0.25">
      <c r="C173" s="178"/>
      <c r="D173" s="179"/>
    </row>
    <row r="174" spans="2:247" ht="11.25" customHeight="1" x14ac:dyDescent="0.25">
      <c r="C174" s="178"/>
      <c r="D174" s="179"/>
    </row>
    <row r="175" spans="2:247" ht="11.25" customHeight="1" x14ac:dyDescent="0.25">
      <c r="C175" s="178"/>
      <c r="D175" s="179"/>
    </row>
    <row r="176" spans="2:247" ht="11.25" customHeight="1" x14ac:dyDescent="0.25">
      <c r="C176" s="178"/>
      <c r="D176" s="179"/>
    </row>
    <row r="177" spans="3:4" ht="11.25" customHeight="1" x14ac:dyDescent="0.25">
      <c r="C177" s="178"/>
      <c r="D177" s="179"/>
    </row>
    <row r="178" spans="3:4" ht="11.25" customHeight="1" x14ac:dyDescent="0.25">
      <c r="C178" s="178"/>
      <c r="D178" s="179"/>
    </row>
    <row r="179" spans="3:4" ht="11.25" customHeight="1" x14ac:dyDescent="0.25">
      <c r="C179" s="178"/>
      <c r="D179" s="179"/>
    </row>
    <row r="180" spans="3:4" ht="11.25" customHeight="1" x14ac:dyDescent="0.25">
      <c r="C180" s="178"/>
      <c r="D180" s="179"/>
    </row>
    <row r="181" spans="3:4" ht="11.25" customHeight="1" x14ac:dyDescent="0.25">
      <c r="C181" s="178"/>
      <c r="D181" s="179"/>
    </row>
    <row r="182" spans="3:4" ht="11.25" customHeight="1" x14ac:dyDescent="0.25">
      <c r="C182" s="178"/>
      <c r="D182" s="179"/>
    </row>
    <row r="183" spans="3:4" ht="15.75" x14ac:dyDescent="0.25">
      <c r="C183" s="178"/>
      <c r="D183" s="179"/>
    </row>
    <row r="184" spans="3:4" ht="15.75" x14ac:dyDescent="0.25">
      <c r="C184" s="178"/>
      <c r="D184" s="179"/>
    </row>
    <row r="185" spans="3:4" ht="15.75" x14ac:dyDescent="0.25">
      <c r="C185" s="178"/>
      <c r="D185" s="179"/>
    </row>
    <row r="186" spans="3:4" ht="15.75" x14ac:dyDescent="0.25">
      <c r="C186" s="178"/>
      <c r="D186" s="179"/>
    </row>
    <row r="187" spans="3:4" ht="15.75" x14ac:dyDescent="0.25">
      <c r="C187" s="178"/>
      <c r="D187" s="179"/>
    </row>
    <row r="188" spans="3:4" ht="15.75" x14ac:dyDescent="0.25">
      <c r="C188" s="178"/>
      <c r="D188" s="179"/>
    </row>
    <row r="189" spans="3:4" ht="15.75" x14ac:dyDescent="0.25">
      <c r="C189" s="178"/>
      <c r="D189" s="179"/>
    </row>
    <row r="190" spans="3:4" ht="15.75" x14ac:dyDescent="0.25">
      <c r="C190" s="178"/>
      <c r="D190" s="179"/>
    </row>
    <row r="191" spans="3:4" ht="15.75" x14ac:dyDescent="0.25">
      <c r="C191" s="178"/>
      <c r="D191" s="179"/>
    </row>
    <row r="192" spans="3:4" ht="15.75" x14ac:dyDescent="0.25">
      <c r="C192" s="178"/>
      <c r="D192" s="179"/>
    </row>
    <row r="193" spans="3:4" ht="15.75" x14ac:dyDescent="0.25">
      <c r="C193" s="178"/>
      <c r="D193" s="179"/>
    </row>
    <row r="194" spans="3:4" ht="15.75" x14ac:dyDescent="0.25">
      <c r="C194" s="178"/>
      <c r="D194" s="179"/>
    </row>
    <row r="195" spans="3:4" ht="15.75" x14ac:dyDescent="0.25">
      <c r="C195" s="178"/>
      <c r="D195" s="179"/>
    </row>
    <row r="196" spans="3:4" ht="15.75" x14ac:dyDescent="0.25">
      <c r="C196" s="178"/>
      <c r="D196" s="179"/>
    </row>
    <row r="197" spans="3:4" ht="15.75" x14ac:dyDescent="0.25">
      <c r="C197" s="178"/>
      <c r="D197" s="179"/>
    </row>
    <row r="198" spans="3:4" ht="15.75" x14ac:dyDescent="0.25">
      <c r="C198" s="178"/>
      <c r="D198" s="179"/>
    </row>
    <row r="199" spans="3:4" ht="15.75" x14ac:dyDescent="0.25">
      <c r="C199" s="178"/>
      <c r="D199" s="179"/>
    </row>
    <row r="200" spans="3:4" ht="15.75" x14ac:dyDescent="0.25">
      <c r="C200" s="178"/>
      <c r="D200" s="179"/>
    </row>
    <row r="201" spans="3:4" ht="15.75" x14ac:dyDescent="0.25">
      <c r="C201" s="178"/>
      <c r="D201" s="179"/>
    </row>
    <row r="202" spans="3:4" ht="15.75" x14ac:dyDescent="0.25">
      <c r="C202" s="178"/>
      <c r="D202" s="179"/>
    </row>
    <row r="203" spans="3:4" ht="15.75" x14ac:dyDescent="0.25">
      <c r="C203" s="178"/>
      <c r="D203" s="179"/>
    </row>
    <row r="204" spans="3:4" ht="15.75" x14ac:dyDescent="0.25">
      <c r="C204" s="178"/>
      <c r="D204" s="179"/>
    </row>
  </sheetData>
  <autoFilter ref="A22:IM155"/>
  <sortState ref="C25:CS71">
    <sortCondition ref="G25:G71"/>
    <sortCondition descending="1" ref="CR25:CR71"/>
    <sortCondition ref="CS25:CS71"/>
  </sortState>
  <mergeCells count="63">
    <mergeCell ref="A14:CV14"/>
    <mergeCell ref="B1:CV1"/>
    <mergeCell ref="B2:CV2"/>
    <mergeCell ref="B3:CV3"/>
    <mergeCell ref="B4:CV4"/>
    <mergeCell ref="B5:CV5"/>
    <mergeCell ref="B6:CV6"/>
    <mergeCell ref="A7:CV7"/>
    <mergeCell ref="A8:CV8"/>
    <mergeCell ref="B10:CV10"/>
    <mergeCell ref="A12:CV12"/>
    <mergeCell ref="A13:CV13"/>
    <mergeCell ref="A15:CV15"/>
    <mergeCell ref="C17:D17"/>
    <mergeCell ref="E17:R17"/>
    <mergeCell ref="U17:AA17"/>
    <mergeCell ref="AC17:AG17"/>
    <mergeCell ref="AW17:CS17"/>
    <mergeCell ref="C18:D18"/>
    <mergeCell ref="E18:M18"/>
    <mergeCell ref="AW18:CP18"/>
    <mergeCell ref="CR18:CS18"/>
    <mergeCell ref="A20:A22"/>
    <mergeCell ref="B20:B22"/>
    <mergeCell ref="C20:C22"/>
    <mergeCell ref="D20:D22"/>
    <mergeCell ref="E20:E22"/>
    <mergeCell ref="F20:F22"/>
    <mergeCell ref="DD20:DD22"/>
    <mergeCell ref="N21:AY21"/>
    <mergeCell ref="AZ21:CH21"/>
    <mergeCell ref="CR21:CR22"/>
    <mergeCell ref="CS21:CS22"/>
    <mergeCell ref="CT21:CT22"/>
    <mergeCell ref="CU21:CU22"/>
    <mergeCell ref="CW21:CW22"/>
    <mergeCell ref="CX21:CX22"/>
    <mergeCell ref="CN20:CN22"/>
    <mergeCell ref="CO20:CO22"/>
    <mergeCell ref="CP20:CP22"/>
    <mergeCell ref="CQ20:CQ22"/>
    <mergeCell ref="CR20:CU20"/>
    <mergeCell ref="CV20:CV22"/>
    <mergeCell ref="AW20:AY20"/>
    <mergeCell ref="DA21:DA22"/>
    <mergeCell ref="DB21:DB22"/>
    <mergeCell ref="DC21:DC22"/>
    <mergeCell ref="D156:G156"/>
    <mergeCell ref="CW20:DC20"/>
    <mergeCell ref="G20:G22"/>
    <mergeCell ref="H20:H22"/>
    <mergeCell ref="I20:I22"/>
    <mergeCell ref="CL20:CL22"/>
    <mergeCell ref="CM20:CM22"/>
    <mergeCell ref="D157:G157"/>
    <mergeCell ref="N165:CM165"/>
    <mergeCell ref="N167:CM167"/>
    <mergeCell ref="CY21:CY22"/>
    <mergeCell ref="CZ21:CZ22"/>
    <mergeCell ref="D158:G158"/>
    <mergeCell ref="D159:G159"/>
    <mergeCell ref="D166:G166"/>
    <mergeCell ref="D165:G165"/>
  </mergeCells>
  <conditionalFormatting sqref="N155:AX155 N24:AX153">
    <cfRule type="cellIs" dxfId="22" priority="9" stopIfTrue="1" operator="equal">
      <formula>IF(AZ24=1,"!",N24)</formula>
    </cfRule>
  </conditionalFormatting>
  <conditionalFormatting sqref="AO69:AV69 AL71:AV90 AN155:AV155 AN129:AV153 AN95:AS128 AQ24:AV140">
    <cfRule type="cellIs" dxfId="21" priority="7" stopIfTrue="1" operator="equal">
      <formula>IF(CC24=1,"!",AL24)</formula>
    </cfRule>
  </conditionalFormatting>
  <conditionalFormatting sqref="AP69:AS69 AT68:AV71 AO155:AU155 AO129:AU153 AO95:AR128 AR24:AU140">
    <cfRule type="cellIs" dxfId="20" priority="6" stopIfTrue="1" operator="equal">
      <formula>IF(CH24=1,"!",AO24)</formula>
    </cfRule>
  </conditionalFormatting>
  <conditionalFormatting sqref="AO69:AV69 AL71:AV90 AN155:AV155 AN129:AV153 AN95:AS128 AQ24:AV140">
    <cfRule type="cellIs" dxfId="19" priority="8" stopIfTrue="1" operator="equal">
      <formula>IF(#REF!=1,"!",AL24)</formula>
    </cfRule>
  </conditionalFormatting>
  <conditionalFormatting sqref="AM71:AP90">
    <cfRule type="cellIs" dxfId="18" priority="5" stopIfTrue="1" operator="equal">
      <formula>IF(CF71=1,"!",AM71)</formula>
    </cfRule>
  </conditionalFormatting>
  <conditionalFormatting sqref="N154:AX154">
    <cfRule type="cellIs" dxfId="17" priority="4" stopIfTrue="1" operator="equal">
      <formula>IF(AZ154=1,"!",N154)</formula>
    </cfRule>
  </conditionalFormatting>
  <conditionalFormatting sqref="AN154:AV154">
    <cfRule type="cellIs" dxfId="16" priority="2" stopIfTrue="1" operator="equal">
      <formula>IF(CE154=1,"!",AN154)</formula>
    </cfRule>
  </conditionalFormatting>
  <conditionalFormatting sqref="AO154:AU154">
    <cfRule type="cellIs" dxfId="15" priority="1" stopIfTrue="1" operator="equal">
      <formula>IF(CH154=1,"!",AO154)</formula>
    </cfRule>
  </conditionalFormatting>
  <conditionalFormatting sqref="AN154:AV154">
    <cfRule type="cellIs" dxfId="14" priority="3" stopIfTrue="1" operator="equal">
      <formula>IF(#REF!=1,"!",AN154)</formula>
    </cfRule>
  </conditionalFormatting>
  <pageMargins left="0.43307086614173229" right="0.39370078740157483" top="0.19685039370078741" bottom="0.19685039370078741" header="0" footer="0"/>
  <pageSetup paperSize="9" scale="58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9"/>
  <sheetViews>
    <sheetView topLeftCell="B11" zoomScale="115" zoomScaleNormal="115" workbookViewId="0">
      <selection activeCell="D35" sqref="D35"/>
    </sheetView>
  </sheetViews>
  <sheetFormatPr defaultRowHeight="15" x14ac:dyDescent="0.25"/>
  <cols>
    <col min="1" max="1" width="6.140625" style="1" hidden="1" customWidth="1"/>
    <col min="2" max="2" width="5.140625" style="144" customWidth="1"/>
    <col min="3" max="3" width="29.42578125" style="157" customWidth="1"/>
    <col min="4" max="4" width="28.28515625" style="160" customWidth="1"/>
    <col min="5" max="5" width="10" style="159" customWidth="1"/>
    <col min="6" max="6" width="7.5703125" style="160" hidden="1" customWidth="1"/>
    <col min="7" max="7" width="10.140625" style="160" customWidth="1"/>
    <col min="8" max="8" width="5.7109375" style="160" hidden="1" customWidth="1"/>
    <col min="9" max="12" width="6.5703125" style="160" hidden="1" customWidth="1"/>
    <col min="13" max="13" width="19.7109375" style="160" hidden="1" customWidth="1"/>
    <col min="14" max="23" width="3.28515625" style="160" customWidth="1"/>
    <col min="24" max="34" width="3.28515625" style="160" hidden="1" customWidth="1"/>
    <col min="35" max="35" width="3" style="160" hidden="1" customWidth="1"/>
    <col min="36" max="48" width="3.28515625" style="160" hidden="1" customWidth="1"/>
    <col min="49" max="49" width="3.28515625" style="160" customWidth="1"/>
    <col min="50" max="50" width="3.28515625" style="160" hidden="1" customWidth="1"/>
    <col min="51" max="51" width="4.42578125" style="159" customWidth="1"/>
    <col min="52" max="89" width="9" style="160" hidden="1" customWidth="1"/>
    <col min="90" max="91" width="9.85546875" style="160" hidden="1" customWidth="1"/>
    <col min="92" max="92" width="7.85546875" style="160" hidden="1" customWidth="1"/>
    <col min="93" max="93" width="6.7109375" style="160" hidden="1" customWidth="1"/>
    <col min="94" max="94" width="7.7109375" style="159" hidden="1" customWidth="1"/>
    <col min="95" max="95" width="5.7109375" style="160" hidden="1" customWidth="1"/>
    <col min="96" max="96" width="6.7109375" style="161" customWidth="1"/>
    <col min="97" max="97" width="10.7109375" style="161" customWidth="1"/>
    <col min="98" max="98" width="7.7109375" style="162" hidden="1" customWidth="1"/>
    <col min="99" max="99" width="9.28515625" style="162" hidden="1" customWidth="1"/>
    <col min="100" max="100" width="7.28515625" style="160" hidden="1" customWidth="1"/>
    <col min="101" max="107" width="5.7109375" style="7" hidden="1" customWidth="1"/>
    <col min="108" max="108" width="9.140625" style="8" hidden="1" customWidth="1"/>
    <col min="109" max="109" width="5" style="9" customWidth="1"/>
    <col min="110" max="110" width="3.7109375" style="5" customWidth="1"/>
    <col min="111" max="111" width="3.7109375" style="42" customWidth="1"/>
    <col min="112" max="115" width="3.7109375" style="5" customWidth="1"/>
    <col min="116" max="16384" width="9.140625" style="8"/>
  </cols>
  <sheetData>
    <row r="1" spans="1:247" s="13" customFormat="1" ht="15.75" x14ac:dyDescent="0.25">
      <c r="A1" s="186"/>
      <c r="B1" s="186"/>
      <c r="C1" s="186"/>
      <c r="D1" s="186"/>
      <c r="E1" s="187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0"/>
      <c r="CX1" s="10"/>
      <c r="CY1" s="10"/>
      <c r="CZ1" s="10"/>
      <c r="DA1" s="10"/>
      <c r="DB1" s="10"/>
      <c r="DC1" s="10"/>
      <c r="DD1" s="11"/>
      <c r="DE1" s="12"/>
      <c r="DF1" s="5"/>
      <c r="DG1" s="42"/>
      <c r="DH1" s="5"/>
      <c r="DI1" s="5"/>
      <c r="DJ1" s="5"/>
      <c r="DK1" s="5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s="13" customFormat="1" ht="23.25" x14ac:dyDescent="0.25">
      <c r="A2" s="186"/>
      <c r="B2" s="343" t="s">
        <v>260</v>
      </c>
      <c r="C2" s="344"/>
      <c r="D2" s="344"/>
      <c r="E2" s="345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10"/>
      <c r="CX2" s="10"/>
      <c r="CY2" s="10"/>
      <c r="CZ2" s="10"/>
      <c r="DA2" s="10"/>
      <c r="DB2" s="10"/>
      <c r="DC2" s="10"/>
      <c r="DD2" s="11"/>
      <c r="DE2" s="12"/>
      <c r="DF2" s="5"/>
      <c r="DG2" s="42"/>
      <c r="DH2" s="5"/>
      <c r="DI2" s="5"/>
      <c r="DJ2" s="5"/>
      <c r="DK2" s="5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s="13" customFormat="1" ht="7.5" customHeight="1" x14ac:dyDescent="0.25">
      <c r="A3" s="186"/>
      <c r="B3" s="186"/>
      <c r="C3" s="186"/>
      <c r="D3" s="186"/>
      <c r="E3" s="187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7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7"/>
      <c r="CQ3" s="186"/>
      <c r="CR3" s="186"/>
      <c r="CS3" s="186"/>
      <c r="CT3" s="17"/>
      <c r="CU3" s="17"/>
      <c r="CV3" s="186"/>
      <c r="CW3" s="10"/>
      <c r="CX3" s="10"/>
      <c r="CY3" s="10"/>
      <c r="CZ3" s="10"/>
      <c r="DA3" s="10"/>
      <c r="DB3" s="10"/>
      <c r="DC3" s="10"/>
      <c r="DD3" s="11"/>
      <c r="DE3" s="12"/>
      <c r="DF3" s="5"/>
      <c r="DG3" s="42"/>
      <c r="DH3" s="5"/>
      <c r="DI3" s="5"/>
      <c r="DJ3" s="5"/>
      <c r="DK3" s="5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s="21" customFormat="1" ht="22.5" customHeight="1" x14ac:dyDescent="0.35">
      <c r="A4" s="346" t="s">
        <v>3</v>
      </c>
      <c r="B4" s="346"/>
      <c r="C4" s="346"/>
      <c r="D4" s="346"/>
      <c r="E4" s="347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18"/>
      <c r="CX4" s="18"/>
      <c r="CY4" s="18"/>
      <c r="CZ4" s="18"/>
      <c r="DA4" s="18"/>
      <c r="DB4" s="18"/>
      <c r="DC4" s="18"/>
      <c r="DD4" s="19"/>
      <c r="DE4" s="20"/>
      <c r="DF4" s="42"/>
      <c r="DG4" s="42"/>
      <c r="DH4" s="42"/>
      <c r="DI4" s="42"/>
      <c r="DJ4" s="42"/>
      <c r="DK4" s="42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pans="1:247" s="21" customFormat="1" ht="18" x14ac:dyDescent="0.25">
      <c r="A5" s="336" t="s">
        <v>259</v>
      </c>
      <c r="B5" s="336"/>
      <c r="C5" s="336"/>
      <c r="D5" s="336"/>
      <c r="E5" s="337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18"/>
      <c r="CX5" s="18"/>
      <c r="CY5" s="18"/>
      <c r="CZ5" s="18"/>
      <c r="DA5" s="18"/>
      <c r="DB5" s="18"/>
      <c r="DC5" s="18"/>
      <c r="DD5" s="19"/>
      <c r="DE5" s="20"/>
      <c r="DF5" s="42"/>
      <c r="DG5" s="42"/>
      <c r="DH5" s="42"/>
      <c r="DI5" s="42"/>
      <c r="DJ5" s="42"/>
      <c r="DK5" s="42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pans="1:247" s="21" customFormat="1" ht="18" hidden="1" x14ac:dyDescent="0.25">
      <c r="A6" s="336" t="s">
        <v>5</v>
      </c>
      <c r="B6" s="336"/>
      <c r="C6" s="336"/>
      <c r="D6" s="336"/>
      <c r="E6" s="337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18"/>
      <c r="CX6" s="18"/>
      <c r="CY6" s="18"/>
      <c r="CZ6" s="18"/>
      <c r="DA6" s="18"/>
      <c r="DB6" s="18"/>
      <c r="DC6" s="18"/>
      <c r="DD6" s="19"/>
      <c r="DE6" s="20"/>
      <c r="DF6" s="42"/>
      <c r="DG6" s="42"/>
      <c r="DH6" s="42"/>
      <c r="DI6" s="42"/>
      <c r="DJ6" s="42"/>
      <c r="DK6" s="42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s="21" customFormat="1" ht="18" hidden="1" x14ac:dyDescent="0.25">
      <c r="A7" s="336" t="s">
        <v>6</v>
      </c>
      <c r="B7" s="336"/>
      <c r="C7" s="336"/>
      <c r="D7" s="336"/>
      <c r="E7" s="337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18"/>
      <c r="CX7" s="18"/>
      <c r="CY7" s="18"/>
      <c r="CZ7" s="18"/>
      <c r="DA7" s="18"/>
      <c r="DB7" s="18"/>
      <c r="DC7" s="18"/>
      <c r="DD7" s="19"/>
      <c r="DE7" s="20"/>
      <c r="DF7" s="5"/>
      <c r="DG7" s="42"/>
      <c r="DH7" s="5"/>
      <c r="DI7" s="5"/>
      <c r="DJ7" s="5"/>
      <c r="DK7" s="5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s="21" customFormat="1" ht="4.5" customHeight="1" x14ac:dyDescent="0.25"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3"/>
      <c r="CQ8" s="22"/>
      <c r="CR8" s="22"/>
      <c r="CS8" s="22"/>
      <c r="CT8" s="24"/>
      <c r="CU8" s="24"/>
      <c r="CV8" s="22"/>
      <c r="CW8" s="18"/>
      <c r="CX8" s="18"/>
      <c r="CY8" s="18"/>
      <c r="CZ8" s="18"/>
      <c r="DA8" s="18"/>
      <c r="DB8" s="18"/>
      <c r="DC8" s="18"/>
      <c r="DD8" s="19"/>
      <c r="DE8" s="20"/>
      <c r="DF8" s="5"/>
      <c r="DG8" s="42"/>
      <c r="DH8" s="5"/>
      <c r="DI8" s="5"/>
      <c r="DJ8" s="5"/>
      <c r="DK8" s="5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s="13" customFormat="1" ht="15.75" customHeight="1" x14ac:dyDescent="0.25">
      <c r="B9" s="25"/>
      <c r="C9" s="348" t="s">
        <v>7</v>
      </c>
      <c r="D9" s="348"/>
      <c r="E9" s="349" t="s">
        <v>258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183"/>
      <c r="T9" s="188"/>
      <c r="U9" s="350" t="s">
        <v>9</v>
      </c>
      <c r="V9" s="350"/>
      <c r="W9" s="350"/>
      <c r="X9" s="350"/>
      <c r="Y9" s="350"/>
      <c r="Z9" s="350"/>
      <c r="AA9" s="350"/>
      <c r="AB9" s="29"/>
      <c r="AC9" s="351">
        <v>42907</v>
      </c>
      <c r="AD9" s="351"/>
      <c r="AE9" s="351"/>
      <c r="AF9" s="351"/>
      <c r="AG9" s="351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93">
        <v>43246</v>
      </c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1"/>
      <c r="CU9" s="31"/>
      <c r="CV9" s="30"/>
      <c r="CW9" s="10"/>
      <c r="CX9" s="10"/>
      <c r="CY9" s="10"/>
      <c r="CZ9" s="10"/>
      <c r="DA9" s="10"/>
      <c r="DB9" s="10"/>
      <c r="DC9" s="10"/>
      <c r="DD9" s="11"/>
      <c r="DE9" s="12"/>
      <c r="DF9" s="5"/>
      <c r="DG9" s="42"/>
      <c r="DH9" s="5"/>
      <c r="DI9" s="5"/>
      <c r="DJ9" s="5"/>
      <c r="DK9" s="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13" customFormat="1" ht="15.75" hidden="1" customHeight="1" x14ac:dyDescent="0.25">
      <c r="B10" s="25"/>
      <c r="C10" s="348" t="s">
        <v>10</v>
      </c>
      <c r="D10" s="348"/>
      <c r="E10" s="349" t="s">
        <v>11</v>
      </c>
      <c r="F10" s="349"/>
      <c r="G10" s="349"/>
      <c r="H10" s="349"/>
      <c r="I10" s="349"/>
      <c r="J10" s="349"/>
      <c r="K10" s="349"/>
      <c r="L10" s="349"/>
      <c r="M10" s="349"/>
      <c r="N10" s="30"/>
      <c r="O10" s="30"/>
      <c r="P10" s="30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188"/>
      <c r="AB10" s="188"/>
      <c r="AC10" s="188"/>
      <c r="AD10" s="188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52" t="s">
        <v>12</v>
      </c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0"/>
      <c r="CR10" s="353">
        <v>0.125</v>
      </c>
      <c r="CS10" s="353"/>
      <c r="CT10" s="31"/>
      <c r="CU10" s="31"/>
      <c r="CV10" s="30"/>
      <c r="CW10" s="10"/>
      <c r="CX10" s="10"/>
      <c r="CY10" s="10"/>
      <c r="CZ10" s="10"/>
      <c r="DA10" s="10"/>
      <c r="DB10" s="10"/>
      <c r="DC10" s="10"/>
      <c r="DD10" s="11"/>
      <c r="DE10" s="12"/>
      <c r="DF10" s="5"/>
      <c r="DG10" s="42"/>
      <c r="DH10" s="5"/>
      <c r="DI10" s="5"/>
      <c r="DJ10" s="5"/>
      <c r="DK10" s="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13" customFormat="1" ht="15.75" customHeight="1" x14ac:dyDescent="0.25">
      <c r="B11" s="25"/>
      <c r="C11" s="185"/>
      <c r="D11" s="184"/>
      <c r="E11" s="34"/>
      <c r="F11" s="189"/>
      <c r="G11" s="184"/>
      <c r="H11" s="184"/>
      <c r="I11" s="184"/>
      <c r="J11" s="184"/>
      <c r="K11" s="184"/>
      <c r="L11" s="184"/>
      <c r="M11" s="189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30"/>
      <c r="CT11" s="31"/>
      <c r="CU11" s="31"/>
      <c r="CV11" s="30"/>
      <c r="CW11" s="10"/>
      <c r="CX11" s="10"/>
      <c r="CY11" s="10"/>
      <c r="CZ11" s="10"/>
      <c r="DA11" s="10"/>
      <c r="DB11" s="10"/>
      <c r="DC11" s="10"/>
      <c r="DD11" s="11"/>
      <c r="DE11" s="12"/>
      <c r="DF11" s="5"/>
      <c r="DG11" s="42"/>
      <c r="DH11" s="5"/>
      <c r="DI11" s="5"/>
      <c r="DJ11" s="5"/>
      <c r="DK11" s="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44" customFormat="1" ht="27" customHeight="1" x14ac:dyDescent="0.2">
      <c r="A12" s="403" t="s">
        <v>13</v>
      </c>
      <c r="B12" s="406" t="s">
        <v>14</v>
      </c>
      <c r="C12" s="408" t="s">
        <v>15</v>
      </c>
      <c r="D12" s="410" t="s">
        <v>165</v>
      </c>
      <c r="E12" s="412" t="s">
        <v>17</v>
      </c>
      <c r="F12" s="414" t="s">
        <v>18</v>
      </c>
      <c r="G12" s="418" t="s">
        <v>19</v>
      </c>
      <c r="H12" s="418" t="s">
        <v>20</v>
      </c>
      <c r="I12" s="418" t="s">
        <v>21</v>
      </c>
      <c r="J12" s="218"/>
      <c r="K12" s="218"/>
      <c r="L12" s="218"/>
      <c r="M12" s="218"/>
      <c r="N12" s="219">
        <v>1</v>
      </c>
      <c r="O12" s="219">
        <v>2</v>
      </c>
      <c r="P12" s="219">
        <v>3</v>
      </c>
      <c r="Q12" s="219">
        <v>4</v>
      </c>
      <c r="R12" s="219">
        <v>5</v>
      </c>
      <c r="S12" s="219">
        <v>6</v>
      </c>
      <c r="T12" s="219">
        <v>7</v>
      </c>
      <c r="U12" s="219">
        <v>8</v>
      </c>
      <c r="V12" s="219">
        <v>9</v>
      </c>
      <c r="W12" s="219">
        <v>10</v>
      </c>
      <c r="X12" s="219">
        <v>11</v>
      </c>
      <c r="Y12" s="219">
        <v>12</v>
      </c>
      <c r="Z12" s="219">
        <v>13</v>
      </c>
      <c r="AA12" s="219">
        <v>14</v>
      </c>
      <c r="AB12" s="219">
        <v>15</v>
      </c>
      <c r="AC12" s="219">
        <v>16</v>
      </c>
      <c r="AD12" s="219">
        <v>17</v>
      </c>
      <c r="AE12" s="219">
        <v>18</v>
      </c>
      <c r="AF12" s="219">
        <v>19</v>
      </c>
      <c r="AG12" s="219">
        <v>20</v>
      </c>
      <c r="AH12" s="219">
        <v>21</v>
      </c>
      <c r="AI12" s="219">
        <v>22</v>
      </c>
      <c r="AJ12" s="219">
        <v>23</v>
      </c>
      <c r="AK12" s="219">
        <v>24</v>
      </c>
      <c r="AL12" s="219">
        <v>25</v>
      </c>
      <c r="AM12" s="219">
        <v>26</v>
      </c>
      <c r="AN12" s="219">
        <v>27</v>
      </c>
      <c r="AO12" s="219">
        <v>28</v>
      </c>
      <c r="AP12" s="219">
        <v>29</v>
      </c>
      <c r="AQ12" s="219">
        <v>30</v>
      </c>
      <c r="AR12" s="220">
        <v>31</v>
      </c>
      <c r="AS12" s="220">
        <v>32</v>
      </c>
      <c r="AT12" s="220">
        <v>33</v>
      </c>
      <c r="AU12" s="220">
        <v>34</v>
      </c>
      <c r="AV12" s="220">
        <v>35</v>
      </c>
      <c r="AW12" s="420" t="s">
        <v>22</v>
      </c>
      <c r="AX12" s="420"/>
      <c r="AY12" s="421"/>
      <c r="AZ12" s="221">
        <f t="shared" ref="AZ12:CH12" si="0">N12</f>
        <v>1</v>
      </c>
      <c r="BA12" s="221">
        <f t="shared" si="0"/>
        <v>2</v>
      </c>
      <c r="BB12" s="221">
        <f t="shared" si="0"/>
        <v>3</v>
      </c>
      <c r="BC12" s="221">
        <f t="shared" si="0"/>
        <v>4</v>
      </c>
      <c r="BD12" s="221">
        <f t="shared" si="0"/>
        <v>5</v>
      </c>
      <c r="BE12" s="221">
        <f t="shared" si="0"/>
        <v>6</v>
      </c>
      <c r="BF12" s="221">
        <f t="shared" si="0"/>
        <v>7</v>
      </c>
      <c r="BG12" s="221">
        <f t="shared" si="0"/>
        <v>8</v>
      </c>
      <c r="BH12" s="221">
        <f t="shared" si="0"/>
        <v>9</v>
      </c>
      <c r="BI12" s="221">
        <f t="shared" si="0"/>
        <v>10</v>
      </c>
      <c r="BJ12" s="221">
        <f t="shared" si="0"/>
        <v>11</v>
      </c>
      <c r="BK12" s="221">
        <f t="shared" si="0"/>
        <v>12</v>
      </c>
      <c r="BL12" s="221">
        <f t="shared" si="0"/>
        <v>13</v>
      </c>
      <c r="BM12" s="221">
        <f t="shared" si="0"/>
        <v>14</v>
      </c>
      <c r="BN12" s="221">
        <f t="shared" si="0"/>
        <v>15</v>
      </c>
      <c r="BO12" s="221">
        <f t="shared" si="0"/>
        <v>16</v>
      </c>
      <c r="BP12" s="221">
        <f t="shared" si="0"/>
        <v>17</v>
      </c>
      <c r="BQ12" s="221">
        <f t="shared" si="0"/>
        <v>18</v>
      </c>
      <c r="BR12" s="221">
        <f t="shared" si="0"/>
        <v>19</v>
      </c>
      <c r="BS12" s="221">
        <f t="shared" si="0"/>
        <v>20</v>
      </c>
      <c r="BT12" s="221">
        <f t="shared" si="0"/>
        <v>21</v>
      </c>
      <c r="BU12" s="221">
        <f t="shared" si="0"/>
        <v>22</v>
      </c>
      <c r="BV12" s="221">
        <f t="shared" si="0"/>
        <v>23</v>
      </c>
      <c r="BW12" s="221">
        <f t="shared" si="0"/>
        <v>24</v>
      </c>
      <c r="BX12" s="221">
        <f t="shared" si="0"/>
        <v>25</v>
      </c>
      <c r="BY12" s="221">
        <f t="shared" si="0"/>
        <v>26</v>
      </c>
      <c r="BZ12" s="221">
        <f t="shared" si="0"/>
        <v>27</v>
      </c>
      <c r="CA12" s="221">
        <f t="shared" si="0"/>
        <v>28</v>
      </c>
      <c r="CB12" s="221">
        <f t="shared" si="0"/>
        <v>29</v>
      </c>
      <c r="CC12" s="221">
        <f t="shared" si="0"/>
        <v>30</v>
      </c>
      <c r="CD12" s="221">
        <f t="shared" si="0"/>
        <v>31</v>
      </c>
      <c r="CE12" s="221">
        <f t="shared" si="0"/>
        <v>32</v>
      </c>
      <c r="CF12" s="221">
        <f t="shared" si="0"/>
        <v>33</v>
      </c>
      <c r="CG12" s="221">
        <f t="shared" si="0"/>
        <v>34</v>
      </c>
      <c r="CH12" s="221">
        <f t="shared" si="0"/>
        <v>35</v>
      </c>
      <c r="CI12" s="221" t="s">
        <v>23</v>
      </c>
      <c r="CJ12" s="221" t="s">
        <v>24</v>
      </c>
      <c r="CK12" s="222" t="s">
        <v>25</v>
      </c>
      <c r="CL12" s="414" t="s">
        <v>26</v>
      </c>
      <c r="CM12" s="414" t="s">
        <v>27</v>
      </c>
      <c r="CN12" s="437" t="s">
        <v>28</v>
      </c>
      <c r="CO12" s="439" t="s">
        <v>29</v>
      </c>
      <c r="CP12" s="441" t="s">
        <v>30</v>
      </c>
      <c r="CQ12" s="443" t="s">
        <v>31</v>
      </c>
      <c r="CR12" s="445" t="s">
        <v>32</v>
      </c>
      <c r="CS12" s="446"/>
      <c r="CT12" s="446"/>
      <c r="CU12" s="447"/>
      <c r="CV12" s="416" t="s">
        <v>33</v>
      </c>
      <c r="CW12" s="424" t="s">
        <v>34</v>
      </c>
      <c r="CX12" s="425"/>
      <c r="CY12" s="425"/>
      <c r="CZ12" s="425"/>
      <c r="DA12" s="425"/>
      <c r="DB12" s="425"/>
      <c r="DC12" s="426"/>
      <c r="DD12" s="427" t="s">
        <v>35</v>
      </c>
      <c r="DE12" s="41"/>
      <c r="DF12" s="5"/>
      <c r="DG12" s="171"/>
      <c r="DH12" s="171"/>
      <c r="DI12" s="171"/>
      <c r="DJ12" s="171"/>
      <c r="DK12" s="5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</row>
    <row r="13" spans="1:247" s="44" customFormat="1" ht="26.25" customHeight="1" x14ac:dyDescent="0.2">
      <c r="A13" s="404"/>
      <c r="B13" s="407"/>
      <c r="C13" s="409"/>
      <c r="D13" s="410"/>
      <c r="E13" s="412"/>
      <c r="F13" s="414"/>
      <c r="G13" s="418"/>
      <c r="H13" s="418"/>
      <c r="I13" s="418"/>
      <c r="J13" s="218"/>
      <c r="K13" s="218"/>
      <c r="L13" s="218"/>
      <c r="M13" s="218"/>
      <c r="N13" s="430" t="s">
        <v>36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1" t="s">
        <v>37</v>
      </c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223"/>
      <c r="CJ13" s="223"/>
      <c r="CK13" s="224"/>
      <c r="CL13" s="414"/>
      <c r="CM13" s="414"/>
      <c r="CN13" s="437"/>
      <c r="CO13" s="439"/>
      <c r="CP13" s="441"/>
      <c r="CQ13" s="443"/>
      <c r="CR13" s="432" t="s">
        <v>38</v>
      </c>
      <c r="CS13" s="432" t="s">
        <v>39</v>
      </c>
      <c r="CT13" s="434" t="s">
        <v>40</v>
      </c>
      <c r="CU13" s="434" t="s">
        <v>41</v>
      </c>
      <c r="CV13" s="417"/>
      <c r="CW13" s="436" t="s">
        <v>42</v>
      </c>
      <c r="CX13" s="436" t="s">
        <v>43</v>
      </c>
      <c r="CY13" s="436" t="s">
        <v>44</v>
      </c>
      <c r="CZ13" s="436" t="s">
        <v>45</v>
      </c>
      <c r="DA13" s="436" t="s">
        <v>46</v>
      </c>
      <c r="DB13" s="436" t="s">
        <v>47</v>
      </c>
      <c r="DC13" s="436" t="s">
        <v>48</v>
      </c>
      <c r="DD13" s="428"/>
      <c r="DE13" s="48"/>
      <c r="DF13" s="5"/>
      <c r="DG13" s="171"/>
      <c r="DH13" s="171"/>
      <c r="DI13" s="171"/>
      <c r="DJ13" s="171"/>
      <c r="DK13" s="5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</row>
    <row r="14" spans="1:247" s="44" customFormat="1" ht="42" customHeight="1" x14ac:dyDescent="0.2">
      <c r="A14" s="405"/>
      <c r="B14" s="407"/>
      <c r="C14" s="409"/>
      <c r="D14" s="411"/>
      <c r="E14" s="413"/>
      <c r="F14" s="415"/>
      <c r="G14" s="419"/>
      <c r="H14" s="419"/>
      <c r="I14" s="419"/>
      <c r="J14" s="225" t="s">
        <v>49</v>
      </c>
      <c r="K14" s="226" t="s">
        <v>50</v>
      </c>
      <c r="L14" s="227" t="s">
        <v>51</v>
      </c>
      <c r="M14" s="225" t="s">
        <v>52</v>
      </c>
      <c r="N14" s="228" t="s">
        <v>54</v>
      </c>
      <c r="O14" s="228" t="s">
        <v>57</v>
      </c>
      <c r="P14" s="228" t="s">
        <v>55</v>
      </c>
      <c r="Q14" s="228" t="s">
        <v>56</v>
      </c>
      <c r="R14" s="228" t="s">
        <v>57</v>
      </c>
      <c r="S14" s="228" t="s">
        <v>57</v>
      </c>
      <c r="T14" s="228" t="s">
        <v>54</v>
      </c>
      <c r="U14" s="228" t="s">
        <v>56</v>
      </c>
      <c r="V14" s="228" t="s">
        <v>54</v>
      </c>
      <c r="W14" s="228" t="s">
        <v>56</v>
      </c>
      <c r="X14" s="229" t="s">
        <v>57</v>
      </c>
      <c r="Y14" s="229" t="s">
        <v>57</v>
      </c>
      <c r="Z14" s="229" t="s">
        <v>56</v>
      </c>
      <c r="AA14" s="229" t="s">
        <v>58</v>
      </c>
      <c r="AB14" s="229" t="s">
        <v>55</v>
      </c>
      <c r="AC14" s="229" t="s">
        <v>56</v>
      </c>
      <c r="AD14" s="229" t="s">
        <v>54</v>
      </c>
      <c r="AE14" s="229" t="s">
        <v>56</v>
      </c>
      <c r="AF14" s="229" t="s">
        <v>56</v>
      </c>
      <c r="AG14" s="229" t="s">
        <v>58</v>
      </c>
      <c r="AH14" s="229" t="s">
        <v>58</v>
      </c>
      <c r="AI14" s="229" t="s">
        <v>59</v>
      </c>
      <c r="AJ14" s="229" t="s">
        <v>59</v>
      </c>
      <c r="AK14" s="229" t="s">
        <v>59</v>
      </c>
      <c r="AL14" s="229" t="s">
        <v>59</v>
      </c>
      <c r="AM14" s="229" t="s">
        <v>59</v>
      </c>
      <c r="AN14" s="229" t="s">
        <v>59</v>
      </c>
      <c r="AO14" s="229" t="s">
        <v>59</v>
      </c>
      <c r="AP14" s="229" t="s">
        <v>59</v>
      </c>
      <c r="AQ14" s="229" t="s">
        <v>59</v>
      </c>
      <c r="AR14" s="229" t="s">
        <v>59</v>
      </c>
      <c r="AS14" s="229" t="s">
        <v>59</v>
      </c>
      <c r="AT14" s="229" t="s">
        <v>59</v>
      </c>
      <c r="AU14" s="229" t="s">
        <v>59</v>
      </c>
      <c r="AV14" s="229" t="s">
        <v>59</v>
      </c>
      <c r="AW14" s="228" t="s">
        <v>54</v>
      </c>
      <c r="AX14" s="228" t="s">
        <v>60</v>
      </c>
      <c r="AY14" s="230" t="s">
        <v>39</v>
      </c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2"/>
      <c r="CK14" s="233"/>
      <c r="CL14" s="415"/>
      <c r="CM14" s="415"/>
      <c r="CN14" s="438"/>
      <c r="CO14" s="440"/>
      <c r="CP14" s="442"/>
      <c r="CQ14" s="444"/>
      <c r="CR14" s="433"/>
      <c r="CS14" s="433"/>
      <c r="CT14" s="435"/>
      <c r="CU14" s="435"/>
      <c r="CV14" s="417"/>
      <c r="CW14" s="436"/>
      <c r="CX14" s="436"/>
      <c r="CY14" s="436"/>
      <c r="CZ14" s="436"/>
      <c r="DA14" s="436"/>
      <c r="DB14" s="436"/>
      <c r="DC14" s="436"/>
      <c r="DD14" s="429"/>
      <c r="DE14" s="48"/>
      <c r="DF14" s="42"/>
      <c r="DG14" s="42"/>
      <c r="DH14" s="42"/>
      <c r="DI14" s="42"/>
      <c r="DJ14" s="42"/>
      <c r="DK14" s="42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</row>
    <row r="15" spans="1:247" s="44" customFormat="1" hidden="1" x14ac:dyDescent="0.2">
      <c r="A15" s="234"/>
      <c r="B15" s="235">
        <f>IF(ISNUMBER(B14),B14+1,1)</f>
        <v>1</v>
      </c>
      <c r="C15" s="236" t="s">
        <v>181</v>
      </c>
      <c r="D15" s="237" t="s">
        <v>178</v>
      </c>
      <c r="E15" s="238"/>
      <c r="F15" s="239"/>
      <c r="G15" s="240" t="s">
        <v>184</v>
      </c>
      <c r="H15" s="241"/>
      <c r="I15" s="241"/>
      <c r="J15" s="242"/>
      <c r="K15" s="243"/>
      <c r="L15" s="244"/>
      <c r="M15" s="242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6"/>
      <c r="AX15" s="246"/>
      <c r="AY15" s="247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9"/>
      <c r="CK15" s="250"/>
      <c r="CL15" s="251"/>
      <c r="CM15" s="251"/>
      <c r="CN15" s="252"/>
      <c r="CO15" s="253"/>
      <c r="CP15" s="254"/>
      <c r="CQ15" s="255"/>
      <c r="CR15" s="256"/>
      <c r="CS15" s="256"/>
      <c r="CT15" s="257"/>
      <c r="CU15" s="257"/>
      <c r="CV15" s="258"/>
      <c r="CW15" s="258"/>
      <c r="CX15" s="259"/>
      <c r="CY15" s="259"/>
      <c r="CZ15" s="259"/>
      <c r="DA15" s="259"/>
      <c r="DB15" s="259"/>
      <c r="DC15" s="259"/>
      <c r="DD15" s="260"/>
      <c r="DE15" s="48" t="s">
        <v>127</v>
      </c>
      <c r="DF15" s="42"/>
      <c r="DG15" s="42"/>
      <c r="DH15" s="42"/>
      <c r="DI15" s="42"/>
      <c r="DJ15" s="42"/>
      <c r="DK15" s="42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</row>
    <row r="16" spans="1:247" s="112" customFormat="1" ht="20.100000000000001" customHeight="1" x14ac:dyDescent="0.25">
      <c r="A16" s="261" t="e">
        <f t="shared" ref="A16:A45" si="1">CT16</f>
        <v>#REF!</v>
      </c>
      <c r="B16" s="262">
        <v>1</v>
      </c>
      <c r="C16" s="263" t="s">
        <v>177</v>
      </c>
      <c r="D16" s="264" t="s">
        <v>178</v>
      </c>
      <c r="E16" s="265">
        <v>1950</v>
      </c>
      <c r="F16" s="266"/>
      <c r="G16" s="267" t="s">
        <v>184</v>
      </c>
      <c r="H16" s="268"/>
      <c r="I16" s="268"/>
      <c r="J16" s="266"/>
      <c r="K16" s="269"/>
      <c r="L16" s="266"/>
      <c r="M16" s="266"/>
      <c r="N16" s="270" t="s">
        <v>54</v>
      </c>
      <c r="O16" s="270" t="s">
        <v>57</v>
      </c>
      <c r="P16" s="270" t="s">
        <v>55</v>
      </c>
      <c r="Q16" s="270" t="s">
        <v>56</v>
      </c>
      <c r="R16" s="270" t="s">
        <v>54</v>
      </c>
      <c r="S16" s="270" t="s">
        <v>57</v>
      </c>
      <c r="T16" s="270" t="s">
        <v>54</v>
      </c>
      <c r="U16" s="270" t="s">
        <v>56</v>
      </c>
      <c r="V16" s="270" t="s">
        <v>54</v>
      </c>
      <c r="W16" s="270" t="s">
        <v>56</v>
      </c>
      <c r="X16" s="270"/>
      <c r="Y16" s="270"/>
      <c r="Z16" s="270"/>
      <c r="AA16" s="270"/>
      <c r="AB16" s="271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2"/>
      <c r="AW16" s="273" t="s">
        <v>54</v>
      </c>
      <c r="AX16" s="270"/>
      <c r="AY16" s="274">
        <v>27</v>
      </c>
      <c r="AZ16" s="275">
        <f t="shared" ref="AZ16:AZ60" si="2">IF(N16=N$14,1,0)</f>
        <v>1</v>
      </c>
      <c r="BA16" s="276">
        <f t="shared" ref="BA16:BA60" si="3">IF(O16=O$14,1,0)</f>
        <v>1</v>
      </c>
      <c r="BB16" s="276">
        <f t="shared" ref="BB16:BB60" si="4">IF(P16=P$14,1,0)</f>
        <v>1</v>
      </c>
      <c r="BC16" s="276">
        <f t="shared" ref="BC16:BC60" si="5">IF(Q16=Q$14,1,0)</f>
        <v>1</v>
      </c>
      <c r="BD16" s="276">
        <f t="shared" ref="BD16:BD60" si="6">IF(R16=R$14,1,0)</f>
        <v>0</v>
      </c>
      <c r="BE16" s="276">
        <f t="shared" ref="BE16:BE60" si="7">IF(S16=S$14,1,0)</f>
        <v>1</v>
      </c>
      <c r="BF16" s="276">
        <f t="shared" ref="BF16:BF60" si="8">IF(T16=T$14,1,0)</f>
        <v>1</v>
      </c>
      <c r="BG16" s="276">
        <f t="shared" ref="BG16:BG60" si="9">IF(U16=U$14,1,0)</f>
        <v>1</v>
      </c>
      <c r="BH16" s="276">
        <f t="shared" ref="BH16:BH60" si="10">IF(V16=V$14,1,0)</f>
        <v>1</v>
      </c>
      <c r="BI16" s="276">
        <f t="shared" ref="BI16:BI60" si="11">IF(W16=W$14,1,0)</f>
        <v>1</v>
      </c>
      <c r="BJ16" s="276">
        <f t="shared" ref="BJ16:BJ60" si="12">IF(X16=X$14,1,0)</f>
        <v>0</v>
      </c>
      <c r="BK16" s="276">
        <f t="shared" ref="BK16:BK60" si="13">IF(Y16=Y$14,1,0)</f>
        <v>0</v>
      </c>
      <c r="BL16" s="276">
        <f t="shared" ref="BL16:BL60" si="14">IF(Z16=Z$14,1,0)</f>
        <v>0</v>
      </c>
      <c r="BM16" s="276">
        <f t="shared" ref="BM16:BM60" si="15">IF(AA16=AA$14,1,0)</f>
        <v>0</v>
      </c>
      <c r="BN16" s="276">
        <f t="shared" ref="BN16:BN60" si="16">IF(AB16=AB$14,1,0)</f>
        <v>0</v>
      </c>
      <c r="BO16" s="276">
        <f t="shared" ref="BO16:BO60" si="17">IF(AC16=AC$14,1,0)</f>
        <v>0</v>
      </c>
      <c r="BP16" s="276">
        <f t="shared" ref="BP16:BP60" si="18">IF(AD16=AD$14,1,0)</f>
        <v>0</v>
      </c>
      <c r="BQ16" s="276">
        <f t="shared" ref="BQ16:BQ60" si="19">IF(AE16=AE$14,1,0)</f>
        <v>0</v>
      </c>
      <c r="BR16" s="276">
        <f t="shared" ref="BR16:BR60" si="20">IF(AF16=AF$14,1,0)</f>
        <v>0</v>
      </c>
      <c r="BS16" s="276">
        <f t="shared" ref="BS16:BS60" si="21">IF(AG16=AG$14,1,0)</f>
        <v>0</v>
      </c>
      <c r="BT16" s="276">
        <f t="shared" ref="BT16:BT60" si="22">IF(AH16=AH$14,1,0)</f>
        <v>0</v>
      </c>
      <c r="BU16" s="276">
        <f t="shared" ref="BU16:BU60" si="23">IF(AI16=AI$14,1,0)</f>
        <v>0</v>
      </c>
      <c r="BV16" s="276">
        <f t="shared" ref="BV16:BV60" si="24">IF(AJ16=AJ$14,1,0)</f>
        <v>0</v>
      </c>
      <c r="BW16" s="276">
        <f t="shared" ref="BW16:BW60" si="25">IF(AK16=AK$14,1,0)</f>
        <v>0</v>
      </c>
      <c r="BX16" s="276">
        <f t="shared" ref="BX16:BX60" si="26">IF(AL16=AL$14,1,0)</f>
        <v>0</v>
      </c>
      <c r="BY16" s="276">
        <f t="shared" ref="BY16:BY60" si="27">IF(AM16=AM$14,1,0)</f>
        <v>0</v>
      </c>
      <c r="BZ16" s="276">
        <f t="shared" ref="BZ16:BZ60" si="28">IF(AN16=AN$14,1,0)</f>
        <v>0</v>
      </c>
      <c r="CA16" s="276">
        <f t="shared" ref="CA16:CA60" si="29">IF(AO16=AO$14,1,0)</f>
        <v>0</v>
      </c>
      <c r="CB16" s="276">
        <f t="shared" ref="CB16:CB60" si="30">IF(AP16=AP$14,1,0)</f>
        <v>0</v>
      </c>
      <c r="CC16" s="276">
        <f t="shared" ref="CC16:CC60" si="31">IF(AQ16=AQ$14,1,0)</f>
        <v>0</v>
      </c>
      <c r="CD16" s="276">
        <f t="shared" ref="CD16:CD60" si="32">IF(AR16=AR$14,1,0)</f>
        <v>0</v>
      </c>
      <c r="CE16" s="276">
        <f t="shared" ref="CE16:CE60" si="33">IF(AS16=AS$14,1,0)</f>
        <v>0</v>
      </c>
      <c r="CF16" s="276">
        <f t="shared" ref="CF16:CF60" si="34">IF(AT16=AT$14,1,0)</f>
        <v>0</v>
      </c>
      <c r="CG16" s="276">
        <f t="shared" ref="CG16:CG60" si="35">IF(AU16=AU$14,1,0)</f>
        <v>0</v>
      </c>
      <c r="CH16" s="276">
        <f t="shared" ref="CH16:CH60" si="36">IF(AV16=AV$14,1,0)</f>
        <v>0</v>
      </c>
      <c r="CI16" s="276">
        <f t="shared" ref="CI16:CI60" si="37">IF(AW16=AW$14,1,0)</f>
        <v>1</v>
      </c>
      <c r="CJ16" s="276">
        <f t="shared" ref="CJ16:CJ60" si="38">IF(AX16=AX$14,1,0)</f>
        <v>0</v>
      </c>
      <c r="CK16" s="277"/>
      <c r="CL16" s="278"/>
      <c r="CM16" s="279"/>
      <c r="CN16" s="280"/>
      <c r="CO16" s="281"/>
      <c r="CP16" s="282"/>
      <c r="CQ16" s="283"/>
      <c r="CR16" s="284">
        <f t="shared" ref="CR16:CR45" si="39">SUM(AZ16:CH16)-CQ16</f>
        <v>9</v>
      </c>
      <c r="CS16" s="285">
        <f>IF(C15="","",SUM(AY16,IF(AW16=AW$14,0,60),IF(AX16=AX$14,0,60)))-60</f>
        <v>27</v>
      </c>
      <c r="CT16" s="286" t="e">
        <f>IF(#REF!="",0,IF(ISNUMBER(CR19),CR19+(1-(CS19+1)/181),0))</f>
        <v>#REF!</v>
      </c>
      <c r="CU16" s="286" t="e">
        <f t="shared" ref="CU16:CU22" si="40">CT16*100/MAX(CT:CT)</f>
        <v>#REF!</v>
      </c>
      <c r="CV16" s="287">
        <f>IF(ISNUMBER(CR19),IF(ISNUMBER(CT15),IF(CT16=CT15,CV15,B16),1),"")</f>
        <v>1</v>
      </c>
      <c r="CW16" s="288"/>
      <c r="CX16" s="288">
        <v>2</v>
      </c>
      <c r="CY16" s="288"/>
      <c r="CZ16" s="288"/>
      <c r="DA16" s="288"/>
      <c r="DB16" s="288"/>
      <c r="DC16" s="288"/>
      <c r="DD16" s="289" t="str">
        <f t="shared" ref="DD16:DD22" si="41">IF(OR(AND(CW16&gt;0,CW16&lt;4),AND(CX16&gt;0,CX16&lt;4),AND(CY16&gt;0,CY16&lt;4),AND(CZ16&gt;0,CZ16&lt;4),AND(DA16&gt;0,DA16&lt;4),AND(DB16&gt;0,DB16&lt;4),AND(DC16&gt;0,DC16&lt;4)),"Призер","")</f>
        <v>Призер</v>
      </c>
      <c r="DE16" s="42"/>
      <c r="DF16" s="42"/>
      <c r="DG16" s="42"/>
      <c r="DH16" s="42"/>
      <c r="DI16" s="42"/>
      <c r="DJ16" s="42"/>
      <c r="DK16" s="42"/>
    </row>
    <row r="17" spans="1:253" s="123" customFormat="1" ht="20.100000000000001" customHeight="1" x14ac:dyDescent="0.25">
      <c r="A17" s="261">
        <f t="shared" si="1"/>
        <v>0</v>
      </c>
      <c r="B17" s="290">
        <v>2</v>
      </c>
      <c r="C17" s="291" t="s">
        <v>78</v>
      </c>
      <c r="D17" s="264" t="s">
        <v>167</v>
      </c>
      <c r="E17" s="292">
        <v>1951</v>
      </c>
      <c r="F17" s="268">
        <v>2</v>
      </c>
      <c r="G17" s="267" t="s">
        <v>184</v>
      </c>
      <c r="H17" s="269" t="s">
        <v>67</v>
      </c>
      <c r="I17" s="268"/>
      <c r="J17" s="266"/>
      <c r="K17" s="267" t="s">
        <v>64</v>
      </c>
      <c r="L17" s="266"/>
      <c r="M17" s="266">
        <v>1972</v>
      </c>
      <c r="N17" s="270" t="s">
        <v>54</v>
      </c>
      <c r="O17" s="270" t="s">
        <v>57</v>
      </c>
      <c r="P17" s="270" t="s">
        <v>56</v>
      </c>
      <c r="Q17" s="270" t="s">
        <v>56</v>
      </c>
      <c r="R17" s="270" t="s">
        <v>57</v>
      </c>
      <c r="S17" s="270" t="s">
        <v>57</v>
      </c>
      <c r="T17" s="270" t="s">
        <v>54</v>
      </c>
      <c r="U17" s="270" t="s">
        <v>56</v>
      </c>
      <c r="V17" s="270" t="s">
        <v>54</v>
      </c>
      <c r="W17" s="270" t="s">
        <v>56</v>
      </c>
      <c r="X17" s="270"/>
      <c r="Y17" s="270"/>
      <c r="Z17" s="270"/>
      <c r="AA17" s="270"/>
      <c r="AB17" s="271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2"/>
      <c r="AW17" s="273" t="s">
        <v>56</v>
      </c>
      <c r="AX17" s="270"/>
      <c r="AY17" s="274">
        <v>15</v>
      </c>
      <c r="AZ17" s="275">
        <f t="shared" si="2"/>
        <v>1</v>
      </c>
      <c r="BA17" s="276">
        <f t="shared" si="3"/>
        <v>1</v>
      </c>
      <c r="BB17" s="276">
        <f t="shared" si="4"/>
        <v>0</v>
      </c>
      <c r="BC17" s="276">
        <f t="shared" si="5"/>
        <v>1</v>
      </c>
      <c r="BD17" s="276">
        <f t="shared" si="6"/>
        <v>1</v>
      </c>
      <c r="BE17" s="276">
        <f t="shared" si="7"/>
        <v>1</v>
      </c>
      <c r="BF17" s="276">
        <f t="shared" si="8"/>
        <v>1</v>
      </c>
      <c r="BG17" s="276">
        <f t="shared" si="9"/>
        <v>1</v>
      </c>
      <c r="BH17" s="276">
        <f t="shared" si="10"/>
        <v>1</v>
      </c>
      <c r="BI17" s="276">
        <f t="shared" si="11"/>
        <v>1</v>
      </c>
      <c r="BJ17" s="276">
        <f t="shared" si="12"/>
        <v>0</v>
      </c>
      <c r="BK17" s="276">
        <f t="shared" si="13"/>
        <v>0</v>
      </c>
      <c r="BL17" s="276">
        <f t="shared" si="14"/>
        <v>0</v>
      </c>
      <c r="BM17" s="276">
        <f t="shared" si="15"/>
        <v>0</v>
      </c>
      <c r="BN17" s="276">
        <f t="shared" si="16"/>
        <v>0</v>
      </c>
      <c r="BO17" s="276">
        <f t="shared" si="17"/>
        <v>0</v>
      </c>
      <c r="BP17" s="276">
        <f t="shared" si="18"/>
        <v>0</v>
      </c>
      <c r="BQ17" s="276">
        <f t="shared" si="19"/>
        <v>0</v>
      </c>
      <c r="BR17" s="276">
        <f t="shared" si="20"/>
        <v>0</v>
      </c>
      <c r="BS17" s="276">
        <f t="shared" si="21"/>
        <v>0</v>
      </c>
      <c r="BT17" s="276">
        <f t="shared" si="22"/>
        <v>0</v>
      </c>
      <c r="BU17" s="276">
        <f t="shared" si="23"/>
        <v>0</v>
      </c>
      <c r="BV17" s="276">
        <f t="shared" si="24"/>
        <v>0</v>
      </c>
      <c r="BW17" s="276">
        <f t="shared" si="25"/>
        <v>0</v>
      </c>
      <c r="BX17" s="276">
        <f t="shared" si="26"/>
        <v>0</v>
      </c>
      <c r="BY17" s="276">
        <f t="shared" si="27"/>
        <v>0</v>
      </c>
      <c r="BZ17" s="276">
        <f t="shared" si="28"/>
        <v>0</v>
      </c>
      <c r="CA17" s="276">
        <f t="shared" si="29"/>
        <v>0</v>
      </c>
      <c r="CB17" s="276">
        <f t="shared" si="30"/>
        <v>0</v>
      </c>
      <c r="CC17" s="276">
        <f t="shared" si="31"/>
        <v>0</v>
      </c>
      <c r="CD17" s="276">
        <f t="shared" si="32"/>
        <v>0</v>
      </c>
      <c r="CE17" s="276">
        <f t="shared" si="33"/>
        <v>0</v>
      </c>
      <c r="CF17" s="276">
        <f t="shared" si="34"/>
        <v>0</v>
      </c>
      <c r="CG17" s="276">
        <f t="shared" si="35"/>
        <v>0</v>
      </c>
      <c r="CH17" s="276">
        <f t="shared" si="36"/>
        <v>0</v>
      </c>
      <c r="CI17" s="276">
        <f t="shared" si="37"/>
        <v>0</v>
      </c>
      <c r="CJ17" s="276">
        <f t="shared" si="38"/>
        <v>0</v>
      </c>
      <c r="CK17" s="277"/>
      <c r="CL17" s="278">
        <v>0.55694444444444446</v>
      </c>
      <c r="CM17" s="279">
        <v>0.64861111111111114</v>
      </c>
      <c r="CN17" s="280">
        <f>CM17-CL17-CN$9</f>
        <v>9.1666666666666674E-2</v>
      </c>
      <c r="CO17" s="281">
        <f>IF(CN17&gt;IF(G17="О1-О3",CR$10,CR$9),CN17-IF(G17="О1-О3",CR$10,CR$9),0)</f>
        <v>9.1666666666666674E-2</v>
      </c>
      <c r="CP17" s="282">
        <f>HOUR(CO17)*3600+MINUTE(CO17)*60+SECOND(CO17)</f>
        <v>7920</v>
      </c>
      <c r="CQ17" s="283"/>
      <c r="CR17" s="284">
        <f t="shared" si="39"/>
        <v>9</v>
      </c>
      <c r="CS17" s="285">
        <v>75</v>
      </c>
      <c r="CT17" s="286">
        <f>IF(C19="",0,IF(ISNUMBER(#REF!),#REF!+(1-(#REF!+1)/181),0))</f>
        <v>0</v>
      </c>
      <c r="CU17" s="286" t="e">
        <f t="shared" si="40"/>
        <v>#REF!</v>
      </c>
      <c r="CV17" s="293" t="str">
        <f>IF(ISNUMBER(#REF!),IF(ISNUMBER(CT16),IF(CT17=CT16,CV16,B17),1),"")</f>
        <v/>
      </c>
      <c r="CW17" s="288"/>
      <c r="CX17" s="288">
        <v>1</v>
      </c>
      <c r="CY17" s="288"/>
      <c r="CZ17" s="288"/>
      <c r="DA17" s="288"/>
      <c r="DB17" s="288"/>
      <c r="DC17" s="288"/>
      <c r="DD17" s="289" t="str">
        <f t="shared" si="41"/>
        <v>Призер</v>
      </c>
      <c r="DE17" s="42"/>
      <c r="DF17" s="42"/>
      <c r="DG17" s="42"/>
      <c r="DH17" s="42"/>
      <c r="DI17" s="42"/>
      <c r="DJ17" s="42"/>
      <c r="DK17" s="4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pans="1:253" s="112" customFormat="1" ht="20.100000000000001" customHeight="1" x14ac:dyDescent="0.25">
      <c r="A18" s="261" t="e">
        <f t="shared" si="1"/>
        <v>#REF!</v>
      </c>
      <c r="B18" s="290">
        <v>3</v>
      </c>
      <c r="C18" s="263" t="s">
        <v>180</v>
      </c>
      <c r="D18" s="294" t="s">
        <v>261</v>
      </c>
      <c r="E18" s="265">
        <v>1969</v>
      </c>
      <c r="F18" s="266"/>
      <c r="G18" s="267" t="s">
        <v>184</v>
      </c>
      <c r="H18" s="268"/>
      <c r="I18" s="268"/>
      <c r="J18" s="266"/>
      <c r="K18" s="269"/>
      <c r="L18" s="266"/>
      <c r="M18" s="266"/>
      <c r="N18" s="270" t="s">
        <v>54</v>
      </c>
      <c r="O18" s="270" t="s">
        <v>57</v>
      </c>
      <c r="P18" s="270" t="s">
        <v>56</v>
      </c>
      <c r="Q18" s="270" t="s">
        <v>56</v>
      </c>
      <c r="R18" s="270" t="s">
        <v>54</v>
      </c>
      <c r="S18" s="270" t="s">
        <v>57</v>
      </c>
      <c r="T18" s="270" t="s">
        <v>54</v>
      </c>
      <c r="U18" s="270" t="s">
        <v>57</v>
      </c>
      <c r="V18" s="270" t="s">
        <v>55</v>
      </c>
      <c r="W18" s="270" t="s">
        <v>56</v>
      </c>
      <c r="X18" s="270"/>
      <c r="Y18" s="270"/>
      <c r="Z18" s="270"/>
      <c r="AA18" s="270"/>
      <c r="AB18" s="271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2"/>
      <c r="AW18" s="273" t="s">
        <v>56</v>
      </c>
      <c r="AX18" s="270"/>
      <c r="AY18" s="274">
        <v>20</v>
      </c>
      <c r="AZ18" s="275">
        <f t="shared" si="2"/>
        <v>1</v>
      </c>
      <c r="BA18" s="276">
        <f t="shared" si="3"/>
        <v>1</v>
      </c>
      <c r="BB18" s="276">
        <f t="shared" si="4"/>
        <v>0</v>
      </c>
      <c r="BC18" s="276">
        <f t="shared" si="5"/>
        <v>1</v>
      </c>
      <c r="BD18" s="276">
        <f t="shared" si="6"/>
        <v>0</v>
      </c>
      <c r="BE18" s="276">
        <f t="shared" si="7"/>
        <v>1</v>
      </c>
      <c r="BF18" s="276">
        <f t="shared" si="8"/>
        <v>1</v>
      </c>
      <c r="BG18" s="276">
        <f t="shared" si="9"/>
        <v>0</v>
      </c>
      <c r="BH18" s="276">
        <f t="shared" si="10"/>
        <v>0</v>
      </c>
      <c r="BI18" s="276">
        <f t="shared" si="11"/>
        <v>1</v>
      </c>
      <c r="BJ18" s="276">
        <f t="shared" si="12"/>
        <v>0</v>
      </c>
      <c r="BK18" s="276">
        <f t="shared" si="13"/>
        <v>0</v>
      </c>
      <c r="BL18" s="276">
        <f t="shared" si="14"/>
        <v>0</v>
      </c>
      <c r="BM18" s="276">
        <f t="shared" si="15"/>
        <v>0</v>
      </c>
      <c r="BN18" s="276">
        <f t="shared" si="16"/>
        <v>0</v>
      </c>
      <c r="BO18" s="276">
        <f t="shared" si="17"/>
        <v>0</v>
      </c>
      <c r="BP18" s="276">
        <f t="shared" si="18"/>
        <v>0</v>
      </c>
      <c r="BQ18" s="276">
        <f t="shared" si="19"/>
        <v>0</v>
      </c>
      <c r="BR18" s="276">
        <f t="shared" si="20"/>
        <v>0</v>
      </c>
      <c r="BS18" s="276">
        <f t="shared" si="21"/>
        <v>0</v>
      </c>
      <c r="BT18" s="276">
        <f t="shared" si="22"/>
        <v>0</v>
      </c>
      <c r="BU18" s="276">
        <f t="shared" si="23"/>
        <v>0</v>
      </c>
      <c r="BV18" s="276">
        <f t="shared" si="24"/>
        <v>0</v>
      </c>
      <c r="BW18" s="276">
        <f t="shared" si="25"/>
        <v>0</v>
      </c>
      <c r="BX18" s="276">
        <f t="shared" si="26"/>
        <v>0</v>
      </c>
      <c r="BY18" s="276">
        <f t="shared" si="27"/>
        <v>0</v>
      </c>
      <c r="BZ18" s="276">
        <f t="shared" si="28"/>
        <v>0</v>
      </c>
      <c r="CA18" s="276">
        <f t="shared" si="29"/>
        <v>0</v>
      </c>
      <c r="CB18" s="276">
        <f t="shared" si="30"/>
        <v>0</v>
      </c>
      <c r="CC18" s="276">
        <f t="shared" si="31"/>
        <v>0</v>
      </c>
      <c r="CD18" s="276">
        <f t="shared" si="32"/>
        <v>0</v>
      </c>
      <c r="CE18" s="276">
        <f t="shared" si="33"/>
        <v>0</v>
      </c>
      <c r="CF18" s="276">
        <f t="shared" si="34"/>
        <v>0</v>
      </c>
      <c r="CG18" s="276">
        <f t="shared" si="35"/>
        <v>0</v>
      </c>
      <c r="CH18" s="276">
        <f t="shared" si="36"/>
        <v>0</v>
      </c>
      <c r="CI18" s="276">
        <f t="shared" si="37"/>
        <v>0</v>
      </c>
      <c r="CJ18" s="276">
        <f t="shared" si="38"/>
        <v>0</v>
      </c>
      <c r="CK18" s="277"/>
      <c r="CL18" s="278"/>
      <c r="CM18" s="279"/>
      <c r="CN18" s="280"/>
      <c r="CO18" s="281"/>
      <c r="CP18" s="282"/>
      <c r="CQ18" s="283"/>
      <c r="CR18" s="295">
        <f t="shared" si="39"/>
        <v>6</v>
      </c>
      <c r="CS18" s="296">
        <f>IF(C17="","",SUM(AY18,IF(AW18=AW$14,0,60),IF(AX18=AX$14,0,60)))-60</f>
        <v>80</v>
      </c>
      <c r="CT18" s="286" t="e">
        <f>IF(#REF!="",0,IF(ISNUMBER(#REF!),#REF!+(1-(#REF!+1)/181),0))</f>
        <v>#REF!</v>
      </c>
      <c r="CU18" s="286" t="e">
        <f t="shared" si="40"/>
        <v>#REF!</v>
      </c>
      <c r="CV18" s="293" t="str">
        <f>IF(ISNUMBER(#REF!),IF(ISNUMBER(CT17),IF(CT18=CT17,CV17,B18),1),"")</f>
        <v/>
      </c>
      <c r="CW18" s="288"/>
      <c r="CX18" s="288">
        <v>3</v>
      </c>
      <c r="CY18" s="288"/>
      <c r="CZ18" s="288"/>
      <c r="DA18" s="288"/>
      <c r="DB18" s="288"/>
      <c r="DC18" s="288"/>
      <c r="DD18" s="289" t="str">
        <f t="shared" si="41"/>
        <v>Призер</v>
      </c>
      <c r="DE18" s="42"/>
      <c r="DF18" s="42"/>
      <c r="DG18" s="42"/>
      <c r="DH18" s="42"/>
      <c r="DI18" s="42"/>
      <c r="DJ18" s="129"/>
      <c r="DK18" s="42"/>
    </row>
    <row r="19" spans="1:253" s="112" customFormat="1" ht="20.100000000000001" customHeight="1" x14ac:dyDescent="0.25">
      <c r="A19" s="261">
        <f>CT19</f>
        <v>3.4419889502762429</v>
      </c>
      <c r="B19" s="262">
        <v>4</v>
      </c>
      <c r="C19" s="263" t="s">
        <v>102</v>
      </c>
      <c r="D19" s="294" t="s">
        <v>256</v>
      </c>
      <c r="E19" s="265">
        <v>1956</v>
      </c>
      <c r="F19" s="266"/>
      <c r="G19" s="267" t="s">
        <v>184</v>
      </c>
      <c r="H19" s="268"/>
      <c r="I19" s="297"/>
      <c r="J19" s="298"/>
      <c r="K19" s="299"/>
      <c r="L19" s="298"/>
      <c r="M19" s="298"/>
      <c r="N19" s="270" t="s">
        <v>173</v>
      </c>
      <c r="O19" s="270" t="s">
        <v>127</v>
      </c>
      <c r="P19" s="270" t="s">
        <v>174</v>
      </c>
      <c r="Q19" s="270" t="s">
        <v>173</v>
      </c>
      <c r="R19" s="270" t="s">
        <v>172</v>
      </c>
      <c r="S19" s="270" t="s">
        <v>173</v>
      </c>
      <c r="T19" s="270" t="s">
        <v>127</v>
      </c>
      <c r="U19" s="270" t="s">
        <v>127</v>
      </c>
      <c r="V19" s="270" t="s">
        <v>127</v>
      </c>
      <c r="W19" s="270" t="s">
        <v>172</v>
      </c>
      <c r="X19" s="270"/>
      <c r="Y19" s="270"/>
      <c r="Z19" s="270"/>
      <c r="AA19" s="270"/>
      <c r="AB19" s="271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2"/>
      <c r="AW19" s="273" t="s">
        <v>172</v>
      </c>
      <c r="AX19" s="300"/>
      <c r="AY19" s="301">
        <v>10</v>
      </c>
      <c r="AZ19" s="275">
        <f t="shared" si="2"/>
        <v>0</v>
      </c>
      <c r="BA19" s="276">
        <f t="shared" si="3"/>
        <v>0</v>
      </c>
      <c r="BB19" s="276">
        <f t="shared" si="4"/>
        <v>1</v>
      </c>
      <c r="BC19" s="276">
        <f t="shared" si="5"/>
        <v>0</v>
      </c>
      <c r="BD19" s="276">
        <f t="shared" si="6"/>
        <v>0</v>
      </c>
      <c r="BE19" s="276">
        <f t="shared" si="7"/>
        <v>1</v>
      </c>
      <c r="BF19" s="276">
        <f t="shared" si="8"/>
        <v>1</v>
      </c>
      <c r="BG19" s="276">
        <f t="shared" si="9"/>
        <v>0</v>
      </c>
      <c r="BH19" s="276">
        <f t="shared" si="10"/>
        <v>1</v>
      </c>
      <c r="BI19" s="276">
        <f t="shared" si="11"/>
        <v>1</v>
      </c>
      <c r="BJ19" s="276">
        <f t="shared" si="12"/>
        <v>0</v>
      </c>
      <c r="BK19" s="276">
        <f t="shared" si="13"/>
        <v>0</v>
      </c>
      <c r="BL19" s="276">
        <f t="shared" si="14"/>
        <v>0</v>
      </c>
      <c r="BM19" s="276">
        <f t="shared" si="15"/>
        <v>0</v>
      </c>
      <c r="BN19" s="276">
        <f t="shared" si="16"/>
        <v>0</v>
      </c>
      <c r="BO19" s="276">
        <f t="shared" si="17"/>
        <v>0</v>
      </c>
      <c r="BP19" s="276">
        <f t="shared" si="18"/>
        <v>0</v>
      </c>
      <c r="BQ19" s="276">
        <f t="shared" si="19"/>
        <v>0</v>
      </c>
      <c r="BR19" s="276">
        <f t="shared" si="20"/>
        <v>0</v>
      </c>
      <c r="BS19" s="276">
        <f t="shared" si="21"/>
        <v>0</v>
      </c>
      <c r="BT19" s="276">
        <f t="shared" si="22"/>
        <v>0</v>
      </c>
      <c r="BU19" s="276">
        <f t="shared" si="23"/>
        <v>0</v>
      </c>
      <c r="BV19" s="276">
        <f t="shared" si="24"/>
        <v>0</v>
      </c>
      <c r="BW19" s="276">
        <f t="shared" si="25"/>
        <v>0</v>
      </c>
      <c r="BX19" s="276">
        <f t="shared" si="26"/>
        <v>0</v>
      </c>
      <c r="BY19" s="276">
        <f t="shared" si="27"/>
        <v>0</v>
      </c>
      <c r="BZ19" s="276">
        <f t="shared" si="28"/>
        <v>0</v>
      </c>
      <c r="CA19" s="276">
        <f t="shared" si="29"/>
        <v>0</v>
      </c>
      <c r="CB19" s="276">
        <f t="shared" si="30"/>
        <v>0</v>
      </c>
      <c r="CC19" s="276">
        <f t="shared" si="31"/>
        <v>0</v>
      </c>
      <c r="CD19" s="276">
        <f t="shared" si="32"/>
        <v>0</v>
      </c>
      <c r="CE19" s="276">
        <f t="shared" si="33"/>
        <v>0</v>
      </c>
      <c r="CF19" s="276">
        <f t="shared" si="34"/>
        <v>0</v>
      </c>
      <c r="CG19" s="276">
        <f t="shared" si="35"/>
        <v>0</v>
      </c>
      <c r="CH19" s="276">
        <f t="shared" si="36"/>
        <v>0</v>
      </c>
      <c r="CI19" s="276">
        <f t="shared" si="37"/>
        <v>0</v>
      </c>
      <c r="CJ19" s="276">
        <f t="shared" si="38"/>
        <v>0</v>
      </c>
      <c r="CK19" s="277"/>
      <c r="CL19" s="278"/>
      <c r="CM19" s="279"/>
      <c r="CN19" s="280"/>
      <c r="CO19" s="281"/>
      <c r="CP19" s="282"/>
      <c r="CQ19" s="283"/>
      <c r="CR19" s="295">
        <f t="shared" si="39"/>
        <v>5</v>
      </c>
      <c r="CS19" s="296">
        <f>IF(C16="","",SUM(AY19,IF(AW19=AW$14,0,60),IF(AX19=AX$14,0,60)))-60</f>
        <v>70</v>
      </c>
      <c r="CT19" s="286">
        <f>IF(C34="",0,IF(ISNUMBER(CR33),CR33+(1-(CS33+1)/181),0))</f>
        <v>3.4419889502762429</v>
      </c>
      <c r="CU19" s="286" t="e">
        <f t="shared" si="40"/>
        <v>#REF!</v>
      </c>
      <c r="CV19" s="293">
        <f>IF(ISNUMBER(CR33),IF(ISNUMBER(CT18),IF(CT19=CT18,CV18,B19),1),"")</f>
        <v>1</v>
      </c>
      <c r="CW19" s="288"/>
      <c r="CX19" s="288">
        <v>4</v>
      </c>
      <c r="CY19" s="288"/>
      <c r="CZ19" s="288"/>
      <c r="DA19" s="288"/>
      <c r="DB19" s="288"/>
      <c r="DC19" s="288"/>
      <c r="DD19" s="289" t="str">
        <f t="shared" si="41"/>
        <v/>
      </c>
      <c r="DE19" s="42"/>
      <c r="DF19" s="42"/>
      <c r="DG19" s="42"/>
      <c r="DH19" s="42"/>
      <c r="DI19" s="42"/>
      <c r="DJ19" s="42"/>
      <c r="DK19" s="42"/>
    </row>
    <row r="20" spans="1:253" s="112" customFormat="1" ht="20.100000000000001" customHeight="1" x14ac:dyDescent="0.2">
      <c r="A20" s="261" t="e">
        <f t="shared" si="1"/>
        <v>#REF!</v>
      </c>
      <c r="B20" s="290">
        <v>5</v>
      </c>
      <c r="C20" s="302" t="s">
        <v>169</v>
      </c>
      <c r="D20" s="264" t="s">
        <v>167</v>
      </c>
      <c r="E20" s="265">
        <v>1993</v>
      </c>
      <c r="F20" s="269"/>
      <c r="G20" s="269" t="s">
        <v>184</v>
      </c>
      <c r="H20" s="268"/>
      <c r="I20" s="268"/>
      <c r="J20" s="266"/>
      <c r="K20" s="269"/>
      <c r="L20" s="266"/>
      <c r="M20" s="266"/>
      <c r="N20" s="270" t="s">
        <v>54</v>
      </c>
      <c r="O20" s="270" t="s">
        <v>57</v>
      </c>
      <c r="P20" s="270" t="s">
        <v>55</v>
      </c>
      <c r="Q20" s="270" t="s">
        <v>54</v>
      </c>
      <c r="R20" s="270" t="s">
        <v>56</v>
      </c>
      <c r="S20" s="270" t="s">
        <v>56</v>
      </c>
      <c r="T20" s="270" t="s">
        <v>57</v>
      </c>
      <c r="U20" s="270" t="s">
        <v>56</v>
      </c>
      <c r="V20" s="270" t="s">
        <v>56</v>
      </c>
      <c r="W20" s="270" t="s">
        <v>57</v>
      </c>
      <c r="X20" s="270"/>
      <c r="Y20" s="270"/>
      <c r="Z20" s="270"/>
      <c r="AA20" s="270"/>
      <c r="AB20" s="271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2"/>
      <c r="AW20" s="273" t="s">
        <v>54</v>
      </c>
      <c r="AX20" s="270"/>
      <c r="AY20" s="301">
        <v>2</v>
      </c>
      <c r="AZ20" s="275">
        <f t="shared" si="2"/>
        <v>1</v>
      </c>
      <c r="BA20" s="276">
        <f t="shared" si="3"/>
        <v>1</v>
      </c>
      <c r="BB20" s="276">
        <f t="shared" si="4"/>
        <v>1</v>
      </c>
      <c r="BC20" s="276">
        <f t="shared" si="5"/>
        <v>0</v>
      </c>
      <c r="BD20" s="276">
        <f t="shared" si="6"/>
        <v>0</v>
      </c>
      <c r="BE20" s="276">
        <f t="shared" si="7"/>
        <v>0</v>
      </c>
      <c r="BF20" s="276">
        <f t="shared" si="8"/>
        <v>0</v>
      </c>
      <c r="BG20" s="276">
        <f t="shared" si="9"/>
        <v>1</v>
      </c>
      <c r="BH20" s="276">
        <f t="shared" si="10"/>
        <v>0</v>
      </c>
      <c r="BI20" s="276">
        <f t="shared" si="11"/>
        <v>0</v>
      </c>
      <c r="BJ20" s="276">
        <f t="shared" si="12"/>
        <v>0</v>
      </c>
      <c r="BK20" s="276">
        <f t="shared" si="13"/>
        <v>0</v>
      </c>
      <c r="BL20" s="276">
        <f t="shared" si="14"/>
        <v>0</v>
      </c>
      <c r="BM20" s="276">
        <f t="shared" si="15"/>
        <v>0</v>
      </c>
      <c r="BN20" s="276">
        <f t="shared" si="16"/>
        <v>0</v>
      </c>
      <c r="BO20" s="276">
        <f t="shared" si="17"/>
        <v>0</v>
      </c>
      <c r="BP20" s="276">
        <f t="shared" si="18"/>
        <v>0</v>
      </c>
      <c r="BQ20" s="276">
        <f t="shared" si="19"/>
        <v>0</v>
      </c>
      <c r="BR20" s="276">
        <f t="shared" si="20"/>
        <v>0</v>
      </c>
      <c r="BS20" s="276">
        <f t="shared" si="21"/>
        <v>0</v>
      </c>
      <c r="BT20" s="276">
        <f t="shared" si="22"/>
        <v>0</v>
      </c>
      <c r="BU20" s="276">
        <f t="shared" si="23"/>
        <v>0</v>
      </c>
      <c r="BV20" s="276">
        <f t="shared" si="24"/>
        <v>0</v>
      </c>
      <c r="BW20" s="276">
        <f t="shared" si="25"/>
        <v>0</v>
      </c>
      <c r="BX20" s="276">
        <f t="shared" si="26"/>
        <v>0</v>
      </c>
      <c r="BY20" s="276">
        <f t="shared" si="27"/>
        <v>0</v>
      </c>
      <c r="BZ20" s="276">
        <f t="shared" si="28"/>
        <v>0</v>
      </c>
      <c r="CA20" s="276">
        <f t="shared" si="29"/>
        <v>0</v>
      </c>
      <c r="CB20" s="276">
        <f t="shared" si="30"/>
        <v>0</v>
      </c>
      <c r="CC20" s="276">
        <f t="shared" si="31"/>
        <v>0</v>
      </c>
      <c r="CD20" s="276">
        <f t="shared" si="32"/>
        <v>0</v>
      </c>
      <c r="CE20" s="276">
        <f t="shared" si="33"/>
        <v>0</v>
      </c>
      <c r="CF20" s="276">
        <f t="shared" si="34"/>
        <v>0</v>
      </c>
      <c r="CG20" s="276">
        <f t="shared" si="35"/>
        <v>0</v>
      </c>
      <c r="CH20" s="276">
        <f t="shared" si="36"/>
        <v>0</v>
      </c>
      <c r="CI20" s="276">
        <f t="shared" si="37"/>
        <v>1</v>
      </c>
      <c r="CJ20" s="276">
        <f t="shared" si="38"/>
        <v>0</v>
      </c>
      <c r="CK20" s="277"/>
      <c r="CL20" s="278"/>
      <c r="CM20" s="279"/>
      <c r="CN20" s="280"/>
      <c r="CO20" s="281"/>
      <c r="CP20" s="282"/>
      <c r="CQ20" s="283"/>
      <c r="CR20" s="295">
        <f t="shared" si="39"/>
        <v>4</v>
      </c>
      <c r="CS20" s="296">
        <f>IF(C15="","",SUM(AY20,IF(AW20=AW$14,0,60),IF(AX20=AX$14,0,60)))-60</f>
        <v>2</v>
      </c>
      <c r="CT20" s="286" t="e">
        <f>IF(#REF!="",0,IF(ISNUMBER(CR26),CR26+(1-(CS26+1)/181),0))</f>
        <v>#REF!</v>
      </c>
      <c r="CU20" s="286" t="e">
        <f t="shared" si="40"/>
        <v>#REF!</v>
      </c>
      <c r="CV20" s="293" t="e">
        <f>IF(ISNUMBER(CR26),IF(ISNUMBER(CT19),IF(CT20=CT19,CV19,B20),1),"")</f>
        <v>#REF!</v>
      </c>
      <c r="CW20" s="288"/>
      <c r="CX20" s="288">
        <v>10</v>
      </c>
      <c r="CY20" s="288"/>
      <c r="CZ20" s="288"/>
      <c r="DA20" s="288"/>
      <c r="DB20" s="288"/>
      <c r="DC20" s="288"/>
      <c r="DD20" s="289" t="str">
        <f t="shared" si="41"/>
        <v/>
      </c>
      <c r="DE20" s="42"/>
      <c r="DF20" s="42"/>
      <c r="DG20" s="42"/>
      <c r="DH20" s="42"/>
      <c r="DI20" s="129"/>
      <c r="DJ20" s="42"/>
      <c r="DK20" s="42"/>
    </row>
    <row r="21" spans="1:253" s="112" customFormat="1" ht="20.100000000000001" customHeight="1" x14ac:dyDescent="0.25">
      <c r="A21" s="261">
        <f t="shared" si="1"/>
        <v>9.8453038674033149</v>
      </c>
      <c r="B21" s="290">
        <v>6</v>
      </c>
      <c r="C21" s="264" t="s">
        <v>237</v>
      </c>
      <c r="D21" s="264" t="s">
        <v>178</v>
      </c>
      <c r="E21" s="265">
        <v>1986</v>
      </c>
      <c r="F21" s="269" t="s">
        <v>71</v>
      </c>
      <c r="G21" s="269" t="s">
        <v>184</v>
      </c>
      <c r="H21" s="268"/>
      <c r="I21" s="268"/>
      <c r="J21" s="266"/>
      <c r="K21" s="269"/>
      <c r="L21" s="266"/>
      <c r="M21" s="266"/>
      <c r="N21" s="270" t="s">
        <v>54</v>
      </c>
      <c r="O21" s="270" t="s">
        <v>56</v>
      </c>
      <c r="P21" s="270" t="s">
        <v>55</v>
      </c>
      <c r="Q21" s="270" t="s">
        <v>57</v>
      </c>
      <c r="R21" s="270" t="s">
        <v>54</v>
      </c>
      <c r="S21" s="270" t="s">
        <v>54</v>
      </c>
      <c r="T21" s="270" t="s">
        <v>57</v>
      </c>
      <c r="U21" s="270" t="s">
        <v>56</v>
      </c>
      <c r="V21" s="270" t="s">
        <v>54</v>
      </c>
      <c r="W21" s="270" t="s">
        <v>57</v>
      </c>
      <c r="X21" s="270"/>
      <c r="Y21" s="270"/>
      <c r="Z21" s="270"/>
      <c r="AA21" s="270"/>
      <c r="AB21" s="271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2"/>
      <c r="AW21" s="273" t="s">
        <v>54</v>
      </c>
      <c r="AX21" s="270"/>
      <c r="AY21" s="301">
        <v>30</v>
      </c>
      <c r="AZ21" s="275">
        <f t="shared" si="2"/>
        <v>1</v>
      </c>
      <c r="BA21" s="276">
        <f t="shared" si="3"/>
        <v>0</v>
      </c>
      <c r="BB21" s="276">
        <f t="shared" si="4"/>
        <v>1</v>
      </c>
      <c r="BC21" s="276">
        <f t="shared" si="5"/>
        <v>0</v>
      </c>
      <c r="BD21" s="276">
        <f t="shared" si="6"/>
        <v>0</v>
      </c>
      <c r="BE21" s="276">
        <f t="shared" si="7"/>
        <v>0</v>
      </c>
      <c r="BF21" s="276">
        <f t="shared" si="8"/>
        <v>0</v>
      </c>
      <c r="BG21" s="276">
        <f t="shared" si="9"/>
        <v>1</v>
      </c>
      <c r="BH21" s="276">
        <f t="shared" si="10"/>
        <v>1</v>
      </c>
      <c r="BI21" s="276">
        <f t="shared" si="11"/>
        <v>0</v>
      </c>
      <c r="BJ21" s="276">
        <f t="shared" si="12"/>
        <v>0</v>
      </c>
      <c r="BK21" s="276">
        <f t="shared" si="13"/>
        <v>0</v>
      </c>
      <c r="BL21" s="276">
        <f t="shared" si="14"/>
        <v>0</v>
      </c>
      <c r="BM21" s="276">
        <f t="shared" si="15"/>
        <v>0</v>
      </c>
      <c r="BN21" s="276">
        <f t="shared" si="16"/>
        <v>0</v>
      </c>
      <c r="BO21" s="276">
        <f t="shared" si="17"/>
        <v>0</v>
      </c>
      <c r="BP21" s="276">
        <f t="shared" si="18"/>
        <v>0</v>
      </c>
      <c r="BQ21" s="276">
        <f t="shared" si="19"/>
        <v>0</v>
      </c>
      <c r="BR21" s="276">
        <f t="shared" si="20"/>
        <v>0</v>
      </c>
      <c r="BS21" s="276">
        <f t="shared" si="21"/>
        <v>0</v>
      </c>
      <c r="BT21" s="276">
        <f t="shared" si="22"/>
        <v>0</v>
      </c>
      <c r="BU21" s="276">
        <f t="shared" si="23"/>
        <v>0</v>
      </c>
      <c r="BV21" s="276">
        <f t="shared" si="24"/>
        <v>0</v>
      </c>
      <c r="BW21" s="276">
        <f t="shared" si="25"/>
        <v>0</v>
      </c>
      <c r="BX21" s="276">
        <f t="shared" si="26"/>
        <v>0</v>
      </c>
      <c r="BY21" s="276">
        <f t="shared" si="27"/>
        <v>0</v>
      </c>
      <c r="BZ21" s="276">
        <f t="shared" si="28"/>
        <v>0</v>
      </c>
      <c r="CA21" s="276">
        <f t="shared" si="29"/>
        <v>0</v>
      </c>
      <c r="CB21" s="276">
        <f t="shared" si="30"/>
        <v>0</v>
      </c>
      <c r="CC21" s="276">
        <f t="shared" si="31"/>
        <v>0</v>
      </c>
      <c r="CD21" s="276">
        <f t="shared" si="32"/>
        <v>0</v>
      </c>
      <c r="CE21" s="276">
        <f t="shared" si="33"/>
        <v>0</v>
      </c>
      <c r="CF21" s="276">
        <f t="shared" si="34"/>
        <v>0</v>
      </c>
      <c r="CG21" s="276">
        <f t="shared" si="35"/>
        <v>0</v>
      </c>
      <c r="CH21" s="276">
        <f t="shared" si="36"/>
        <v>0</v>
      </c>
      <c r="CI21" s="276">
        <f t="shared" si="37"/>
        <v>1</v>
      </c>
      <c r="CJ21" s="276">
        <f t="shared" si="38"/>
        <v>0</v>
      </c>
      <c r="CK21" s="277"/>
      <c r="CL21" s="278"/>
      <c r="CM21" s="279"/>
      <c r="CN21" s="280"/>
      <c r="CO21" s="281"/>
      <c r="CP21" s="282"/>
      <c r="CQ21" s="283"/>
      <c r="CR21" s="295">
        <f t="shared" si="39"/>
        <v>4</v>
      </c>
      <c r="CS21" s="296">
        <f>IF(C15="","",SUM(AY21,IF(AW21=AW$14,0,60),IF(AX21=AX$14,0,60)))-60</f>
        <v>30</v>
      </c>
      <c r="CT21" s="286">
        <f>IF(C33="",0,IF(ISNUMBER(CR16),CR16+(1-(CS16+1)/181),0))</f>
        <v>9.8453038674033149</v>
      </c>
      <c r="CU21" s="286" t="e">
        <f t="shared" si="40"/>
        <v>#REF!</v>
      </c>
      <c r="CV21" s="293">
        <f>IF(ISNUMBER(CR16),IF(ISNUMBER(CT20),IF(CT21=CT20,CV20,B21),1),"")</f>
        <v>1</v>
      </c>
      <c r="CW21" s="288"/>
      <c r="CX21" s="288">
        <v>7</v>
      </c>
      <c r="CY21" s="288"/>
      <c r="CZ21" s="288"/>
      <c r="DA21" s="288"/>
      <c r="DB21" s="288">
        <v>2</v>
      </c>
      <c r="DC21" s="288"/>
      <c r="DD21" s="289" t="str">
        <f t="shared" si="41"/>
        <v>Призер</v>
      </c>
      <c r="DE21" s="42"/>
      <c r="DF21" s="42"/>
      <c r="DG21" s="42"/>
      <c r="DH21" s="42"/>
      <c r="DI21" s="42"/>
      <c r="DJ21" s="42"/>
      <c r="DK21" s="42"/>
    </row>
    <row r="22" spans="1:253" s="123" customFormat="1" ht="20.100000000000001" customHeight="1" x14ac:dyDescent="0.25">
      <c r="A22" s="261">
        <f t="shared" si="1"/>
        <v>0</v>
      </c>
      <c r="B22" s="262">
        <v>7</v>
      </c>
      <c r="C22" s="263" t="s">
        <v>254</v>
      </c>
      <c r="D22" s="264" t="s">
        <v>255</v>
      </c>
      <c r="E22" s="265">
        <v>1978</v>
      </c>
      <c r="F22" s="266"/>
      <c r="G22" s="267" t="s">
        <v>184</v>
      </c>
      <c r="H22" s="268"/>
      <c r="I22" s="268"/>
      <c r="J22" s="266"/>
      <c r="K22" s="267"/>
      <c r="L22" s="266"/>
      <c r="M22" s="266"/>
      <c r="N22" s="270" t="s">
        <v>57</v>
      </c>
      <c r="O22" s="270" t="s">
        <v>54</v>
      </c>
      <c r="P22" s="270" t="s">
        <v>55</v>
      </c>
      <c r="Q22" s="270" t="s">
        <v>57</v>
      </c>
      <c r="R22" s="270" t="s">
        <v>56</v>
      </c>
      <c r="S22" s="270" t="s">
        <v>57</v>
      </c>
      <c r="T22" s="270" t="s">
        <v>54</v>
      </c>
      <c r="U22" s="270" t="s">
        <v>54</v>
      </c>
      <c r="V22" s="270" t="s">
        <v>54</v>
      </c>
      <c r="W22" s="270" t="s">
        <v>57</v>
      </c>
      <c r="X22" s="270"/>
      <c r="Y22" s="270"/>
      <c r="Z22" s="270"/>
      <c r="AA22" s="270"/>
      <c r="AB22" s="271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2"/>
      <c r="AW22" s="273" t="s">
        <v>56</v>
      </c>
      <c r="AX22" s="270"/>
      <c r="AY22" s="301">
        <v>5</v>
      </c>
      <c r="AZ22" s="275">
        <f t="shared" si="2"/>
        <v>0</v>
      </c>
      <c r="BA22" s="276">
        <f t="shared" si="3"/>
        <v>0</v>
      </c>
      <c r="BB22" s="276">
        <f t="shared" si="4"/>
        <v>1</v>
      </c>
      <c r="BC22" s="276">
        <f t="shared" si="5"/>
        <v>0</v>
      </c>
      <c r="BD22" s="276">
        <f t="shared" si="6"/>
        <v>0</v>
      </c>
      <c r="BE22" s="276">
        <f t="shared" si="7"/>
        <v>1</v>
      </c>
      <c r="BF22" s="276">
        <f t="shared" si="8"/>
        <v>1</v>
      </c>
      <c r="BG22" s="276">
        <f t="shared" si="9"/>
        <v>0</v>
      </c>
      <c r="BH22" s="276">
        <f t="shared" si="10"/>
        <v>1</v>
      </c>
      <c r="BI22" s="276">
        <f t="shared" si="11"/>
        <v>0</v>
      </c>
      <c r="BJ22" s="276">
        <f t="shared" si="12"/>
        <v>0</v>
      </c>
      <c r="BK22" s="276">
        <f t="shared" si="13"/>
        <v>0</v>
      </c>
      <c r="BL22" s="276">
        <f t="shared" si="14"/>
        <v>0</v>
      </c>
      <c r="BM22" s="276">
        <f t="shared" si="15"/>
        <v>0</v>
      </c>
      <c r="BN22" s="276">
        <f t="shared" si="16"/>
        <v>0</v>
      </c>
      <c r="BO22" s="276">
        <f t="shared" si="17"/>
        <v>0</v>
      </c>
      <c r="BP22" s="276">
        <f t="shared" si="18"/>
        <v>0</v>
      </c>
      <c r="BQ22" s="276">
        <f t="shared" si="19"/>
        <v>0</v>
      </c>
      <c r="BR22" s="276">
        <f t="shared" si="20"/>
        <v>0</v>
      </c>
      <c r="BS22" s="276">
        <f t="shared" si="21"/>
        <v>0</v>
      </c>
      <c r="BT22" s="276">
        <f t="shared" si="22"/>
        <v>0</v>
      </c>
      <c r="BU22" s="276">
        <f t="shared" si="23"/>
        <v>0</v>
      </c>
      <c r="BV22" s="276">
        <f t="shared" si="24"/>
        <v>0</v>
      </c>
      <c r="BW22" s="276">
        <f t="shared" si="25"/>
        <v>0</v>
      </c>
      <c r="BX22" s="276">
        <f t="shared" si="26"/>
        <v>0</v>
      </c>
      <c r="BY22" s="276">
        <f t="shared" si="27"/>
        <v>0</v>
      </c>
      <c r="BZ22" s="276">
        <f t="shared" si="28"/>
        <v>0</v>
      </c>
      <c r="CA22" s="276">
        <f t="shared" si="29"/>
        <v>0</v>
      </c>
      <c r="CB22" s="276">
        <f t="shared" si="30"/>
        <v>0</v>
      </c>
      <c r="CC22" s="276">
        <f t="shared" si="31"/>
        <v>0</v>
      </c>
      <c r="CD22" s="276">
        <f t="shared" si="32"/>
        <v>0</v>
      </c>
      <c r="CE22" s="276">
        <f t="shared" si="33"/>
        <v>0</v>
      </c>
      <c r="CF22" s="276">
        <f t="shared" si="34"/>
        <v>0</v>
      </c>
      <c r="CG22" s="276">
        <f t="shared" si="35"/>
        <v>0</v>
      </c>
      <c r="CH22" s="276">
        <f t="shared" si="36"/>
        <v>0</v>
      </c>
      <c r="CI22" s="276">
        <f t="shared" si="37"/>
        <v>0</v>
      </c>
      <c r="CJ22" s="276">
        <f t="shared" si="38"/>
        <v>0</v>
      </c>
      <c r="CK22" s="277"/>
      <c r="CL22" s="278"/>
      <c r="CM22" s="279"/>
      <c r="CN22" s="280"/>
      <c r="CO22" s="281"/>
      <c r="CP22" s="282"/>
      <c r="CQ22" s="283"/>
      <c r="CR22" s="295">
        <f t="shared" si="39"/>
        <v>4</v>
      </c>
      <c r="CS22" s="296">
        <f>IF(C21="","",SUM(AY22,IF(AW22=AW$14,0,60),IF(AX22=AX$14,0,60)))-60</f>
        <v>65</v>
      </c>
      <c r="CT22" s="286">
        <f>IF(C16="",0,IF(ISNUMBER(#REF!),#REF!+(1-(#REF!+1)/181),0))</f>
        <v>0</v>
      </c>
      <c r="CU22" s="286" t="e">
        <f t="shared" si="40"/>
        <v>#REF!</v>
      </c>
      <c r="CV22" s="293" t="str">
        <f>IF(ISNUMBER(#REF!),IF(ISNUMBER(CT21),IF(CT22=CT21,CV21,B22),1),"")</f>
        <v/>
      </c>
      <c r="CW22" s="288"/>
      <c r="CX22" s="288">
        <v>5</v>
      </c>
      <c r="CY22" s="288"/>
      <c r="CZ22" s="288"/>
      <c r="DA22" s="288"/>
      <c r="DB22" s="288"/>
      <c r="DC22" s="288"/>
      <c r="DD22" s="289" t="str">
        <f t="shared" si="41"/>
        <v/>
      </c>
      <c r="DE22" s="42"/>
      <c r="DF22" s="42"/>
      <c r="DG22" s="42"/>
      <c r="DH22" s="42"/>
      <c r="DI22" s="42"/>
      <c r="DJ22" s="42"/>
      <c r="DK22" s="4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pans="1:253" s="112" customFormat="1" ht="19.5" customHeight="1" x14ac:dyDescent="0.25">
      <c r="A23" s="261">
        <f t="shared" si="1"/>
        <v>0.92265193370165743</v>
      </c>
      <c r="B23" s="290">
        <v>8</v>
      </c>
      <c r="C23" s="263" t="s">
        <v>97</v>
      </c>
      <c r="D23" s="294" t="s">
        <v>262</v>
      </c>
      <c r="E23" s="265"/>
      <c r="F23" s="266"/>
      <c r="G23" s="267" t="s">
        <v>184</v>
      </c>
      <c r="H23" s="268"/>
      <c r="I23" s="268"/>
      <c r="J23" s="266"/>
      <c r="K23" s="269"/>
      <c r="L23" s="266"/>
      <c r="M23" s="266"/>
      <c r="N23" s="270" t="s">
        <v>54</v>
      </c>
      <c r="O23" s="270" t="s">
        <v>56</v>
      </c>
      <c r="P23" s="270" t="s">
        <v>57</v>
      </c>
      <c r="Q23" s="270" t="s">
        <v>54</v>
      </c>
      <c r="R23" s="270" t="s">
        <v>54</v>
      </c>
      <c r="S23" s="270" t="s">
        <v>54</v>
      </c>
      <c r="T23" s="270" t="s">
        <v>57</v>
      </c>
      <c r="U23" s="270" t="s">
        <v>57</v>
      </c>
      <c r="V23" s="270" t="s">
        <v>56</v>
      </c>
      <c r="W23" s="270" t="s">
        <v>57</v>
      </c>
      <c r="X23" s="270"/>
      <c r="Y23" s="270"/>
      <c r="Z23" s="270"/>
      <c r="AA23" s="270"/>
      <c r="AB23" s="271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2"/>
      <c r="AW23" s="273" t="s">
        <v>56</v>
      </c>
      <c r="AX23" s="270"/>
      <c r="AY23" s="301">
        <v>8</v>
      </c>
      <c r="AZ23" s="275">
        <f t="shared" si="2"/>
        <v>1</v>
      </c>
      <c r="BA23" s="276">
        <f t="shared" si="3"/>
        <v>0</v>
      </c>
      <c r="BB23" s="276">
        <f t="shared" si="4"/>
        <v>0</v>
      </c>
      <c r="BC23" s="276">
        <f t="shared" si="5"/>
        <v>0</v>
      </c>
      <c r="BD23" s="276">
        <f t="shared" si="6"/>
        <v>0</v>
      </c>
      <c r="BE23" s="276">
        <f t="shared" si="7"/>
        <v>0</v>
      </c>
      <c r="BF23" s="276">
        <f t="shared" si="8"/>
        <v>0</v>
      </c>
      <c r="BG23" s="276">
        <f t="shared" si="9"/>
        <v>0</v>
      </c>
      <c r="BH23" s="276">
        <f t="shared" si="10"/>
        <v>0</v>
      </c>
      <c r="BI23" s="276">
        <f t="shared" si="11"/>
        <v>0</v>
      </c>
      <c r="BJ23" s="276">
        <f t="shared" si="12"/>
        <v>0</v>
      </c>
      <c r="BK23" s="276">
        <f t="shared" si="13"/>
        <v>0</v>
      </c>
      <c r="BL23" s="276">
        <f t="shared" si="14"/>
        <v>0</v>
      </c>
      <c r="BM23" s="276">
        <f t="shared" si="15"/>
        <v>0</v>
      </c>
      <c r="BN23" s="276">
        <f t="shared" si="16"/>
        <v>0</v>
      </c>
      <c r="BO23" s="276">
        <f t="shared" si="17"/>
        <v>0</v>
      </c>
      <c r="BP23" s="276">
        <f t="shared" si="18"/>
        <v>0</v>
      </c>
      <c r="BQ23" s="276">
        <f t="shared" si="19"/>
        <v>0</v>
      </c>
      <c r="BR23" s="276">
        <f t="shared" si="20"/>
        <v>0</v>
      </c>
      <c r="BS23" s="276">
        <f t="shared" si="21"/>
        <v>0</v>
      </c>
      <c r="BT23" s="276">
        <f t="shared" si="22"/>
        <v>0</v>
      </c>
      <c r="BU23" s="276">
        <f t="shared" si="23"/>
        <v>0</v>
      </c>
      <c r="BV23" s="276">
        <f t="shared" si="24"/>
        <v>0</v>
      </c>
      <c r="BW23" s="276">
        <f t="shared" si="25"/>
        <v>0</v>
      </c>
      <c r="BX23" s="276">
        <f t="shared" si="26"/>
        <v>0</v>
      </c>
      <c r="BY23" s="276">
        <f t="shared" si="27"/>
        <v>0</v>
      </c>
      <c r="BZ23" s="276">
        <f t="shared" si="28"/>
        <v>0</v>
      </c>
      <c r="CA23" s="276">
        <f t="shared" si="29"/>
        <v>0</v>
      </c>
      <c r="CB23" s="276">
        <f t="shared" si="30"/>
        <v>0</v>
      </c>
      <c r="CC23" s="276">
        <f t="shared" si="31"/>
        <v>0</v>
      </c>
      <c r="CD23" s="276">
        <f t="shared" si="32"/>
        <v>0</v>
      </c>
      <c r="CE23" s="276">
        <f t="shared" si="33"/>
        <v>0</v>
      </c>
      <c r="CF23" s="276">
        <f t="shared" si="34"/>
        <v>0</v>
      </c>
      <c r="CG23" s="276">
        <f t="shared" si="35"/>
        <v>0</v>
      </c>
      <c r="CH23" s="276">
        <f t="shared" si="36"/>
        <v>0</v>
      </c>
      <c r="CI23" s="276">
        <f t="shared" si="37"/>
        <v>0</v>
      </c>
      <c r="CJ23" s="276">
        <f t="shared" si="38"/>
        <v>0</v>
      </c>
      <c r="CK23" s="277"/>
      <c r="CL23" s="278"/>
      <c r="CM23" s="279"/>
      <c r="CN23" s="280"/>
      <c r="CO23" s="281"/>
      <c r="CP23" s="282"/>
      <c r="CQ23" s="283"/>
      <c r="CR23" s="295">
        <f t="shared" si="39"/>
        <v>1</v>
      </c>
      <c r="CS23" s="296">
        <f>IF(C21="","",SUM(AY23,IF(AW23=AW$14,0,60),IF(AX23=AX$14,0,60)))-60</f>
        <v>68</v>
      </c>
      <c r="CT23" s="286">
        <f>IF(C35="",0,IF(ISNUMBER(CR35),CR35+(1-(CS35+1)/181),0))</f>
        <v>0.92265193370165743</v>
      </c>
      <c r="CU23" s="286"/>
      <c r="CV23" s="293">
        <f>IF(ISNUMBER(CR35),IF(ISNUMBER(CT22),IF(CT23=CT22,CV22,B23),1),"")</f>
        <v>8</v>
      </c>
      <c r="CW23" s="288"/>
      <c r="CX23" s="288"/>
      <c r="CY23" s="288"/>
      <c r="CZ23" s="288"/>
      <c r="DA23" s="288"/>
      <c r="DB23" s="288"/>
      <c r="DC23" s="288"/>
      <c r="DD23" s="289"/>
      <c r="DE23" s="42"/>
      <c r="DF23" s="5"/>
      <c r="DG23" s="42"/>
      <c r="DH23" s="129"/>
      <c r="DI23" s="42"/>
      <c r="DJ23" s="42"/>
      <c r="DK23" s="42"/>
    </row>
    <row r="24" spans="1:253" s="112" customFormat="1" ht="20.100000000000001" customHeight="1" x14ac:dyDescent="0.2">
      <c r="A24" s="261">
        <f t="shared" si="1"/>
        <v>4.9834254143646408</v>
      </c>
      <c r="B24" s="290">
        <v>9</v>
      </c>
      <c r="C24" s="302" t="s">
        <v>179</v>
      </c>
      <c r="D24" s="264" t="s">
        <v>178</v>
      </c>
      <c r="E24" s="265">
        <v>1952</v>
      </c>
      <c r="F24" s="266"/>
      <c r="G24" s="267" t="s">
        <v>185</v>
      </c>
      <c r="H24" s="268"/>
      <c r="I24" s="268"/>
      <c r="J24" s="266"/>
      <c r="K24" s="269"/>
      <c r="L24" s="266"/>
      <c r="M24" s="266"/>
      <c r="N24" s="270" t="s">
        <v>54</v>
      </c>
      <c r="O24" s="270" t="s">
        <v>57</v>
      </c>
      <c r="P24" s="270" t="s">
        <v>57</v>
      </c>
      <c r="Q24" s="270" t="s">
        <v>56</v>
      </c>
      <c r="R24" s="270" t="s">
        <v>57</v>
      </c>
      <c r="S24" s="270" t="s">
        <v>57</v>
      </c>
      <c r="T24" s="270" t="s">
        <v>54</v>
      </c>
      <c r="U24" s="270" t="s">
        <v>56</v>
      </c>
      <c r="V24" s="270" t="s">
        <v>54</v>
      </c>
      <c r="W24" s="270" t="s">
        <v>56</v>
      </c>
      <c r="X24" s="270"/>
      <c r="Y24" s="270"/>
      <c r="Z24" s="270"/>
      <c r="AA24" s="270"/>
      <c r="AB24" s="271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2"/>
      <c r="AW24" s="273" t="s">
        <v>54</v>
      </c>
      <c r="AX24" s="270"/>
      <c r="AY24" s="301">
        <v>3</v>
      </c>
      <c r="AZ24" s="275">
        <f t="shared" si="2"/>
        <v>1</v>
      </c>
      <c r="BA24" s="276">
        <f t="shared" si="3"/>
        <v>1</v>
      </c>
      <c r="BB24" s="276">
        <f t="shared" si="4"/>
        <v>0</v>
      </c>
      <c r="BC24" s="276">
        <f t="shared" si="5"/>
        <v>1</v>
      </c>
      <c r="BD24" s="276">
        <f t="shared" si="6"/>
        <v>1</v>
      </c>
      <c r="BE24" s="276">
        <f t="shared" si="7"/>
        <v>1</v>
      </c>
      <c r="BF24" s="276">
        <f t="shared" si="8"/>
        <v>1</v>
      </c>
      <c r="BG24" s="276">
        <f t="shared" si="9"/>
        <v>1</v>
      </c>
      <c r="BH24" s="276">
        <f t="shared" si="10"/>
        <v>1</v>
      </c>
      <c r="BI24" s="276">
        <f t="shared" si="11"/>
        <v>1</v>
      </c>
      <c r="BJ24" s="276">
        <f t="shared" si="12"/>
        <v>0</v>
      </c>
      <c r="BK24" s="276">
        <f t="shared" si="13"/>
        <v>0</v>
      </c>
      <c r="BL24" s="276">
        <f t="shared" si="14"/>
        <v>0</v>
      </c>
      <c r="BM24" s="276">
        <f t="shared" si="15"/>
        <v>0</v>
      </c>
      <c r="BN24" s="276">
        <f t="shared" si="16"/>
        <v>0</v>
      </c>
      <c r="BO24" s="276">
        <f t="shared" si="17"/>
        <v>0</v>
      </c>
      <c r="BP24" s="276">
        <f t="shared" si="18"/>
        <v>0</v>
      </c>
      <c r="BQ24" s="276">
        <f t="shared" si="19"/>
        <v>0</v>
      </c>
      <c r="BR24" s="276">
        <f t="shared" si="20"/>
        <v>0</v>
      </c>
      <c r="BS24" s="276">
        <f t="shared" si="21"/>
        <v>0</v>
      </c>
      <c r="BT24" s="276">
        <f t="shared" si="22"/>
        <v>0</v>
      </c>
      <c r="BU24" s="276">
        <f t="shared" si="23"/>
        <v>0</v>
      </c>
      <c r="BV24" s="276">
        <f t="shared" si="24"/>
        <v>0</v>
      </c>
      <c r="BW24" s="276">
        <f t="shared" si="25"/>
        <v>0</v>
      </c>
      <c r="BX24" s="276">
        <f t="shared" si="26"/>
        <v>0</v>
      </c>
      <c r="BY24" s="276">
        <f t="shared" si="27"/>
        <v>0</v>
      </c>
      <c r="BZ24" s="276">
        <f t="shared" si="28"/>
        <v>0</v>
      </c>
      <c r="CA24" s="276">
        <f t="shared" si="29"/>
        <v>0</v>
      </c>
      <c r="CB24" s="276">
        <f t="shared" si="30"/>
        <v>0</v>
      </c>
      <c r="CC24" s="276">
        <f t="shared" si="31"/>
        <v>0</v>
      </c>
      <c r="CD24" s="276">
        <f t="shared" si="32"/>
        <v>0</v>
      </c>
      <c r="CE24" s="276">
        <f t="shared" si="33"/>
        <v>0</v>
      </c>
      <c r="CF24" s="276">
        <f t="shared" si="34"/>
        <v>0</v>
      </c>
      <c r="CG24" s="276">
        <f t="shared" si="35"/>
        <v>0</v>
      </c>
      <c r="CH24" s="276">
        <f t="shared" si="36"/>
        <v>0</v>
      </c>
      <c r="CI24" s="276">
        <f t="shared" si="37"/>
        <v>1</v>
      </c>
      <c r="CJ24" s="276">
        <f t="shared" si="38"/>
        <v>0</v>
      </c>
      <c r="CK24" s="277"/>
      <c r="CL24" s="278"/>
      <c r="CM24" s="279"/>
      <c r="CN24" s="280"/>
      <c r="CO24" s="281"/>
      <c r="CP24" s="282"/>
      <c r="CQ24" s="283"/>
      <c r="CR24" s="295">
        <f t="shared" si="39"/>
        <v>9</v>
      </c>
      <c r="CS24" s="296">
        <f>IF(C22="","",SUM(AY24,IF(AW24=AW$14,0,60),IF(AX24=AX$14,0,60)))-60</f>
        <v>3</v>
      </c>
      <c r="CT24" s="286">
        <f>IF(C23="",0,IF(ISNUMBER(CR20),CR20+(1-(CS20+1)/181),0))</f>
        <v>4.9834254143646408</v>
      </c>
      <c r="CU24" s="286" t="e">
        <f>CT24*100/MAX(CT:CT)</f>
        <v>#REF!</v>
      </c>
      <c r="CV24" s="293">
        <f>IF(ISNUMBER(CR20),IF(ISNUMBER(CT23),IF(CT24=CT23,CV23,B24),1),"")</f>
        <v>9</v>
      </c>
      <c r="CW24" s="288"/>
      <c r="CX24" s="288"/>
      <c r="CY24" s="288"/>
      <c r="CZ24" s="288"/>
      <c r="DA24" s="288"/>
      <c r="DB24" s="288"/>
      <c r="DC24" s="288"/>
      <c r="DD24" s="289"/>
      <c r="DE24" s="42"/>
      <c r="DF24" s="5"/>
      <c r="DG24" s="42"/>
      <c r="DH24" s="42"/>
      <c r="DI24" s="42"/>
      <c r="DJ24" s="42"/>
      <c r="DK24" s="42"/>
    </row>
    <row r="25" spans="1:253" s="112" customFormat="1" ht="20.100000000000001" customHeight="1" x14ac:dyDescent="0.25">
      <c r="A25" s="261">
        <f t="shared" si="1"/>
        <v>0</v>
      </c>
      <c r="B25" s="262">
        <v>10</v>
      </c>
      <c r="C25" s="263" t="s">
        <v>244</v>
      </c>
      <c r="D25" s="294" t="s">
        <v>171</v>
      </c>
      <c r="E25" s="265">
        <v>2001</v>
      </c>
      <c r="F25" s="266"/>
      <c r="G25" s="267" t="s">
        <v>185</v>
      </c>
      <c r="H25" s="268"/>
      <c r="I25" s="268"/>
      <c r="J25" s="266"/>
      <c r="K25" s="269"/>
      <c r="L25" s="266"/>
      <c r="M25" s="266"/>
      <c r="N25" s="270" t="s">
        <v>54</v>
      </c>
      <c r="O25" s="270" t="s">
        <v>56</v>
      </c>
      <c r="P25" s="270" t="s">
        <v>55</v>
      </c>
      <c r="Q25" s="270" t="s">
        <v>56</v>
      </c>
      <c r="R25" s="270" t="s">
        <v>57</v>
      </c>
      <c r="S25" s="270" t="s">
        <v>54</v>
      </c>
      <c r="T25" s="270" t="s">
        <v>54</v>
      </c>
      <c r="U25" s="270" t="s">
        <v>55</v>
      </c>
      <c r="V25" s="270" t="s">
        <v>54</v>
      </c>
      <c r="W25" s="270" t="s">
        <v>249</v>
      </c>
      <c r="X25" s="270"/>
      <c r="Y25" s="270"/>
      <c r="Z25" s="270"/>
      <c r="AA25" s="270"/>
      <c r="AB25" s="271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2"/>
      <c r="AW25" s="273" t="s">
        <v>56</v>
      </c>
      <c r="AX25" s="270"/>
      <c r="AY25" s="301">
        <v>10</v>
      </c>
      <c r="AZ25" s="275">
        <f t="shared" si="2"/>
        <v>1</v>
      </c>
      <c r="BA25" s="276">
        <f t="shared" si="3"/>
        <v>0</v>
      </c>
      <c r="BB25" s="276">
        <f t="shared" si="4"/>
        <v>1</v>
      </c>
      <c r="BC25" s="276">
        <f t="shared" si="5"/>
        <v>1</v>
      </c>
      <c r="BD25" s="276">
        <f t="shared" si="6"/>
        <v>1</v>
      </c>
      <c r="BE25" s="276">
        <f t="shared" si="7"/>
        <v>0</v>
      </c>
      <c r="BF25" s="276">
        <f t="shared" si="8"/>
        <v>1</v>
      </c>
      <c r="BG25" s="276">
        <f t="shared" si="9"/>
        <v>0</v>
      </c>
      <c r="BH25" s="276">
        <f t="shared" si="10"/>
        <v>1</v>
      </c>
      <c r="BI25" s="276">
        <f t="shared" si="11"/>
        <v>0</v>
      </c>
      <c r="BJ25" s="276">
        <f t="shared" si="12"/>
        <v>0</v>
      </c>
      <c r="BK25" s="276">
        <f t="shared" si="13"/>
        <v>0</v>
      </c>
      <c r="BL25" s="276">
        <f t="shared" si="14"/>
        <v>0</v>
      </c>
      <c r="BM25" s="276">
        <f t="shared" si="15"/>
        <v>0</v>
      </c>
      <c r="BN25" s="276">
        <f t="shared" si="16"/>
        <v>0</v>
      </c>
      <c r="BO25" s="276">
        <f t="shared" si="17"/>
        <v>0</v>
      </c>
      <c r="BP25" s="276">
        <f t="shared" si="18"/>
        <v>0</v>
      </c>
      <c r="BQ25" s="276">
        <f t="shared" si="19"/>
        <v>0</v>
      </c>
      <c r="BR25" s="276">
        <f t="shared" si="20"/>
        <v>0</v>
      </c>
      <c r="BS25" s="276">
        <f t="shared" si="21"/>
        <v>0</v>
      </c>
      <c r="BT25" s="276">
        <f t="shared" si="22"/>
        <v>0</v>
      </c>
      <c r="BU25" s="276">
        <f t="shared" si="23"/>
        <v>0</v>
      </c>
      <c r="BV25" s="276">
        <f t="shared" si="24"/>
        <v>0</v>
      </c>
      <c r="BW25" s="276">
        <f t="shared" si="25"/>
        <v>0</v>
      </c>
      <c r="BX25" s="276">
        <f t="shared" si="26"/>
        <v>0</v>
      </c>
      <c r="BY25" s="276">
        <f t="shared" si="27"/>
        <v>0</v>
      </c>
      <c r="BZ25" s="276">
        <f t="shared" si="28"/>
        <v>0</v>
      </c>
      <c r="CA25" s="276">
        <f t="shared" si="29"/>
        <v>0</v>
      </c>
      <c r="CB25" s="276">
        <f t="shared" si="30"/>
        <v>0</v>
      </c>
      <c r="CC25" s="276">
        <f t="shared" si="31"/>
        <v>0</v>
      </c>
      <c r="CD25" s="276">
        <f t="shared" si="32"/>
        <v>0</v>
      </c>
      <c r="CE25" s="276">
        <f t="shared" si="33"/>
        <v>0</v>
      </c>
      <c r="CF25" s="276">
        <f t="shared" si="34"/>
        <v>0</v>
      </c>
      <c r="CG25" s="276">
        <f t="shared" si="35"/>
        <v>0</v>
      </c>
      <c r="CH25" s="276">
        <f t="shared" si="36"/>
        <v>0</v>
      </c>
      <c r="CI25" s="276">
        <f t="shared" si="37"/>
        <v>0</v>
      </c>
      <c r="CJ25" s="276">
        <f t="shared" si="38"/>
        <v>0</v>
      </c>
      <c r="CK25" s="277"/>
      <c r="CL25" s="278"/>
      <c r="CM25" s="279"/>
      <c r="CN25" s="280"/>
      <c r="CO25" s="281"/>
      <c r="CP25" s="282"/>
      <c r="CQ25" s="283"/>
      <c r="CR25" s="295">
        <f t="shared" si="39"/>
        <v>6</v>
      </c>
      <c r="CS25" s="285">
        <f>IF(C23="","",SUM(AY25,IF(AW25=AW$14,0,60),IF(AX25=AX$14,0,60)))-60</f>
        <v>70</v>
      </c>
      <c r="CT25" s="286">
        <f>IF(C26="",0,IF(ISNUMBER(#REF!),#REF!+(1-(#REF!+1)/181),0))</f>
        <v>0</v>
      </c>
      <c r="CU25" s="286"/>
      <c r="CV25" s="293" t="str">
        <f>IF(ISNUMBER(#REF!),IF(ISNUMBER(CT24),IF(CT25=CT24,CV24,B25),1),"")</f>
        <v/>
      </c>
      <c r="CW25" s="288"/>
      <c r="CX25" s="288"/>
      <c r="CY25" s="288"/>
      <c r="CZ25" s="288"/>
      <c r="DA25" s="288"/>
      <c r="DB25" s="288"/>
      <c r="DC25" s="288"/>
      <c r="DD25" s="289"/>
      <c r="DE25" s="42"/>
      <c r="DF25" s="5"/>
      <c r="DG25" s="42"/>
      <c r="DH25" s="42"/>
      <c r="DI25" s="42"/>
      <c r="DJ25" s="42"/>
      <c r="DK25" s="42"/>
    </row>
    <row r="26" spans="1:253" s="112" customFormat="1" ht="18.75" customHeight="1" x14ac:dyDescent="0.25">
      <c r="A26" s="261">
        <f t="shared" si="1"/>
        <v>1.6132596685082872</v>
      </c>
      <c r="B26" s="290">
        <v>11</v>
      </c>
      <c r="C26" s="263" t="s">
        <v>242</v>
      </c>
      <c r="D26" s="294" t="s">
        <v>171</v>
      </c>
      <c r="E26" s="265">
        <v>2001</v>
      </c>
      <c r="F26" s="266"/>
      <c r="G26" s="267" t="s">
        <v>185</v>
      </c>
      <c r="H26" s="268" t="s">
        <v>63</v>
      </c>
      <c r="I26" s="269"/>
      <c r="J26" s="303"/>
      <c r="K26" s="269" t="s">
        <v>64</v>
      </c>
      <c r="L26" s="269" t="s">
        <v>65</v>
      </c>
      <c r="M26" s="304">
        <v>32755</v>
      </c>
      <c r="N26" s="270" t="s">
        <v>127</v>
      </c>
      <c r="O26" s="270" t="s">
        <v>172</v>
      </c>
      <c r="P26" s="270" t="s">
        <v>174</v>
      </c>
      <c r="Q26" s="270" t="s">
        <v>172</v>
      </c>
      <c r="R26" s="270" t="s">
        <v>173</v>
      </c>
      <c r="S26" s="270" t="s">
        <v>127</v>
      </c>
      <c r="T26" s="270" t="s">
        <v>127</v>
      </c>
      <c r="U26" s="270" t="s">
        <v>127</v>
      </c>
      <c r="V26" s="270" t="s">
        <v>174</v>
      </c>
      <c r="W26" s="270" t="s">
        <v>127</v>
      </c>
      <c r="X26" s="270"/>
      <c r="Y26" s="270"/>
      <c r="Z26" s="270"/>
      <c r="AA26" s="270"/>
      <c r="AB26" s="271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2"/>
      <c r="AW26" s="273" t="s">
        <v>172</v>
      </c>
      <c r="AX26" s="270"/>
      <c r="AY26" s="301">
        <v>10</v>
      </c>
      <c r="AZ26" s="275">
        <f t="shared" si="2"/>
        <v>1</v>
      </c>
      <c r="BA26" s="276">
        <f t="shared" si="3"/>
        <v>0</v>
      </c>
      <c r="BB26" s="276">
        <f t="shared" si="4"/>
        <v>1</v>
      </c>
      <c r="BC26" s="276">
        <f t="shared" si="5"/>
        <v>1</v>
      </c>
      <c r="BD26" s="276">
        <f t="shared" si="6"/>
        <v>1</v>
      </c>
      <c r="BE26" s="276">
        <f t="shared" si="7"/>
        <v>0</v>
      </c>
      <c r="BF26" s="276">
        <f t="shared" si="8"/>
        <v>1</v>
      </c>
      <c r="BG26" s="276">
        <f t="shared" si="9"/>
        <v>0</v>
      </c>
      <c r="BH26" s="276">
        <f t="shared" si="10"/>
        <v>0</v>
      </c>
      <c r="BI26" s="276">
        <f t="shared" si="11"/>
        <v>0</v>
      </c>
      <c r="BJ26" s="276">
        <f t="shared" si="12"/>
        <v>0</v>
      </c>
      <c r="BK26" s="276">
        <f t="shared" si="13"/>
        <v>0</v>
      </c>
      <c r="BL26" s="276">
        <f t="shared" si="14"/>
        <v>0</v>
      </c>
      <c r="BM26" s="276">
        <f t="shared" si="15"/>
        <v>0</v>
      </c>
      <c r="BN26" s="276">
        <f t="shared" si="16"/>
        <v>0</v>
      </c>
      <c r="BO26" s="276">
        <f t="shared" si="17"/>
        <v>0</v>
      </c>
      <c r="BP26" s="276">
        <f t="shared" si="18"/>
        <v>0</v>
      </c>
      <c r="BQ26" s="276">
        <f t="shared" si="19"/>
        <v>0</v>
      </c>
      <c r="BR26" s="276">
        <f t="shared" si="20"/>
        <v>0</v>
      </c>
      <c r="BS26" s="276">
        <f t="shared" si="21"/>
        <v>0</v>
      </c>
      <c r="BT26" s="276">
        <f t="shared" si="22"/>
        <v>0</v>
      </c>
      <c r="BU26" s="276">
        <f t="shared" si="23"/>
        <v>0</v>
      </c>
      <c r="BV26" s="276">
        <f t="shared" si="24"/>
        <v>0</v>
      </c>
      <c r="BW26" s="276">
        <f t="shared" si="25"/>
        <v>0</v>
      </c>
      <c r="BX26" s="276">
        <f t="shared" si="26"/>
        <v>0</v>
      </c>
      <c r="BY26" s="276">
        <f t="shared" si="27"/>
        <v>0</v>
      </c>
      <c r="BZ26" s="276">
        <f t="shared" si="28"/>
        <v>0</v>
      </c>
      <c r="CA26" s="276">
        <f t="shared" si="29"/>
        <v>0</v>
      </c>
      <c r="CB26" s="276">
        <f t="shared" si="30"/>
        <v>0</v>
      </c>
      <c r="CC26" s="276">
        <f t="shared" si="31"/>
        <v>0</v>
      </c>
      <c r="CD26" s="276">
        <f t="shared" si="32"/>
        <v>0</v>
      </c>
      <c r="CE26" s="276">
        <f t="shared" si="33"/>
        <v>0</v>
      </c>
      <c r="CF26" s="276">
        <f t="shared" si="34"/>
        <v>0</v>
      </c>
      <c r="CG26" s="276">
        <f t="shared" si="35"/>
        <v>0</v>
      </c>
      <c r="CH26" s="276">
        <f t="shared" si="36"/>
        <v>0</v>
      </c>
      <c r="CI26" s="276">
        <f t="shared" si="37"/>
        <v>0</v>
      </c>
      <c r="CJ26" s="276">
        <f t="shared" si="38"/>
        <v>0</v>
      </c>
      <c r="CK26" s="277"/>
      <c r="CL26" s="278">
        <v>0.4236111111111111</v>
      </c>
      <c r="CM26" s="279">
        <v>0.48749999999999999</v>
      </c>
      <c r="CN26" s="280">
        <f>CM26-CL26-CN$9</f>
        <v>6.3888888888888884E-2</v>
      </c>
      <c r="CO26" s="281">
        <f>IF(CN26&gt;IF(G14="О1-О3",CR$10,CR$9),CN26-IF(G14="О1-О3",CR$10,CR$9),0)</f>
        <v>6.3888888888888884E-2</v>
      </c>
      <c r="CP26" s="282">
        <f>HOUR(CO26)*3600+MINUTE(CO26)*60+SECOND(CO26)</f>
        <v>5520</v>
      </c>
      <c r="CQ26" s="283"/>
      <c r="CR26" s="295">
        <f t="shared" si="39"/>
        <v>5</v>
      </c>
      <c r="CS26" s="296">
        <f>IF(C35="","",SUM(AY26,IF(AW26=AW$14,0,60),IF(AX26=AX$14,0,60)))-60</f>
        <v>70</v>
      </c>
      <c r="CT26" s="286">
        <f>IF(C18="",0,IF(ISNUMBER(CR34),CR34+(1-(CS34+1)/181),0))</f>
        <v>1.6132596685082872</v>
      </c>
      <c r="CU26" s="286" t="e">
        <f>CT26*100/MAX(CT:CT)</f>
        <v>#REF!</v>
      </c>
      <c r="CV26" s="293">
        <f>IF(ISNUMBER(CR34),IF(ISNUMBER(CT25),IF(CT26=CT25,CV25,B26),1),"")</f>
        <v>11</v>
      </c>
      <c r="CW26" s="288"/>
      <c r="CX26" s="288">
        <v>8</v>
      </c>
      <c r="CY26" s="288"/>
      <c r="CZ26" s="288"/>
      <c r="DA26" s="288"/>
      <c r="DB26" s="288">
        <v>3</v>
      </c>
      <c r="DC26" s="288"/>
      <c r="DD26" s="289" t="str">
        <f>IF(OR(AND(CW26&gt;0,CW26&lt;4),AND(CX26&gt;0,CX26&lt;4),AND(CY26&gt;0,CY26&lt;4),AND(CZ26&gt;0,CZ26&lt;4),AND(DA26&gt;0,DA26&lt;4),AND(DB26&gt;0,DB26&lt;4),AND(DC26&gt;0,DC26&lt;4)),"Призер","")</f>
        <v>Призер</v>
      </c>
      <c r="DE26" s="42"/>
      <c r="DF26" s="42"/>
      <c r="DG26" s="42"/>
      <c r="DH26" s="42"/>
      <c r="DI26" s="42"/>
      <c r="DJ26" s="42"/>
      <c r="DK26" s="42"/>
    </row>
    <row r="27" spans="1:253" s="123" customFormat="1" ht="20.100000000000001" customHeight="1" x14ac:dyDescent="0.25">
      <c r="A27" s="261">
        <f t="shared" si="1"/>
        <v>1.6187845303867403</v>
      </c>
      <c r="B27" s="290">
        <v>12</v>
      </c>
      <c r="C27" s="263" t="s">
        <v>245</v>
      </c>
      <c r="D27" s="294" t="s">
        <v>171</v>
      </c>
      <c r="E27" s="265">
        <v>1999</v>
      </c>
      <c r="F27" s="266"/>
      <c r="G27" s="267" t="s">
        <v>185</v>
      </c>
      <c r="H27" s="268"/>
      <c r="I27" s="268"/>
      <c r="J27" s="266"/>
      <c r="K27" s="269"/>
      <c r="L27" s="266"/>
      <c r="M27" s="266"/>
      <c r="N27" s="270" t="s">
        <v>54</v>
      </c>
      <c r="O27" s="270" t="s">
        <v>54</v>
      </c>
      <c r="P27" s="270" t="s">
        <v>54</v>
      </c>
      <c r="Q27" s="270" t="s">
        <v>54</v>
      </c>
      <c r="R27" s="270" t="s">
        <v>54</v>
      </c>
      <c r="S27" s="270" t="s">
        <v>54</v>
      </c>
      <c r="T27" s="270" t="s">
        <v>54</v>
      </c>
      <c r="U27" s="270" t="s">
        <v>57</v>
      </c>
      <c r="V27" s="270" t="s">
        <v>56</v>
      </c>
      <c r="W27" s="270" t="s">
        <v>56</v>
      </c>
      <c r="X27" s="270"/>
      <c r="Y27" s="270"/>
      <c r="Z27" s="270"/>
      <c r="AA27" s="270"/>
      <c r="AB27" s="271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2"/>
      <c r="AW27" s="273" t="s">
        <v>54</v>
      </c>
      <c r="AX27" s="270"/>
      <c r="AY27" s="301">
        <v>10</v>
      </c>
      <c r="AZ27" s="275">
        <f t="shared" si="2"/>
        <v>1</v>
      </c>
      <c r="BA27" s="276">
        <f t="shared" si="3"/>
        <v>0</v>
      </c>
      <c r="BB27" s="276">
        <f t="shared" si="4"/>
        <v>0</v>
      </c>
      <c r="BC27" s="276">
        <f t="shared" si="5"/>
        <v>0</v>
      </c>
      <c r="BD27" s="276">
        <f t="shared" si="6"/>
        <v>0</v>
      </c>
      <c r="BE27" s="276">
        <f t="shared" si="7"/>
        <v>0</v>
      </c>
      <c r="BF27" s="276">
        <f t="shared" si="8"/>
        <v>1</v>
      </c>
      <c r="BG27" s="276">
        <f t="shared" si="9"/>
        <v>0</v>
      </c>
      <c r="BH27" s="276">
        <f t="shared" si="10"/>
        <v>0</v>
      </c>
      <c r="BI27" s="276">
        <f t="shared" si="11"/>
        <v>1</v>
      </c>
      <c r="BJ27" s="276">
        <f t="shared" si="12"/>
        <v>0</v>
      </c>
      <c r="BK27" s="276">
        <f t="shared" si="13"/>
        <v>0</v>
      </c>
      <c r="BL27" s="276">
        <f t="shared" si="14"/>
        <v>0</v>
      </c>
      <c r="BM27" s="276">
        <f t="shared" si="15"/>
        <v>0</v>
      </c>
      <c r="BN27" s="276">
        <f t="shared" si="16"/>
        <v>0</v>
      </c>
      <c r="BO27" s="276">
        <f t="shared" si="17"/>
        <v>0</v>
      </c>
      <c r="BP27" s="276">
        <f t="shared" si="18"/>
        <v>0</v>
      </c>
      <c r="BQ27" s="276">
        <f t="shared" si="19"/>
        <v>0</v>
      </c>
      <c r="BR27" s="276">
        <f t="shared" si="20"/>
        <v>0</v>
      </c>
      <c r="BS27" s="276">
        <f t="shared" si="21"/>
        <v>0</v>
      </c>
      <c r="BT27" s="276">
        <f t="shared" si="22"/>
        <v>0</v>
      </c>
      <c r="BU27" s="276">
        <f t="shared" si="23"/>
        <v>0</v>
      </c>
      <c r="BV27" s="276">
        <f t="shared" si="24"/>
        <v>0</v>
      </c>
      <c r="BW27" s="276">
        <f t="shared" si="25"/>
        <v>0</v>
      </c>
      <c r="BX27" s="276">
        <f t="shared" si="26"/>
        <v>0</v>
      </c>
      <c r="BY27" s="276">
        <f t="shared" si="27"/>
        <v>0</v>
      </c>
      <c r="BZ27" s="276">
        <f t="shared" si="28"/>
        <v>0</v>
      </c>
      <c r="CA27" s="276">
        <f t="shared" si="29"/>
        <v>0</v>
      </c>
      <c r="CB27" s="276">
        <f t="shared" si="30"/>
        <v>0</v>
      </c>
      <c r="CC27" s="276">
        <f t="shared" si="31"/>
        <v>0</v>
      </c>
      <c r="CD27" s="276">
        <f t="shared" si="32"/>
        <v>0</v>
      </c>
      <c r="CE27" s="276">
        <f t="shared" si="33"/>
        <v>0</v>
      </c>
      <c r="CF27" s="276">
        <f t="shared" si="34"/>
        <v>0</v>
      </c>
      <c r="CG27" s="276">
        <f t="shared" si="35"/>
        <v>0</v>
      </c>
      <c r="CH27" s="276">
        <f t="shared" si="36"/>
        <v>0</v>
      </c>
      <c r="CI27" s="276">
        <f t="shared" si="37"/>
        <v>1</v>
      </c>
      <c r="CJ27" s="276">
        <f t="shared" si="38"/>
        <v>0</v>
      </c>
      <c r="CK27" s="277"/>
      <c r="CL27" s="278"/>
      <c r="CM27" s="279"/>
      <c r="CN27" s="280"/>
      <c r="CO27" s="281"/>
      <c r="CP27" s="282"/>
      <c r="CQ27" s="283"/>
      <c r="CR27" s="295">
        <f t="shared" si="39"/>
        <v>3</v>
      </c>
      <c r="CS27" s="285">
        <f>IF(C25="","",SUM(AY27,IF(AW27=AW$14,0,60),IF(AX27=AX$14,0,60)))-60</f>
        <v>10</v>
      </c>
      <c r="CT27" s="286">
        <f>IF(C25="",0,IF(ISNUMBER(CR23),CR23+(1-(CS23+1)/181),0))</f>
        <v>1.6187845303867403</v>
      </c>
      <c r="CU27" s="286"/>
      <c r="CV27" s="293">
        <f>IF(ISNUMBER(CR23),IF(ISNUMBER(CT26),IF(CT27=CT26,CV26,B27),1),"")</f>
        <v>12</v>
      </c>
      <c r="CW27" s="288"/>
      <c r="CX27" s="288"/>
      <c r="CY27" s="288"/>
      <c r="CZ27" s="288"/>
      <c r="DA27" s="288"/>
      <c r="DB27" s="288"/>
      <c r="DC27" s="288"/>
      <c r="DD27" s="289"/>
      <c r="DE27" s="42"/>
      <c r="DF27" s="5"/>
      <c r="DG27" s="42"/>
      <c r="DH27" s="42"/>
      <c r="DI27" s="42"/>
      <c r="DJ27" s="42"/>
      <c r="DK27" s="4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pans="1:253" s="123" customFormat="1" ht="20.100000000000001" customHeight="1" x14ac:dyDescent="0.25">
      <c r="A28" s="261" t="e">
        <f t="shared" si="1"/>
        <v>#REF!</v>
      </c>
      <c r="B28" s="262">
        <v>13</v>
      </c>
      <c r="C28" s="263" t="s">
        <v>253</v>
      </c>
      <c r="D28" s="294" t="s">
        <v>246</v>
      </c>
      <c r="E28" s="265">
        <v>2006</v>
      </c>
      <c r="F28" s="266"/>
      <c r="G28" s="267" t="s">
        <v>185</v>
      </c>
      <c r="H28" s="269" t="s">
        <v>63</v>
      </c>
      <c r="I28" s="268"/>
      <c r="J28" s="266"/>
      <c r="K28" s="269"/>
      <c r="L28" s="266"/>
      <c r="M28" s="266"/>
      <c r="N28" s="270" t="s">
        <v>54</v>
      </c>
      <c r="O28" s="270" t="s">
        <v>54</v>
      </c>
      <c r="P28" s="270" t="s">
        <v>54</v>
      </c>
      <c r="Q28" s="270" t="s">
        <v>54</v>
      </c>
      <c r="R28" s="270" t="s">
        <v>54</v>
      </c>
      <c r="S28" s="270" t="s">
        <v>54</v>
      </c>
      <c r="T28" s="270" t="s">
        <v>54</v>
      </c>
      <c r="U28" s="270" t="s">
        <v>54</v>
      </c>
      <c r="V28" s="270" t="s">
        <v>54</v>
      </c>
      <c r="W28" s="270" t="s">
        <v>54</v>
      </c>
      <c r="X28" s="270"/>
      <c r="Y28" s="270"/>
      <c r="Z28" s="270"/>
      <c r="AA28" s="270"/>
      <c r="AB28" s="271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2"/>
      <c r="AW28" s="273" t="s">
        <v>54</v>
      </c>
      <c r="AX28" s="270"/>
      <c r="AY28" s="301">
        <v>40</v>
      </c>
      <c r="AZ28" s="275">
        <f t="shared" si="2"/>
        <v>1</v>
      </c>
      <c r="BA28" s="276">
        <f t="shared" si="3"/>
        <v>0</v>
      </c>
      <c r="BB28" s="276">
        <f t="shared" si="4"/>
        <v>0</v>
      </c>
      <c r="BC28" s="276">
        <f t="shared" si="5"/>
        <v>0</v>
      </c>
      <c r="BD28" s="276">
        <f t="shared" si="6"/>
        <v>0</v>
      </c>
      <c r="BE28" s="276">
        <f t="shared" si="7"/>
        <v>0</v>
      </c>
      <c r="BF28" s="276">
        <f t="shared" si="8"/>
        <v>1</v>
      </c>
      <c r="BG28" s="276">
        <f t="shared" si="9"/>
        <v>0</v>
      </c>
      <c r="BH28" s="276">
        <f t="shared" si="10"/>
        <v>1</v>
      </c>
      <c r="BI28" s="276">
        <f t="shared" si="11"/>
        <v>0</v>
      </c>
      <c r="BJ28" s="276">
        <f t="shared" si="12"/>
        <v>0</v>
      </c>
      <c r="BK28" s="276">
        <f t="shared" si="13"/>
        <v>0</v>
      </c>
      <c r="BL28" s="276">
        <f t="shared" si="14"/>
        <v>0</v>
      </c>
      <c r="BM28" s="276">
        <f t="shared" si="15"/>
        <v>0</v>
      </c>
      <c r="BN28" s="276">
        <f t="shared" si="16"/>
        <v>0</v>
      </c>
      <c r="BO28" s="276">
        <f t="shared" si="17"/>
        <v>0</v>
      </c>
      <c r="BP28" s="276">
        <f t="shared" si="18"/>
        <v>0</v>
      </c>
      <c r="BQ28" s="276">
        <f t="shared" si="19"/>
        <v>0</v>
      </c>
      <c r="BR28" s="276">
        <f t="shared" si="20"/>
        <v>0</v>
      </c>
      <c r="BS28" s="276">
        <f t="shared" si="21"/>
        <v>0</v>
      </c>
      <c r="BT28" s="276">
        <f t="shared" si="22"/>
        <v>0</v>
      </c>
      <c r="BU28" s="276">
        <f t="shared" si="23"/>
        <v>0</v>
      </c>
      <c r="BV28" s="276">
        <f t="shared" si="24"/>
        <v>0</v>
      </c>
      <c r="BW28" s="276">
        <f t="shared" si="25"/>
        <v>0</v>
      </c>
      <c r="BX28" s="276">
        <f t="shared" si="26"/>
        <v>0</v>
      </c>
      <c r="BY28" s="276">
        <f t="shared" si="27"/>
        <v>0</v>
      </c>
      <c r="BZ28" s="276">
        <f t="shared" si="28"/>
        <v>0</v>
      </c>
      <c r="CA28" s="276">
        <f t="shared" si="29"/>
        <v>0</v>
      </c>
      <c r="CB28" s="276">
        <f t="shared" si="30"/>
        <v>0</v>
      </c>
      <c r="CC28" s="276">
        <f t="shared" si="31"/>
        <v>0</v>
      </c>
      <c r="CD28" s="276">
        <f t="shared" si="32"/>
        <v>0</v>
      </c>
      <c r="CE28" s="276">
        <f t="shared" si="33"/>
        <v>0</v>
      </c>
      <c r="CF28" s="276">
        <f t="shared" si="34"/>
        <v>0</v>
      </c>
      <c r="CG28" s="276">
        <f t="shared" si="35"/>
        <v>0</v>
      </c>
      <c r="CH28" s="276">
        <f t="shared" si="36"/>
        <v>0</v>
      </c>
      <c r="CI28" s="276">
        <f t="shared" si="37"/>
        <v>1</v>
      </c>
      <c r="CJ28" s="276">
        <f t="shared" si="38"/>
        <v>0</v>
      </c>
      <c r="CK28" s="277"/>
      <c r="CL28" s="278">
        <v>0.43888888888888888</v>
      </c>
      <c r="CM28" s="279">
        <v>0.51250000000000007</v>
      </c>
      <c r="CN28" s="280">
        <f>CM28-CL28-CN$9</f>
        <v>7.3611111111111183E-2</v>
      </c>
      <c r="CO28" s="281">
        <f>IF(CN28&gt;IF(G28="О1-О3",CR$10,CR$9),CN28-IF(G28="О1-О3",CR$10,CR$9),0)</f>
        <v>7.3611111111111183E-2</v>
      </c>
      <c r="CP28" s="282">
        <f>HOUR(CO28)*3600+MINUTE(CO28)*60+SECOND(CO28)</f>
        <v>6360</v>
      </c>
      <c r="CQ28" s="283"/>
      <c r="CR28" s="295">
        <f t="shared" si="39"/>
        <v>3</v>
      </c>
      <c r="CS28" s="285">
        <f>IF(C26="","",SUM(AY28,IF(AW28=AW$14,0,60),IF(AX28=AX$14,0,60)))-60</f>
        <v>40</v>
      </c>
      <c r="CT28" s="286" t="e">
        <f>IF(#REF!="",0,IF(ISNUMBER(CR18),CR18+(1-(CS18+1)/181),0))</f>
        <v>#REF!</v>
      </c>
      <c r="CU28" s="286"/>
      <c r="CV28" s="293" t="e">
        <f>IF(ISNUMBER(CR18),IF(ISNUMBER(CT27),IF(CT28=CT27,CV27,B28),1),"")</f>
        <v>#REF!</v>
      </c>
      <c r="CW28" s="288"/>
      <c r="CX28" s="288"/>
      <c r="CY28" s="288"/>
      <c r="CZ28" s="288"/>
      <c r="DA28" s="288"/>
      <c r="DB28" s="288"/>
      <c r="DC28" s="288"/>
      <c r="DD28" s="289"/>
      <c r="DE28" s="42"/>
      <c r="DF28" s="5"/>
      <c r="DG28" s="42"/>
      <c r="DH28" s="42"/>
      <c r="DI28" s="42"/>
      <c r="DJ28" s="42"/>
      <c r="DK28" s="4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pans="1:253" s="123" customFormat="1" ht="20.100000000000001" customHeight="1" x14ac:dyDescent="0.2">
      <c r="A29" s="261" t="e">
        <f>CT29</f>
        <v>#REF!</v>
      </c>
      <c r="B29" s="290">
        <v>14</v>
      </c>
      <c r="C29" s="302" t="s">
        <v>250</v>
      </c>
      <c r="D29" s="264" t="s">
        <v>171</v>
      </c>
      <c r="E29" s="265">
        <v>2001</v>
      </c>
      <c r="F29" s="268"/>
      <c r="G29" s="269" t="s">
        <v>185</v>
      </c>
      <c r="H29" s="269" t="s">
        <v>67</v>
      </c>
      <c r="I29" s="268"/>
      <c r="J29" s="268"/>
      <c r="K29" s="269" t="s">
        <v>64</v>
      </c>
      <c r="L29" s="269" t="s">
        <v>72</v>
      </c>
      <c r="M29" s="304">
        <v>33198</v>
      </c>
      <c r="N29" s="270" t="s">
        <v>54</v>
      </c>
      <c r="O29" s="270" t="s">
        <v>54</v>
      </c>
      <c r="P29" s="270" t="s">
        <v>56</v>
      </c>
      <c r="Q29" s="270" t="s">
        <v>54</v>
      </c>
      <c r="R29" s="270" t="s">
        <v>54</v>
      </c>
      <c r="S29" s="270" t="s">
        <v>54</v>
      </c>
      <c r="T29" s="270" t="s">
        <v>54</v>
      </c>
      <c r="U29" s="270" t="s">
        <v>57</v>
      </c>
      <c r="V29" s="270" t="s">
        <v>56</v>
      </c>
      <c r="W29" s="270" t="s">
        <v>56</v>
      </c>
      <c r="X29" s="270"/>
      <c r="Y29" s="270"/>
      <c r="Z29" s="270"/>
      <c r="AA29" s="270"/>
      <c r="AB29" s="271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2"/>
      <c r="AW29" s="273" t="s">
        <v>56</v>
      </c>
      <c r="AX29" s="270"/>
      <c r="AY29" s="301">
        <v>2</v>
      </c>
      <c r="AZ29" s="275">
        <f t="shared" si="2"/>
        <v>1</v>
      </c>
      <c r="BA29" s="276">
        <f t="shared" si="3"/>
        <v>0</v>
      </c>
      <c r="BB29" s="276">
        <f t="shared" si="4"/>
        <v>0</v>
      </c>
      <c r="BC29" s="276">
        <f t="shared" si="5"/>
        <v>0</v>
      </c>
      <c r="BD29" s="276">
        <f t="shared" si="6"/>
        <v>0</v>
      </c>
      <c r="BE29" s="276">
        <f t="shared" si="7"/>
        <v>0</v>
      </c>
      <c r="BF29" s="276">
        <f t="shared" si="8"/>
        <v>1</v>
      </c>
      <c r="BG29" s="276">
        <f t="shared" si="9"/>
        <v>0</v>
      </c>
      <c r="BH29" s="276">
        <f t="shared" si="10"/>
        <v>0</v>
      </c>
      <c r="BI29" s="276">
        <f t="shared" si="11"/>
        <v>1</v>
      </c>
      <c r="BJ29" s="276">
        <f t="shared" si="12"/>
        <v>0</v>
      </c>
      <c r="BK29" s="276">
        <f t="shared" si="13"/>
        <v>0</v>
      </c>
      <c r="BL29" s="276">
        <f t="shared" si="14"/>
        <v>0</v>
      </c>
      <c r="BM29" s="276">
        <f t="shared" si="15"/>
        <v>0</v>
      </c>
      <c r="BN29" s="276">
        <f t="shared" si="16"/>
        <v>0</v>
      </c>
      <c r="BO29" s="276">
        <f t="shared" si="17"/>
        <v>0</v>
      </c>
      <c r="BP29" s="276">
        <f t="shared" si="18"/>
        <v>0</v>
      </c>
      <c r="BQ29" s="276">
        <f t="shared" si="19"/>
        <v>0</v>
      </c>
      <c r="BR29" s="276">
        <f t="shared" si="20"/>
        <v>0</v>
      </c>
      <c r="BS29" s="276">
        <f t="shared" si="21"/>
        <v>0</v>
      </c>
      <c r="BT29" s="276">
        <f t="shared" si="22"/>
        <v>0</v>
      </c>
      <c r="BU29" s="276">
        <f t="shared" si="23"/>
        <v>0</v>
      </c>
      <c r="BV29" s="276">
        <f t="shared" si="24"/>
        <v>0</v>
      </c>
      <c r="BW29" s="276">
        <f t="shared" si="25"/>
        <v>0</v>
      </c>
      <c r="BX29" s="276">
        <f t="shared" si="26"/>
        <v>0</v>
      </c>
      <c r="BY29" s="276">
        <f t="shared" si="27"/>
        <v>0</v>
      </c>
      <c r="BZ29" s="276">
        <f t="shared" si="28"/>
        <v>0</v>
      </c>
      <c r="CA29" s="276">
        <f t="shared" si="29"/>
        <v>0</v>
      </c>
      <c r="CB29" s="276">
        <f t="shared" si="30"/>
        <v>0</v>
      </c>
      <c r="CC29" s="276">
        <f t="shared" si="31"/>
        <v>0</v>
      </c>
      <c r="CD29" s="276">
        <f t="shared" si="32"/>
        <v>0</v>
      </c>
      <c r="CE29" s="276">
        <f t="shared" si="33"/>
        <v>0</v>
      </c>
      <c r="CF29" s="276">
        <f t="shared" si="34"/>
        <v>0</v>
      </c>
      <c r="CG29" s="276">
        <f t="shared" si="35"/>
        <v>0</v>
      </c>
      <c r="CH29" s="276">
        <f t="shared" si="36"/>
        <v>0</v>
      </c>
      <c r="CI29" s="276">
        <f t="shared" si="37"/>
        <v>0</v>
      </c>
      <c r="CJ29" s="276">
        <f t="shared" si="38"/>
        <v>0</v>
      </c>
      <c r="CK29" s="277"/>
      <c r="CL29" s="278">
        <v>0.42708333333333331</v>
      </c>
      <c r="CM29" s="279">
        <v>0.49374999999999997</v>
      </c>
      <c r="CN29" s="280">
        <f>CM29-CL29-CN$9</f>
        <v>6.6666666666666652E-2</v>
      </c>
      <c r="CO29" s="281">
        <f>IF(CN29&gt;IF(G31="О1-О3",CR$10,CR$9),CN29-IF(G31="О1-О3",CR$10,CR$9),0)</f>
        <v>6.6666666666666652E-2</v>
      </c>
      <c r="CP29" s="282">
        <f>HOUR(CO29)*3600+MINUTE(CO29)*60+SECOND(CO29)</f>
        <v>5760</v>
      </c>
      <c r="CQ29" s="283"/>
      <c r="CR29" s="295">
        <f t="shared" si="39"/>
        <v>3</v>
      </c>
      <c r="CS29" s="285">
        <f>IF(C24="","",SUM(AY29,IF(AW29=AW$14,0,60),IF(AX29=AX$14,0,60)))-60</f>
        <v>62</v>
      </c>
      <c r="CT29" s="286" t="e">
        <f>IF(#REF!="",0,IF(ISNUMBER(CR25),CR25+(1-(CS25+1)/181),0))</f>
        <v>#REF!</v>
      </c>
      <c r="CU29" s="286" t="e">
        <f t="shared" ref="CU29:CU40" si="42">CT29*100/MAX(CT:CT)</f>
        <v>#REF!</v>
      </c>
      <c r="CV29" s="293">
        <f>IF(ISNUMBER(CR25),IF(ISNUMBER(CT28),IF(CT29=CT28,CV28,B29),1),"")</f>
        <v>1</v>
      </c>
      <c r="CW29" s="288"/>
      <c r="CX29" s="288">
        <v>13</v>
      </c>
      <c r="CY29" s="288"/>
      <c r="CZ29" s="288"/>
      <c r="DA29" s="288"/>
      <c r="DB29" s="288">
        <v>8</v>
      </c>
      <c r="DC29" s="288"/>
      <c r="DD29" s="289" t="str">
        <f t="shared" ref="DD29:DD38" si="43">IF(OR(AND(CW29&gt;0,CW29&lt;4),AND(CX29&gt;0,CX29&lt;4),AND(CY29&gt;0,CY29&lt;4),AND(CZ29&gt;0,CZ29&lt;4),AND(DA29&gt;0,DA29&lt;4),AND(DB29&gt;0,DB29&lt;4),AND(DC29&gt;0,DC29&lt;4)),"Призер","")</f>
        <v/>
      </c>
      <c r="DE29" s="42"/>
      <c r="DF29" s="42"/>
      <c r="DG29" s="42"/>
      <c r="DH29" s="42"/>
      <c r="DI29" s="42"/>
      <c r="DJ29" s="42"/>
      <c r="DK29" s="4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</row>
    <row r="30" spans="1:253" s="112" customFormat="1" ht="20.100000000000001" customHeight="1" x14ac:dyDescent="0.25">
      <c r="A30" s="261">
        <f t="shared" si="1"/>
        <v>3.6519337016574585</v>
      </c>
      <c r="B30" s="262">
        <v>15</v>
      </c>
      <c r="C30" s="263" t="s">
        <v>239</v>
      </c>
      <c r="D30" s="294" t="s">
        <v>262</v>
      </c>
      <c r="E30" s="265">
        <v>1994</v>
      </c>
      <c r="F30" s="266"/>
      <c r="G30" s="267" t="s">
        <v>185</v>
      </c>
      <c r="H30" s="268"/>
      <c r="I30" s="268"/>
      <c r="J30" s="266"/>
      <c r="K30" s="269"/>
      <c r="L30" s="266"/>
      <c r="M30" s="266"/>
      <c r="N30" s="270" t="s">
        <v>54</v>
      </c>
      <c r="O30" s="270" t="s">
        <v>54</v>
      </c>
      <c r="P30" s="270" t="s">
        <v>56</v>
      </c>
      <c r="Q30" s="270" t="s">
        <v>54</v>
      </c>
      <c r="R30" s="270" t="s">
        <v>54</v>
      </c>
      <c r="S30" s="270" t="s">
        <v>54</v>
      </c>
      <c r="T30" s="270" t="s">
        <v>54</v>
      </c>
      <c r="U30" s="270" t="s">
        <v>57</v>
      </c>
      <c r="V30" s="270" t="s">
        <v>56</v>
      </c>
      <c r="W30" s="270" t="s">
        <v>56</v>
      </c>
      <c r="X30" s="270"/>
      <c r="Y30" s="270"/>
      <c r="Z30" s="270"/>
      <c r="AA30" s="270"/>
      <c r="AB30" s="271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2"/>
      <c r="AW30" s="273" t="s">
        <v>56</v>
      </c>
      <c r="AX30" s="270"/>
      <c r="AY30" s="301">
        <v>7</v>
      </c>
      <c r="AZ30" s="275">
        <f t="shared" si="2"/>
        <v>1</v>
      </c>
      <c r="BA30" s="276">
        <f t="shared" si="3"/>
        <v>0</v>
      </c>
      <c r="BB30" s="276">
        <f t="shared" si="4"/>
        <v>0</v>
      </c>
      <c r="BC30" s="276">
        <f t="shared" si="5"/>
        <v>0</v>
      </c>
      <c r="BD30" s="276">
        <f t="shared" si="6"/>
        <v>0</v>
      </c>
      <c r="BE30" s="276">
        <f t="shared" si="7"/>
        <v>0</v>
      </c>
      <c r="BF30" s="276">
        <f t="shared" si="8"/>
        <v>1</v>
      </c>
      <c r="BG30" s="276">
        <f t="shared" si="9"/>
        <v>0</v>
      </c>
      <c r="BH30" s="276">
        <f t="shared" si="10"/>
        <v>0</v>
      </c>
      <c r="BI30" s="276">
        <f t="shared" si="11"/>
        <v>1</v>
      </c>
      <c r="BJ30" s="276">
        <f t="shared" si="12"/>
        <v>0</v>
      </c>
      <c r="BK30" s="276">
        <f t="shared" si="13"/>
        <v>0</v>
      </c>
      <c r="BL30" s="276">
        <f t="shared" si="14"/>
        <v>0</v>
      </c>
      <c r="BM30" s="276">
        <f t="shared" si="15"/>
        <v>0</v>
      </c>
      <c r="BN30" s="276">
        <f t="shared" si="16"/>
        <v>0</v>
      </c>
      <c r="BO30" s="276">
        <f t="shared" si="17"/>
        <v>0</v>
      </c>
      <c r="BP30" s="276">
        <f t="shared" si="18"/>
        <v>0</v>
      </c>
      <c r="BQ30" s="276">
        <f t="shared" si="19"/>
        <v>0</v>
      </c>
      <c r="BR30" s="276">
        <f t="shared" si="20"/>
        <v>0</v>
      </c>
      <c r="BS30" s="276">
        <f t="shared" si="21"/>
        <v>0</v>
      </c>
      <c r="BT30" s="276">
        <f t="shared" si="22"/>
        <v>0</v>
      </c>
      <c r="BU30" s="276">
        <f t="shared" si="23"/>
        <v>0</v>
      </c>
      <c r="BV30" s="276">
        <f t="shared" si="24"/>
        <v>0</v>
      </c>
      <c r="BW30" s="276">
        <f t="shared" si="25"/>
        <v>0</v>
      </c>
      <c r="BX30" s="276">
        <f t="shared" si="26"/>
        <v>0</v>
      </c>
      <c r="BY30" s="276">
        <f t="shared" si="27"/>
        <v>0</v>
      </c>
      <c r="BZ30" s="276">
        <f t="shared" si="28"/>
        <v>0</v>
      </c>
      <c r="CA30" s="276">
        <f t="shared" si="29"/>
        <v>0</v>
      </c>
      <c r="CB30" s="276">
        <f t="shared" si="30"/>
        <v>0</v>
      </c>
      <c r="CC30" s="276">
        <f t="shared" si="31"/>
        <v>0</v>
      </c>
      <c r="CD30" s="276">
        <f t="shared" si="32"/>
        <v>0</v>
      </c>
      <c r="CE30" s="276">
        <f t="shared" si="33"/>
        <v>0</v>
      </c>
      <c r="CF30" s="276">
        <f t="shared" si="34"/>
        <v>0</v>
      </c>
      <c r="CG30" s="276">
        <f t="shared" si="35"/>
        <v>0</v>
      </c>
      <c r="CH30" s="276">
        <f t="shared" si="36"/>
        <v>0</v>
      </c>
      <c r="CI30" s="276">
        <f t="shared" si="37"/>
        <v>0</v>
      </c>
      <c r="CJ30" s="276">
        <f t="shared" si="38"/>
        <v>0</v>
      </c>
      <c r="CK30" s="277"/>
      <c r="CL30" s="278"/>
      <c r="CM30" s="279"/>
      <c r="CN30" s="280"/>
      <c r="CO30" s="281"/>
      <c r="CP30" s="282"/>
      <c r="CQ30" s="283"/>
      <c r="CR30" s="295">
        <f t="shared" si="39"/>
        <v>3</v>
      </c>
      <c r="CS30" s="285">
        <f>IF(C25="","",SUM(AY30,IF(AW30=AW$14,0,60),IF(AX30=AX$14,0,60)))-60</f>
        <v>67</v>
      </c>
      <c r="CT30" s="286">
        <f>IF(C21="",0,IF(ISNUMBER(CR29),CR29+(1-(CS29+1)/181),0))</f>
        <v>3.6519337016574585</v>
      </c>
      <c r="CU30" s="286" t="e">
        <f t="shared" si="42"/>
        <v>#REF!</v>
      </c>
      <c r="CV30" s="293">
        <f>IF(ISNUMBER(CR29),IF(ISNUMBER(#REF!),IF(CT30=#REF!,#REF!,B30),1),"")</f>
        <v>1</v>
      </c>
      <c r="CW30" s="288"/>
      <c r="CX30" s="288">
        <v>12</v>
      </c>
      <c r="CY30" s="288"/>
      <c r="CZ30" s="288"/>
      <c r="DA30" s="288"/>
      <c r="DB30" s="288">
        <v>7</v>
      </c>
      <c r="DC30" s="288"/>
      <c r="DD30" s="289" t="str">
        <f t="shared" si="43"/>
        <v/>
      </c>
      <c r="DE30" s="42"/>
      <c r="DF30" s="42"/>
      <c r="DG30" s="42"/>
      <c r="DH30" s="42"/>
      <c r="DI30" s="42"/>
      <c r="DJ30" s="42"/>
      <c r="DK30" s="42"/>
    </row>
    <row r="31" spans="1:253" s="112" customFormat="1" ht="20.100000000000001" customHeight="1" x14ac:dyDescent="0.25">
      <c r="A31" s="261">
        <f t="shared" si="1"/>
        <v>3.6077348066298343</v>
      </c>
      <c r="B31" s="290">
        <v>16</v>
      </c>
      <c r="C31" s="263" t="s">
        <v>243</v>
      </c>
      <c r="D31" s="305" t="s">
        <v>171</v>
      </c>
      <c r="E31" s="265"/>
      <c r="F31" s="266"/>
      <c r="G31" s="267" t="s">
        <v>185</v>
      </c>
      <c r="H31" s="268"/>
      <c r="I31" s="268"/>
      <c r="J31" s="266"/>
      <c r="K31" s="269"/>
      <c r="L31" s="266"/>
      <c r="M31" s="266"/>
      <c r="N31" s="270" t="s">
        <v>54</v>
      </c>
      <c r="O31" s="270" t="s">
        <v>54</v>
      </c>
      <c r="P31" s="270" t="s">
        <v>56</v>
      </c>
      <c r="Q31" s="270" t="s">
        <v>54</v>
      </c>
      <c r="R31" s="270" t="s">
        <v>54</v>
      </c>
      <c r="S31" s="270" t="s">
        <v>54</v>
      </c>
      <c r="T31" s="270" t="s">
        <v>54</v>
      </c>
      <c r="U31" s="270" t="s">
        <v>57</v>
      </c>
      <c r="V31" s="270" t="s">
        <v>56</v>
      </c>
      <c r="W31" s="270" t="s">
        <v>56</v>
      </c>
      <c r="X31" s="270"/>
      <c r="Y31" s="270"/>
      <c r="Z31" s="270"/>
      <c r="AA31" s="270"/>
      <c r="AB31" s="271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2"/>
      <c r="AW31" s="273" t="s">
        <v>55</v>
      </c>
      <c r="AX31" s="270"/>
      <c r="AY31" s="301">
        <v>10</v>
      </c>
      <c r="AZ31" s="275">
        <f t="shared" si="2"/>
        <v>1</v>
      </c>
      <c r="BA31" s="276">
        <f t="shared" si="3"/>
        <v>0</v>
      </c>
      <c r="BB31" s="276">
        <f t="shared" si="4"/>
        <v>0</v>
      </c>
      <c r="BC31" s="276">
        <f t="shared" si="5"/>
        <v>0</v>
      </c>
      <c r="BD31" s="276">
        <f t="shared" si="6"/>
        <v>0</v>
      </c>
      <c r="BE31" s="276">
        <f t="shared" si="7"/>
        <v>0</v>
      </c>
      <c r="BF31" s="276">
        <f t="shared" si="8"/>
        <v>1</v>
      </c>
      <c r="BG31" s="276">
        <f t="shared" si="9"/>
        <v>0</v>
      </c>
      <c r="BH31" s="276">
        <f t="shared" si="10"/>
        <v>0</v>
      </c>
      <c r="BI31" s="276">
        <f t="shared" si="11"/>
        <v>1</v>
      </c>
      <c r="BJ31" s="276">
        <f t="shared" si="12"/>
        <v>0</v>
      </c>
      <c r="BK31" s="276">
        <f t="shared" si="13"/>
        <v>0</v>
      </c>
      <c r="BL31" s="276">
        <f t="shared" si="14"/>
        <v>0</v>
      </c>
      <c r="BM31" s="276">
        <f t="shared" si="15"/>
        <v>0</v>
      </c>
      <c r="BN31" s="276">
        <f t="shared" si="16"/>
        <v>0</v>
      </c>
      <c r="BO31" s="276">
        <f t="shared" si="17"/>
        <v>0</v>
      </c>
      <c r="BP31" s="276">
        <f t="shared" si="18"/>
        <v>0</v>
      </c>
      <c r="BQ31" s="276">
        <f t="shared" si="19"/>
        <v>0</v>
      </c>
      <c r="BR31" s="276">
        <f t="shared" si="20"/>
        <v>0</v>
      </c>
      <c r="BS31" s="276">
        <f t="shared" si="21"/>
        <v>0</v>
      </c>
      <c r="BT31" s="276">
        <f t="shared" si="22"/>
        <v>0</v>
      </c>
      <c r="BU31" s="276">
        <f t="shared" si="23"/>
        <v>0</v>
      </c>
      <c r="BV31" s="276">
        <f t="shared" si="24"/>
        <v>0</v>
      </c>
      <c r="BW31" s="276">
        <f t="shared" si="25"/>
        <v>0</v>
      </c>
      <c r="BX31" s="276">
        <f t="shared" si="26"/>
        <v>0</v>
      </c>
      <c r="BY31" s="276">
        <f t="shared" si="27"/>
        <v>0</v>
      </c>
      <c r="BZ31" s="276">
        <f t="shared" si="28"/>
        <v>0</v>
      </c>
      <c r="CA31" s="276">
        <f t="shared" si="29"/>
        <v>0</v>
      </c>
      <c r="CB31" s="276">
        <f t="shared" si="30"/>
        <v>0</v>
      </c>
      <c r="CC31" s="276">
        <f t="shared" si="31"/>
        <v>0</v>
      </c>
      <c r="CD31" s="276">
        <f t="shared" si="32"/>
        <v>0</v>
      </c>
      <c r="CE31" s="276">
        <f t="shared" si="33"/>
        <v>0</v>
      </c>
      <c r="CF31" s="276">
        <f t="shared" si="34"/>
        <v>0</v>
      </c>
      <c r="CG31" s="276">
        <f t="shared" si="35"/>
        <v>0</v>
      </c>
      <c r="CH31" s="276">
        <f t="shared" si="36"/>
        <v>0</v>
      </c>
      <c r="CI31" s="276">
        <f t="shared" si="37"/>
        <v>0</v>
      </c>
      <c r="CJ31" s="276">
        <f t="shared" si="38"/>
        <v>0</v>
      </c>
      <c r="CK31" s="277"/>
      <c r="CL31" s="278"/>
      <c r="CM31" s="279"/>
      <c r="CN31" s="280"/>
      <c r="CO31" s="281"/>
      <c r="CP31" s="282"/>
      <c r="CQ31" s="283"/>
      <c r="CR31" s="295">
        <f t="shared" si="39"/>
        <v>3</v>
      </c>
      <c r="CS31" s="285">
        <f>IF(C26="","",SUM(AY31,IF(AW31=AW$14,0,60),IF(AX31=AX$14,0,60)))-60</f>
        <v>70</v>
      </c>
      <c r="CT31" s="286">
        <f>IF(C17="",0,IF(ISNUMBER(CR31),CR31+(1-(CS31+1)/181),0))</f>
        <v>3.6077348066298343</v>
      </c>
      <c r="CU31" s="286" t="e">
        <f t="shared" si="42"/>
        <v>#REF!</v>
      </c>
      <c r="CV31" s="293">
        <f>IF(ISNUMBER(CR31),IF(ISNUMBER(CT30),IF(CT31=CT30,CV30,B31),1),"")</f>
        <v>16</v>
      </c>
      <c r="CW31" s="288"/>
      <c r="CX31" s="288">
        <v>18</v>
      </c>
      <c r="CY31" s="288"/>
      <c r="CZ31" s="288"/>
      <c r="DA31" s="288"/>
      <c r="DB31" s="288"/>
      <c r="DC31" s="288"/>
      <c r="DD31" s="289" t="str">
        <f t="shared" si="43"/>
        <v/>
      </c>
      <c r="DE31" s="42"/>
      <c r="DF31" s="42"/>
      <c r="DG31" s="42"/>
      <c r="DH31" s="42"/>
      <c r="DI31" s="42"/>
      <c r="DJ31" s="42"/>
      <c r="DK31" s="42"/>
    </row>
    <row r="32" spans="1:253" s="123" customFormat="1" ht="20.100000000000001" customHeight="1" x14ac:dyDescent="0.25">
      <c r="A32" s="261" t="e">
        <f t="shared" si="1"/>
        <v>#REF!</v>
      </c>
      <c r="B32" s="262">
        <v>17</v>
      </c>
      <c r="C32" s="291" t="s">
        <v>252</v>
      </c>
      <c r="D32" s="305" t="s">
        <v>246</v>
      </c>
      <c r="E32" s="265">
        <v>2006</v>
      </c>
      <c r="F32" s="269" t="s">
        <v>71</v>
      </c>
      <c r="G32" s="269" t="s">
        <v>185</v>
      </c>
      <c r="H32" s="268"/>
      <c r="I32" s="268"/>
      <c r="J32" s="266"/>
      <c r="K32" s="269"/>
      <c r="L32" s="266"/>
      <c r="M32" s="266"/>
      <c r="N32" s="270" t="s">
        <v>127</v>
      </c>
      <c r="O32" s="270" t="s">
        <v>127</v>
      </c>
      <c r="P32" s="270" t="s">
        <v>127</v>
      </c>
      <c r="Q32" s="270" t="s">
        <v>127</v>
      </c>
      <c r="R32" s="270" t="s">
        <v>127</v>
      </c>
      <c r="S32" s="270" t="s">
        <v>127</v>
      </c>
      <c r="T32" s="270" t="s">
        <v>127</v>
      </c>
      <c r="U32" s="270" t="s">
        <v>127</v>
      </c>
      <c r="V32" s="270" t="s">
        <v>127</v>
      </c>
      <c r="W32" s="270" t="s">
        <v>127</v>
      </c>
      <c r="X32" s="270"/>
      <c r="Y32" s="270"/>
      <c r="Z32" s="270"/>
      <c r="AA32" s="270"/>
      <c r="AB32" s="271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2"/>
      <c r="AW32" s="273" t="s">
        <v>172</v>
      </c>
      <c r="AX32" s="270"/>
      <c r="AY32" s="301">
        <v>35</v>
      </c>
      <c r="AZ32" s="275">
        <f t="shared" si="2"/>
        <v>1</v>
      </c>
      <c r="BA32" s="276">
        <f t="shared" si="3"/>
        <v>0</v>
      </c>
      <c r="BB32" s="276">
        <f t="shared" si="4"/>
        <v>0</v>
      </c>
      <c r="BC32" s="276">
        <f t="shared" si="5"/>
        <v>0</v>
      </c>
      <c r="BD32" s="276">
        <f t="shared" si="6"/>
        <v>0</v>
      </c>
      <c r="BE32" s="276">
        <f t="shared" si="7"/>
        <v>0</v>
      </c>
      <c r="BF32" s="276">
        <f t="shared" si="8"/>
        <v>1</v>
      </c>
      <c r="BG32" s="276">
        <f t="shared" si="9"/>
        <v>0</v>
      </c>
      <c r="BH32" s="276">
        <f t="shared" si="10"/>
        <v>1</v>
      </c>
      <c r="BI32" s="276">
        <f t="shared" si="11"/>
        <v>0</v>
      </c>
      <c r="BJ32" s="276">
        <f t="shared" si="12"/>
        <v>0</v>
      </c>
      <c r="BK32" s="276">
        <f t="shared" si="13"/>
        <v>0</v>
      </c>
      <c r="BL32" s="276">
        <f t="shared" si="14"/>
        <v>0</v>
      </c>
      <c r="BM32" s="276">
        <f t="shared" si="15"/>
        <v>0</v>
      </c>
      <c r="BN32" s="276">
        <f t="shared" si="16"/>
        <v>0</v>
      </c>
      <c r="BO32" s="276">
        <f t="shared" si="17"/>
        <v>0</v>
      </c>
      <c r="BP32" s="276">
        <f t="shared" si="18"/>
        <v>0</v>
      </c>
      <c r="BQ32" s="276">
        <f t="shared" si="19"/>
        <v>0</v>
      </c>
      <c r="BR32" s="276">
        <f t="shared" si="20"/>
        <v>0</v>
      </c>
      <c r="BS32" s="276">
        <f t="shared" si="21"/>
        <v>0</v>
      </c>
      <c r="BT32" s="276">
        <f t="shared" si="22"/>
        <v>0</v>
      </c>
      <c r="BU32" s="276">
        <f t="shared" si="23"/>
        <v>0</v>
      </c>
      <c r="BV32" s="276">
        <f t="shared" si="24"/>
        <v>0</v>
      </c>
      <c r="BW32" s="276">
        <f t="shared" si="25"/>
        <v>0</v>
      </c>
      <c r="BX32" s="276">
        <f t="shared" si="26"/>
        <v>0</v>
      </c>
      <c r="BY32" s="276">
        <f t="shared" si="27"/>
        <v>0</v>
      </c>
      <c r="BZ32" s="276">
        <f t="shared" si="28"/>
        <v>0</v>
      </c>
      <c r="CA32" s="276">
        <f t="shared" si="29"/>
        <v>0</v>
      </c>
      <c r="CB32" s="276">
        <f t="shared" si="30"/>
        <v>0</v>
      </c>
      <c r="CC32" s="276">
        <f t="shared" si="31"/>
        <v>0</v>
      </c>
      <c r="CD32" s="276">
        <f t="shared" si="32"/>
        <v>0</v>
      </c>
      <c r="CE32" s="276">
        <f t="shared" si="33"/>
        <v>0</v>
      </c>
      <c r="CF32" s="276">
        <f t="shared" si="34"/>
        <v>0</v>
      </c>
      <c r="CG32" s="276">
        <f t="shared" si="35"/>
        <v>0</v>
      </c>
      <c r="CH32" s="276">
        <f t="shared" si="36"/>
        <v>0</v>
      </c>
      <c r="CI32" s="276">
        <f t="shared" si="37"/>
        <v>0</v>
      </c>
      <c r="CJ32" s="276">
        <f t="shared" si="38"/>
        <v>0</v>
      </c>
      <c r="CK32" s="277"/>
      <c r="CL32" s="278"/>
      <c r="CM32" s="279"/>
      <c r="CN32" s="280"/>
      <c r="CO32" s="281"/>
      <c r="CP32" s="282"/>
      <c r="CQ32" s="283"/>
      <c r="CR32" s="295">
        <f t="shared" si="39"/>
        <v>3</v>
      </c>
      <c r="CS32" s="285">
        <f t="shared" ref="CS32:CS40" si="44">IF(C30="","",SUM(AY32,IF(AW32=AW$14,0,60),IF(AX32=AX$14,0,60)))-60</f>
        <v>95</v>
      </c>
      <c r="CT32" s="286" t="e">
        <f>IF(#REF!="",0,IF(ISNUMBER(CR21),CR21+(1-(CS21+1)/181),0))</f>
        <v>#REF!</v>
      </c>
      <c r="CU32" s="286" t="e">
        <f t="shared" si="42"/>
        <v>#REF!</v>
      </c>
      <c r="CV32" s="293" t="e">
        <f>IF(ISNUMBER(CR21),IF(ISNUMBER(CT31),IF(CT32=CT31,CV31,B32),1),"")</f>
        <v>#REF!</v>
      </c>
      <c r="CW32" s="288"/>
      <c r="CX32" s="288">
        <v>15</v>
      </c>
      <c r="CY32" s="288"/>
      <c r="CZ32" s="288"/>
      <c r="DA32" s="288"/>
      <c r="DB32" s="288"/>
      <c r="DC32" s="288"/>
      <c r="DD32" s="289" t="str">
        <f t="shared" si="43"/>
        <v/>
      </c>
      <c r="DE32" s="42"/>
      <c r="DF32" s="42"/>
      <c r="DG32" s="42"/>
      <c r="DH32" s="42"/>
      <c r="DI32" s="42"/>
      <c r="DJ32" s="42"/>
      <c r="DK32" s="4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</row>
    <row r="33" spans="1:253" s="112" customFormat="1" ht="20.100000000000001" customHeight="1" x14ac:dyDescent="0.25">
      <c r="A33" s="261">
        <f t="shared" si="1"/>
        <v>9.5801104972375697</v>
      </c>
      <c r="B33" s="290">
        <v>18</v>
      </c>
      <c r="C33" s="263" t="s">
        <v>251</v>
      </c>
      <c r="D33" s="294" t="s">
        <v>246</v>
      </c>
      <c r="E33" s="265">
        <v>2005</v>
      </c>
      <c r="F33" s="266"/>
      <c r="G33" s="267" t="s">
        <v>185</v>
      </c>
      <c r="H33" s="267" t="s">
        <v>63</v>
      </c>
      <c r="I33" s="268">
        <v>106</v>
      </c>
      <c r="J33" s="306"/>
      <c r="K33" s="269" t="s">
        <v>64</v>
      </c>
      <c r="L33" s="269"/>
      <c r="M33" s="306">
        <v>32247</v>
      </c>
      <c r="N33" s="270" t="s">
        <v>54</v>
      </c>
      <c r="O33" s="270" t="s">
        <v>54</v>
      </c>
      <c r="P33" s="270" t="s">
        <v>54</v>
      </c>
      <c r="Q33" s="270" t="s">
        <v>54</v>
      </c>
      <c r="R33" s="270" t="s">
        <v>54</v>
      </c>
      <c r="S33" s="270" t="s">
        <v>54</v>
      </c>
      <c r="T33" s="270" t="s">
        <v>54</v>
      </c>
      <c r="U33" s="270" t="s">
        <v>54</v>
      </c>
      <c r="V33" s="270" t="s">
        <v>54</v>
      </c>
      <c r="W33" s="270" t="s">
        <v>54</v>
      </c>
      <c r="X33" s="270"/>
      <c r="Y33" s="270"/>
      <c r="Z33" s="270"/>
      <c r="AA33" s="270"/>
      <c r="AB33" s="271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2"/>
      <c r="AW33" s="273" t="s">
        <v>56</v>
      </c>
      <c r="AX33" s="270"/>
      <c r="AY33" s="301">
        <v>40</v>
      </c>
      <c r="AZ33" s="275">
        <f t="shared" si="2"/>
        <v>1</v>
      </c>
      <c r="BA33" s="276">
        <f t="shared" si="3"/>
        <v>0</v>
      </c>
      <c r="BB33" s="276">
        <f t="shared" si="4"/>
        <v>0</v>
      </c>
      <c r="BC33" s="276">
        <f t="shared" si="5"/>
        <v>0</v>
      </c>
      <c r="BD33" s="276">
        <f t="shared" si="6"/>
        <v>0</v>
      </c>
      <c r="BE33" s="276">
        <f t="shared" si="7"/>
        <v>0</v>
      </c>
      <c r="BF33" s="276">
        <f t="shared" si="8"/>
        <v>1</v>
      </c>
      <c r="BG33" s="276">
        <f t="shared" si="9"/>
        <v>0</v>
      </c>
      <c r="BH33" s="276">
        <f t="shared" si="10"/>
        <v>1</v>
      </c>
      <c r="BI33" s="276">
        <f t="shared" si="11"/>
        <v>0</v>
      </c>
      <c r="BJ33" s="276">
        <f t="shared" si="12"/>
        <v>0</v>
      </c>
      <c r="BK33" s="276">
        <f t="shared" si="13"/>
        <v>0</v>
      </c>
      <c r="BL33" s="276">
        <f t="shared" si="14"/>
        <v>0</v>
      </c>
      <c r="BM33" s="276">
        <f t="shared" si="15"/>
        <v>0</v>
      </c>
      <c r="BN33" s="276">
        <f t="shared" si="16"/>
        <v>0</v>
      </c>
      <c r="BO33" s="276">
        <f t="shared" si="17"/>
        <v>0</v>
      </c>
      <c r="BP33" s="276">
        <f t="shared" si="18"/>
        <v>0</v>
      </c>
      <c r="BQ33" s="276">
        <f t="shared" si="19"/>
        <v>0</v>
      </c>
      <c r="BR33" s="276">
        <f t="shared" si="20"/>
        <v>0</v>
      </c>
      <c r="BS33" s="276">
        <f t="shared" si="21"/>
        <v>0</v>
      </c>
      <c r="BT33" s="276">
        <f t="shared" si="22"/>
        <v>0</v>
      </c>
      <c r="BU33" s="276">
        <f t="shared" si="23"/>
        <v>0</v>
      </c>
      <c r="BV33" s="276">
        <f t="shared" si="24"/>
        <v>0</v>
      </c>
      <c r="BW33" s="276">
        <f t="shared" si="25"/>
        <v>0</v>
      </c>
      <c r="BX33" s="276">
        <f t="shared" si="26"/>
        <v>0</v>
      </c>
      <c r="BY33" s="276">
        <f t="shared" si="27"/>
        <v>0</v>
      </c>
      <c r="BZ33" s="276">
        <f t="shared" si="28"/>
        <v>0</v>
      </c>
      <c r="CA33" s="276">
        <f t="shared" si="29"/>
        <v>0</v>
      </c>
      <c r="CB33" s="276">
        <f t="shared" si="30"/>
        <v>0</v>
      </c>
      <c r="CC33" s="276">
        <f t="shared" si="31"/>
        <v>0</v>
      </c>
      <c r="CD33" s="276">
        <f t="shared" si="32"/>
        <v>0</v>
      </c>
      <c r="CE33" s="276">
        <f t="shared" si="33"/>
        <v>0</v>
      </c>
      <c r="CF33" s="276">
        <f t="shared" si="34"/>
        <v>0</v>
      </c>
      <c r="CG33" s="276">
        <f t="shared" si="35"/>
        <v>0</v>
      </c>
      <c r="CH33" s="276">
        <f t="shared" si="36"/>
        <v>0</v>
      </c>
      <c r="CI33" s="276">
        <f t="shared" si="37"/>
        <v>0</v>
      </c>
      <c r="CJ33" s="276">
        <f t="shared" si="38"/>
        <v>0</v>
      </c>
      <c r="CK33" s="277"/>
      <c r="CL33" s="278">
        <v>0.44444444444444442</v>
      </c>
      <c r="CM33" s="279">
        <v>0.4861111111111111</v>
      </c>
      <c r="CN33" s="280">
        <f>CM33-CL33-CN$9</f>
        <v>4.1666666666666685E-2</v>
      </c>
      <c r="CO33" s="281">
        <f>IF(CN33&gt;IF(G31="О1-О3",CR$10,CR$9),CN33-IF(G31="О1-О3",CR$10,CR$9),0)</f>
        <v>4.1666666666666685E-2</v>
      </c>
      <c r="CP33" s="282">
        <f>HOUR(CO33)*3600+MINUTE(CO33)*60+SECOND(CO33)</f>
        <v>3600</v>
      </c>
      <c r="CQ33" s="283"/>
      <c r="CR33" s="295">
        <f t="shared" si="39"/>
        <v>3</v>
      </c>
      <c r="CS33" s="296">
        <f t="shared" si="44"/>
        <v>100</v>
      </c>
      <c r="CT33" s="286">
        <f>IF(C20="",0,IF(ISNUMBER(CR17),CR17+(1-(CS17+1)/181),0))</f>
        <v>9.5801104972375697</v>
      </c>
      <c r="CU33" s="286" t="e">
        <f t="shared" si="42"/>
        <v>#REF!</v>
      </c>
      <c r="CV33" s="293">
        <f>IF(ISNUMBER(CR17),IF(ISNUMBER(CT32),IF(CT33=CT32,CV32,B33),1),"")</f>
        <v>1</v>
      </c>
      <c r="CW33" s="288"/>
      <c r="CX33" s="288">
        <v>16</v>
      </c>
      <c r="CY33" s="288"/>
      <c r="CZ33" s="288"/>
      <c r="DA33" s="288"/>
      <c r="DB33" s="288"/>
      <c r="DC33" s="288"/>
      <c r="DD33" s="289" t="str">
        <f t="shared" si="43"/>
        <v/>
      </c>
      <c r="DE33" s="42"/>
      <c r="DF33" s="42"/>
      <c r="DG33" s="42"/>
      <c r="DH33" s="42"/>
      <c r="DI33" s="42"/>
      <c r="DJ33" s="42"/>
      <c r="DK33" s="42"/>
    </row>
    <row r="34" spans="1:253" s="112" customFormat="1" ht="20.100000000000001" customHeight="1" x14ac:dyDescent="0.25">
      <c r="A34" s="261">
        <f t="shared" si="1"/>
        <v>4.6353591160220997</v>
      </c>
      <c r="B34" s="262">
        <v>19</v>
      </c>
      <c r="C34" s="264" t="s">
        <v>247</v>
      </c>
      <c r="D34" s="264" t="s">
        <v>246</v>
      </c>
      <c r="E34" s="265">
        <v>2005</v>
      </c>
      <c r="F34" s="266"/>
      <c r="G34" s="267" t="s">
        <v>185</v>
      </c>
      <c r="H34" s="269" t="s">
        <v>67</v>
      </c>
      <c r="I34" s="268"/>
      <c r="J34" s="266"/>
      <c r="K34" s="269"/>
      <c r="L34" s="266"/>
      <c r="M34" s="266"/>
      <c r="N34" s="270" t="s">
        <v>56</v>
      </c>
      <c r="O34" s="270" t="s">
        <v>55</v>
      </c>
      <c r="P34" s="270" t="s">
        <v>56</v>
      </c>
      <c r="Q34" s="270" t="s">
        <v>54</v>
      </c>
      <c r="R34" s="270" t="s">
        <v>55</v>
      </c>
      <c r="S34" s="270" t="s">
        <v>54</v>
      </c>
      <c r="T34" s="270" t="s">
        <v>54</v>
      </c>
      <c r="U34" s="270" t="s">
        <v>55</v>
      </c>
      <c r="V34" s="270" t="s">
        <v>56</v>
      </c>
      <c r="W34" s="270" t="s">
        <v>54</v>
      </c>
      <c r="X34" s="270"/>
      <c r="Y34" s="270"/>
      <c r="Z34" s="270"/>
      <c r="AA34" s="270"/>
      <c r="AB34" s="271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2"/>
      <c r="AW34" s="273" t="s">
        <v>56</v>
      </c>
      <c r="AX34" s="270"/>
      <c r="AY34" s="301">
        <v>9</v>
      </c>
      <c r="AZ34" s="275">
        <f t="shared" si="2"/>
        <v>0</v>
      </c>
      <c r="BA34" s="276">
        <f t="shared" si="3"/>
        <v>0</v>
      </c>
      <c r="BB34" s="276">
        <f t="shared" si="4"/>
        <v>0</v>
      </c>
      <c r="BC34" s="276">
        <f t="shared" si="5"/>
        <v>0</v>
      </c>
      <c r="BD34" s="276">
        <f t="shared" si="6"/>
        <v>0</v>
      </c>
      <c r="BE34" s="276">
        <f t="shared" si="7"/>
        <v>0</v>
      </c>
      <c r="BF34" s="276">
        <f t="shared" si="8"/>
        <v>1</v>
      </c>
      <c r="BG34" s="276">
        <f t="shared" si="9"/>
        <v>0</v>
      </c>
      <c r="BH34" s="276">
        <f t="shared" si="10"/>
        <v>0</v>
      </c>
      <c r="BI34" s="276">
        <f t="shared" si="11"/>
        <v>0</v>
      </c>
      <c r="BJ34" s="276">
        <f t="shared" si="12"/>
        <v>0</v>
      </c>
      <c r="BK34" s="276">
        <f t="shared" si="13"/>
        <v>0</v>
      </c>
      <c r="BL34" s="276">
        <f t="shared" si="14"/>
        <v>0</v>
      </c>
      <c r="BM34" s="276">
        <f t="shared" si="15"/>
        <v>0</v>
      </c>
      <c r="BN34" s="276">
        <f t="shared" si="16"/>
        <v>0</v>
      </c>
      <c r="BO34" s="276">
        <f t="shared" si="17"/>
        <v>0</v>
      </c>
      <c r="BP34" s="276">
        <f t="shared" si="18"/>
        <v>0</v>
      </c>
      <c r="BQ34" s="276">
        <f t="shared" si="19"/>
        <v>0</v>
      </c>
      <c r="BR34" s="276">
        <f t="shared" si="20"/>
        <v>0</v>
      </c>
      <c r="BS34" s="276">
        <f t="shared" si="21"/>
        <v>0</v>
      </c>
      <c r="BT34" s="276">
        <f t="shared" si="22"/>
        <v>0</v>
      </c>
      <c r="BU34" s="276">
        <f t="shared" si="23"/>
        <v>0</v>
      </c>
      <c r="BV34" s="276">
        <f t="shared" si="24"/>
        <v>0</v>
      </c>
      <c r="BW34" s="276">
        <f t="shared" si="25"/>
        <v>0</v>
      </c>
      <c r="BX34" s="276">
        <f t="shared" si="26"/>
        <v>0</v>
      </c>
      <c r="BY34" s="276">
        <f t="shared" si="27"/>
        <v>0</v>
      </c>
      <c r="BZ34" s="276">
        <f t="shared" si="28"/>
        <v>0</v>
      </c>
      <c r="CA34" s="276">
        <f t="shared" si="29"/>
        <v>0</v>
      </c>
      <c r="CB34" s="276">
        <f t="shared" si="30"/>
        <v>0</v>
      </c>
      <c r="CC34" s="276">
        <f t="shared" si="31"/>
        <v>0</v>
      </c>
      <c r="CD34" s="276">
        <f t="shared" si="32"/>
        <v>0</v>
      </c>
      <c r="CE34" s="276">
        <f t="shared" si="33"/>
        <v>0</v>
      </c>
      <c r="CF34" s="276">
        <f t="shared" si="34"/>
        <v>0</v>
      </c>
      <c r="CG34" s="276">
        <f t="shared" si="35"/>
        <v>0</v>
      </c>
      <c r="CH34" s="276">
        <f t="shared" si="36"/>
        <v>0</v>
      </c>
      <c r="CI34" s="276">
        <f t="shared" si="37"/>
        <v>0</v>
      </c>
      <c r="CJ34" s="276">
        <f t="shared" si="38"/>
        <v>0</v>
      </c>
      <c r="CK34" s="277"/>
      <c r="CL34" s="278">
        <v>0.42152777777777778</v>
      </c>
      <c r="CM34" s="279">
        <v>0.46458333333333335</v>
      </c>
      <c r="CN34" s="280">
        <f>CM34-CL34-CN$9</f>
        <v>4.3055555555555569E-2</v>
      </c>
      <c r="CO34" s="281">
        <f>IF(CN34&gt;IF(G34="О1-О3",CR$10,CR$9),CN34-IF(G34="О1-О3",CR$10,CR$9),0)</f>
        <v>4.3055555555555569E-2</v>
      </c>
      <c r="CP34" s="282">
        <f>HOUR(CO34)*3600+MINUTE(CO34)*60+SECOND(CO34)</f>
        <v>3720</v>
      </c>
      <c r="CQ34" s="283"/>
      <c r="CR34" s="295">
        <f t="shared" si="39"/>
        <v>1</v>
      </c>
      <c r="CS34" s="285">
        <f t="shared" si="44"/>
        <v>69</v>
      </c>
      <c r="CT34" s="286">
        <f>IF(C22="",0,IF(ISNUMBER(CR22),CR22+(1-(CS22+1)/181),0))</f>
        <v>4.6353591160220997</v>
      </c>
      <c r="CU34" s="286" t="e">
        <f t="shared" si="42"/>
        <v>#REF!</v>
      </c>
      <c r="CV34" s="293">
        <f>IF(ISNUMBER(CR22),IF(ISNUMBER(CT33),IF(CT34=CT33,CV33,B34),1),"")</f>
        <v>19</v>
      </c>
      <c r="CW34" s="288"/>
      <c r="CX34" s="288">
        <v>6</v>
      </c>
      <c r="CY34" s="288"/>
      <c r="CZ34" s="288"/>
      <c r="DA34" s="288"/>
      <c r="DB34" s="288"/>
      <c r="DC34" s="288"/>
      <c r="DD34" s="289" t="str">
        <f t="shared" si="43"/>
        <v/>
      </c>
      <c r="DE34" s="42"/>
      <c r="DF34" s="42"/>
      <c r="DG34" s="42"/>
      <c r="DH34" s="42"/>
      <c r="DI34" s="42"/>
      <c r="DJ34" s="42"/>
      <c r="DK34" s="42"/>
    </row>
    <row r="35" spans="1:253" s="112" customFormat="1" ht="20.100000000000001" customHeight="1" x14ac:dyDescent="0.2">
      <c r="A35" s="261">
        <f t="shared" si="1"/>
        <v>9.9779005524861883</v>
      </c>
      <c r="B35" s="290">
        <v>20</v>
      </c>
      <c r="C35" s="302" t="s">
        <v>266</v>
      </c>
      <c r="D35" s="264" t="s">
        <v>246</v>
      </c>
      <c r="E35" s="265">
        <v>2005</v>
      </c>
      <c r="F35" s="266"/>
      <c r="G35" s="269" t="s">
        <v>185</v>
      </c>
      <c r="H35" s="268"/>
      <c r="I35" s="268"/>
      <c r="J35" s="266"/>
      <c r="K35" s="269"/>
      <c r="L35" s="266"/>
      <c r="M35" s="266"/>
      <c r="N35" s="270" t="s">
        <v>175</v>
      </c>
      <c r="O35" s="270" t="s">
        <v>175</v>
      </c>
      <c r="P35" s="270" t="s">
        <v>175</v>
      </c>
      <c r="Q35" s="270" t="s">
        <v>175</v>
      </c>
      <c r="R35" s="270" t="s">
        <v>175</v>
      </c>
      <c r="S35" s="270" t="s">
        <v>175</v>
      </c>
      <c r="T35" s="270" t="s">
        <v>175</v>
      </c>
      <c r="U35" s="270" t="s">
        <v>175</v>
      </c>
      <c r="V35" s="270" t="s">
        <v>175</v>
      </c>
      <c r="W35" s="270" t="s">
        <v>175</v>
      </c>
      <c r="X35" s="270"/>
      <c r="Y35" s="270"/>
      <c r="Z35" s="270"/>
      <c r="AA35" s="270"/>
      <c r="AB35" s="271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2"/>
      <c r="AW35" s="273" t="s">
        <v>127</v>
      </c>
      <c r="AX35" s="270"/>
      <c r="AY35" s="301">
        <v>13</v>
      </c>
      <c r="AZ35" s="275">
        <f t="shared" si="2"/>
        <v>0</v>
      </c>
      <c r="BA35" s="276">
        <f t="shared" si="3"/>
        <v>0</v>
      </c>
      <c r="BB35" s="276">
        <f t="shared" si="4"/>
        <v>0</v>
      </c>
      <c r="BC35" s="276">
        <f t="shared" si="5"/>
        <v>0</v>
      </c>
      <c r="BD35" s="276">
        <f t="shared" si="6"/>
        <v>0</v>
      </c>
      <c r="BE35" s="276">
        <f t="shared" si="7"/>
        <v>0</v>
      </c>
      <c r="BF35" s="276">
        <f t="shared" si="8"/>
        <v>0</v>
      </c>
      <c r="BG35" s="276">
        <f t="shared" si="9"/>
        <v>0</v>
      </c>
      <c r="BH35" s="276">
        <f t="shared" si="10"/>
        <v>0</v>
      </c>
      <c r="BI35" s="276">
        <f t="shared" si="11"/>
        <v>0</v>
      </c>
      <c r="BJ35" s="276">
        <f t="shared" si="12"/>
        <v>0</v>
      </c>
      <c r="BK35" s="276">
        <f t="shared" si="13"/>
        <v>0</v>
      </c>
      <c r="BL35" s="276">
        <f t="shared" si="14"/>
        <v>0</v>
      </c>
      <c r="BM35" s="276">
        <f t="shared" si="15"/>
        <v>0</v>
      </c>
      <c r="BN35" s="276">
        <f t="shared" si="16"/>
        <v>0</v>
      </c>
      <c r="BO35" s="276">
        <f t="shared" si="17"/>
        <v>0</v>
      </c>
      <c r="BP35" s="276">
        <f t="shared" si="18"/>
        <v>0</v>
      </c>
      <c r="BQ35" s="276">
        <f t="shared" si="19"/>
        <v>0</v>
      </c>
      <c r="BR35" s="276">
        <f t="shared" si="20"/>
        <v>0</v>
      </c>
      <c r="BS35" s="276">
        <f t="shared" si="21"/>
        <v>0</v>
      </c>
      <c r="BT35" s="276">
        <f t="shared" si="22"/>
        <v>0</v>
      </c>
      <c r="BU35" s="276">
        <f t="shared" si="23"/>
        <v>0</v>
      </c>
      <c r="BV35" s="276">
        <f t="shared" si="24"/>
        <v>0</v>
      </c>
      <c r="BW35" s="276">
        <f t="shared" si="25"/>
        <v>0</v>
      </c>
      <c r="BX35" s="276">
        <f t="shared" si="26"/>
        <v>0</v>
      </c>
      <c r="BY35" s="276">
        <f t="shared" si="27"/>
        <v>0</v>
      </c>
      <c r="BZ35" s="276">
        <f t="shared" si="28"/>
        <v>0</v>
      </c>
      <c r="CA35" s="276">
        <f t="shared" si="29"/>
        <v>0</v>
      </c>
      <c r="CB35" s="276">
        <f t="shared" si="30"/>
        <v>0</v>
      </c>
      <c r="CC35" s="276">
        <f t="shared" si="31"/>
        <v>0</v>
      </c>
      <c r="CD35" s="276">
        <f t="shared" si="32"/>
        <v>0</v>
      </c>
      <c r="CE35" s="276">
        <f t="shared" si="33"/>
        <v>0</v>
      </c>
      <c r="CF35" s="276">
        <f t="shared" si="34"/>
        <v>0</v>
      </c>
      <c r="CG35" s="276">
        <f t="shared" si="35"/>
        <v>0</v>
      </c>
      <c r="CH35" s="276">
        <f t="shared" si="36"/>
        <v>0</v>
      </c>
      <c r="CI35" s="276">
        <f t="shared" si="37"/>
        <v>1</v>
      </c>
      <c r="CJ35" s="276">
        <f t="shared" si="38"/>
        <v>0</v>
      </c>
      <c r="CK35" s="277"/>
      <c r="CL35" s="278"/>
      <c r="CM35" s="279"/>
      <c r="CN35" s="280"/>
      <c r="CO35" s="281"/>
      <c r="CP35" s="282"/>
      <c r="CQ35" s="283"/>
      <c r="CR35" s="295">
        <f t="shared" si="39"/>
        <v>0</v>
      </c>
      <c r="CS35" s="296">
        <f t="shared" si="44"/>
        <v>13</v>
      </c>
      <c r="CT35" s="286">
        <f>IF(C30="",0,IF(ISNUMBER(CR24),CR24+(1-(CS24+1)/181),0))</f>
        <v>9.9779005524861883</v>
      </c>
      <c r="CU35" s="286" t="e">
        <f t="shared" si="42"/>
        <v>#REF!</v>
      </c>
      <c r="CV35" s="293">
        <f>IF(ISNUMBER(CR24),IF(ISNUMBER(#REF!),IF(CT35=#REF!,#REF!,B35),1),"")</f>
        <v>1</v>
      </c>
      <c r="CW35" s="288"/>
      <c r="CX35" s="288">
        <v>11</v>
      </c>
      <c r="CY35" s="288"/>
      <c r="CZ35" s="288"/>
      <c r="DA35" s="288"/>
      <c r="DB35" s="288"/>
      <c r="DC35" s="288"/>
      <c r="DD35" s="289" t="str">
        <f t="shared" si="43"/>
        <v/>
      </c>
      <c r="DE35" s="42"/>
      <c r="DF35" s="42"/>
      <c r="DG35" s="42"/>
      <c r="DH35" s="42"/>
      <c r="DI35" s="42"/>
      <c r="DJ35" s="42"/>
      <c r="DK35" s="42"/>
    </row>
    <row r="36" spans="1:253" s="112" customFormat="1" ht="20.100000000000001" customHeight="1" x14ac:dyDescent="0.2">
      <c r="A36" s="261">
        <f t="shared" si="1"/>
        <v>3.6243093922651934</v>
      </c>
      <c r="B36" s="262">
        <v>21</v>
      </c>
      <c r="C36" s="302" t="s">
        <v>267</v>
      </c>
      <c r="D36" s="264" t="s">
        <v>246</v>
      </c>
      <c r="E36" s="265">
        <v>2005</v>
      </c>
      <c r="F36" s="266"/>
      <c r="G36" s="267" t="s">
        <v>185</v>
      </c>
      <c r="H36" s="268"/>
      <c r="I36" s="268"/>
      <c r="J36" s="266"/>
      <c r="K36" s="269"/>
      <c r="L36" s="266"/>
      <c r="M36" s="266"/>
      <c r="N36" s="270" t="s">
        <v>175</v>
      </c>
      <c r="O36" s="270" t="s">
        <v>175</v>
      </c>
      <c r="P36" s="270" t="s">
        <v>175</v>
      </c>
      <c r="Q36" s="270" t="s">
        <v>175</v>
      </c>
      <c r="R36" s="270" t="s">
        <v>175</v>
      </c>
      <c r="S36" s="270" t="s">
        <v>127</v>
      </c>
      <c r="T36" s="270" t="s">
        <v>175</v>
      </c>
      <c r="U36" s="270" t="s">
        <v>175</v>
      </c>
      <c r="V36" s="270" t="s">
        <v>175</v>
      </c>
      <c r="W36" s="270" t="s">
        <v>175</v>
      </c>
      <c r="X36" s="270"/>
      <c r="Y36" s="270"/>
      <c r="Z36" s="270"/>
      <c r="AA36" s="270"/>
      <c r="AB36" s="271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2"/>
      <c r="AW36" s="273" t="s">
        <v>172</v>
      </c>
      <c r="AX36" s="270"/>
      <c r="AY36" s="301">
        <v>24</v>
      </c>
      <c r="AZ36" s="275">
        <f t="shared" si="2"/>
        <v>0</v>
      </c>
      <c r="BA36" s="276">
        <f t="shared" si="3"/>
        <v>0</v>
      </c>
      <c r="BB36" s="276">
        <f t="shared" si="4"/>
        <v>0</v>
      </c>
      <c r="BC36" s="276">
        <f t="shared" si="5"/>
        <v>0</v>
      </c>
      <c r="BD36" s="276">
        <f t="shared" si="6"/>
        <v>0</v>
      </c>
      <c r="BE36" s="276">
        <f t="shared" si="7"/>
        <v>0</v>
      </c>
      <c r="BF36" s="276">
        <f t="shared" si="8"/>
        <v>0</v>
      </c>
      <c r="BG36" s="276">
        <f t="shared" si="9"/>
        <v>0</v>
      </c>
      <c r="BH36" s="276">
        <f t="shared" si="10"/>
        <v>0</v>
      </c>
      <c r="BI36" s="276">
        <f t="shared" si="11"/>
        <v>0</v>
      </c>
      <c r="BJ36" s="276">
        <f t="shared" si="12"/>
        <v>0</v>
      </c>
      <c r="BK36" s="276">
        <f t="shared" si="13"/>
        <v>0</v>
      </c>
      <c r="BL36" s="276">
        <f t="shared" si="14"/>
        <v>0</v>
      </c>
      <c r="BM36" s="276">
        <f t="shared" si="15"/>
        <v>0</v>
      </c>
      <c r="BN36" s="276">
        <f t="shared" si="16"/>
        <v>0</v>
      </c>
      <c r="BO36" s="276">
        <f t="shared" si="17"/>
        <v>0</v>
      </c>
      <c r="BP36" s="276">
        <f t="shared" si="18"/>
        <v>0</v>
      </c>
      <c r="BQ36" s="276">
        <f t="shared" si="19"/>
        <v>0</v>
      </c>
      <c r="BR36" s="276">
        <f t="shared" si="20"/>
        <v>0</v>
      </c>
      <c r="BS36" s="276">
        <f t="shared" si="21"/>
        <v>0</v>
      </c>
      <c r="BT36" s="276">
        <f t="shared" si="22"/>
        <v>0</v>
      </c>
      <c r="BU36" s="276">
        <f t="shared" si="23"/>
        <v>0</v>
      </c>
      <c r="BV36" s="276">
        <f t="shared" si="24"/>
        <v>0</v>
      </c>
      <c r="BW36" s="276">
        <f t="shared" si="25"/>
        <v>0</v>
      </c>
      <c r="BX36" s="276">
        <f t="shared" si="26"/>
        <v>0</v>
      </c>
      <c r="BY36" s="276">
        <f t="shared" si="27"/>
        <v>0</v>
      </c>
      <c r="BZ36" s="276">
        <f t="shared" si="28"/>
        <v>0</v>
      </c>
      <c r="CA36" s="276">
        <f t="shared" si="29"/>
        <v>0</v>
      </c>
      <c r="CB36" s="276">
        <f t="shared" si="30"/>
        <v>0</v>
      </c>
      <c r="CC36" s="276">
        <f t="shared" si="31"/>
        <v>0</v>
      </c>
      <c r="CD36" s="276">
        <f t="shared" si="32"/>
        <v>0</v>
      </c>
      <c r="CE36" s="276">
        <f t="shared" si="33"/>
        <v>0</v>
      </c>
      <c r="CF36" s="276">
        <f t="shared" si="34"/>
        <v>0</v>
      </c>
      <c r="CG36" s="276">
        <f t="shared" si="35"/>
        <v>0</v>
      </c>
      <c r="CH36" s="276">
        <f t="shared" si="36"/>
        <v>0</v>
      </c>
      <c r="CI36" s="276">
        <f t="shared" si="37"/>
        <v>0</v>
      </c>
      <c r="CJ36" s="276">
        <f t="shared" si="38"/>
        <v>0</v>
      </c>
      <c r="CK36" s="277"/>
      <c r="CL36" s="278"/>
      <c r="CM36" s="279"/>
      <c r="CN36" s="280"/>
      <c r="CO36" s="281"/>
      <c r="CP36" s="282"/>
      <c r="CQ36" s="283"/>
      <c r="CR36" s="295">
        <f t="shared" si="39"/>
        <v>0</v>
      </c>
      <c r="CS36" s="285">
        <f t="shared" si="44"/>
        <v>84</v>
      </c>
      <c r="CT36" s="286">
        <f>IF(C28="",0,IF(ISNUMBER(CR30),CR30+(1-(CS30+1)/181),0))</f>
        <v>3.6243093922651934</v>
      </c>
      <c r="CU36" s="286" t="e">
        <f t="shared" si="42"/>
        <v>#REF!</v>
      </c>
      <c r="CV36" s="293">
        <f>IF(ISNUMBER(CR30),IF(ISNUMBER(CT35),IF(CT36=CT35,CV35,B36),1),"")</f>
        <v>21</v>
      </c>
      <c r="CW36" s="288"/>
      <c r="CX36" s="288"/>
      <c r="CY36" s="288">
        <v>6</v>
      </c>
      <c r="CZ36" s="288"/>
      <c r="DA36" s="288"/>
      <c r="DB36" s="288"/>
      <c r="DC36" s="288"/>
      <c r="DD36" s="289" t="str">
        <f t="shared" si="43"/>
        <v/>
      </c>
      <c r="DE36" s="42"/>
      <c r="DF36" s="42"/>
      <c r="DG36" s="42"/>
      <c r="DH36" s="42"/>
      <c r="DI36" s="42"/>
      <c r="DJ36" s="42"/>
      <c r="DK36" s="42"/>
    </row>
    <row r="37" spans="1:253" s="123" customFormat="1" ht="20.100000000000001" customHeight="1" x14ac:dyDescent="0.25">
      <c r="A37" s="261">
        <f t="shared" si="1"/>
        <v>3.7734806629834257</v>
      </c>
      <c r="B37" s="290">
        <v>22</v>
      </c>
      <c r="C37" s="291" t="s">
        <v>75</v>
      </c>
      <c r="D37" s="305" t="s">
        <v>261</v>
      </c>
      <c r="E37" s="265">
        <v>1963</v>
      </c>
      <c r="F37" s="266"/>
      <c r="G37" s="267" t="s">
        <v>186</v>
      </c>
      <c r="H37" s="268" t="s">
        <v>70</v>
      </c>
      <c r="I37" s="268"/>
      <c r="J37" s="266"/>
      <c r="K37" s="267" t="s">
        <v>64</v>
      </c>
      <c r="L37" s="266"/>
      <c r="M37" s="266">
        <v>1951</v>
      </c>
      <c r="N37" s="270" t="s">
        <v>54</v>
      </c>
      <c r="O37" s="270" t="s">
        <v>54</v>
      </c>
      <c r="P37" s="270" t="s">
        <v>55</v>
      </c>
      <c r="Q37" s="270" t="s">
        <v>56</v>
      </c>
      <c r="R37" s="270" t="s">
        <v>56</v>
      </c>
      <c r="S37" s="270" t="s">
        <v>55</v>
      </c>
      <c r="T37" s="270" t="s">
        <v>54</v>
      </c>
      <c r="U37" s="270" t="s">
        <v>56</v>
      </c>
      <c r="V37" s="270" t="s">
        <v>54</v>
      </c>
      <c r="W37" s="270" t="s">
        <v>56</v>
      </c>
      <c r="X37" s="270"/>
      <c r="Y37" s="270"/>
      <c r="Z37" s="270"/>
      <c r="AA37" s="270"/>
      <c r="AB37" s="271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2"/>
      <c r="AW37" s="273" t="s">
        <v>54</v>
      </c>
      <c r="AX37" s="270"/>
      <c r="AY37" s="301">
        <v>7</v>
      </c>
      <c r="AZ37" s="275">
        <f t="shared" si="2"/>
        <v>1</v>
      </c>
      <c r="BA37" s="276">
        <f t="shared" si="3"/>
        <v>0</v>
      </c>
      <c r="BB37" s="276">
        <f t="shared" si="4"/>
        <v>1</v>
      </c>
      <c r="BC37" s="276">
        <f t="shared" si="5"/>
        <v>1</v>
      </c>
      <c r="BD37" s="276">
        <f t="shared" si="6"/>
        <v>0</v>
      </c>
      <c r="BE37" s="276">
        <f t="shared" si="7"/>
        <v>0</v>
      </c>
      <c r="BF37" s="276">
        <f t="shared" si="8"/>
        <v>1</v>
      </c>
      <c r="BG37" s="276">
        <f t="shared" si="9"/>
        <v>1</v>
      </c>
      <c r="BH37" s="276">
        <f t="shared" si="10"/>
        <v>1</v>
      </c>
      <c r="BI37" s="276">
        <f t="shared" si="11"/>
        <v>1</v>
      </c>
      <c r="BJ37" s="276">
        <f t="shared" si="12"/>
        <v>0</v>
      </c>
      <c r="BK37" s="276">
        <f t="shared" si="13"/>
        <v>0</v>
      </c>
      <c r="BL37" s="276">
        <f t="shared" si="14"/>
        <v>0</v>
      </c>
      <c r="BM37" s="276">
        <f t="shared" si="15"/>
        <v>0</v>
      </c>
      <c r="BN37" s="276">
        <f t="shared" si="16"/>
        <v>0</v>
      </c>
      <c r="BO37" s="276">
        <f t="shared" si="17"/>
        <v>0</v>
      </c>
      <c r="BP37" s="276">
        <f t="shared" si="18"/>
        <v>0</v>
      </c>
      <c r="BQ37" s="276">
        <f t="shared" si="19"/>
        <v>0</v>
      </c>
      <c r="BR37" s="276">
        <f t="shared" si="20"/>
        <v>0</v>
      </c>
      <c r="BS37" s="276">
        <f t="shared" si="21"/>
        <v>0</v>
      </c>
      <c r="BT37" s="276">
        <f t="shared" si="22"/>
        <v>0</v>
      </c>
      <c r="BU37" s="276">
        <f t="shared" si="23"/>
        <v>0</v>
      </c>
      <c r="BV37" s="276">
        <f t="shared" si="24"/>
        <v>0</v>
      </c>
      <c r="BW37" s="276">
        <f t="shared" si="25"/>
        <v>0</v>
      </c>
      <c r="BX37" s="276">
        <f t="shared" si="26"/>
        <v>0</v>
      </c>
      <c r="BY37" s="276">
        <f t="shared" si="27"/>
        <v>0</v>
      </c>
      <c r="BZ37" s="276">
        <f t="shared" si="28"/>
        <v>0</v>
      </c>
      <c r="CA37" s="276">
        <f t="shared" si="29"/>
        <v>0</v>
      </c>
      <c r="CB37" s="276">
        <f t="shared" si="30"/>
        <v>0</v>
      </c>
      <c r="CC37" s="276">
        <f t="shared" si="31"/>
        <v>0</v>
      </c>
      <c r="CD37" s="276">
        <f t="shared" si="32"/>
        <v>0</v>
      </c>
      <c r="CE37" s="276">
        <f t="shared" si="33"/>
        <v>0</v>
      </c>
      <c r="CF37" s="276">
        <f t="shared" si="34"/>
        <v>0</v>
      </c>
      <c r="CG37" s="276">
        <f t="shared" si="35"/>
        <v>0</v>
      </c>
      <c r="CH37" s="276">
        <f t="shared" si="36"/>
        <v>0</v>
      </c>
      <c r="CI37" s="276">
        <f t="shared" si="37"/>
        <v>1</v>
      </c>
      <c r="CJ37" s="276">
        <f t="shared" si="38"/>
        <v>0</v>
      </c>
      <c r="CK37" s="277"/>
      <c r="CL37" s="278">
        <v>0.55555555555555558</v>
      </c>
      <c r="CM37" s="279">
        <v>0.64513888888888882</v>
      </c>
      <c r="CN37" s="280">
        <f>CM37-CL37-CN$9</f>
        <v>8.9583333333333237E-2</v>
      </c>
      <c r="CO37" s="281">
        <f>IF(CN37&gt;IF(G37="О1-О3",CR$10,CR$9),CN37-IF(G37="О1-О3",CR$10,CR$9),0)</f>
        <v>8.9583333333333237E-2</v>
      </c>
      <c r="CP37" s="282">
        <f>HOUR(CO37)*3600+MINUTE(CO37)*60+SECOND(CO37)</f>
        <v>7740</v>
      </c>
      <c r="CQ37" s="283"/>
      <c r="CR37" s="295">
        <f t="shared" si="39"/>
        <v>7</v>
      </c>
      <c r="CS37" s="285">
        <f t="shared" si="44"/>
        <v>7</v>
      </c>
      <c r="CT37" s="286">
        <f>IF(C27="",0,IF(ISNUMBER(CR28),CR28+(1-(CS28+1)/181),0))</f>
        <v>3.7734806629834257</v>
      </c>
      <c r="CU37" s="286" t="e">
        <f t="shared" si="42"/>
        <v>#REF!</v>
      </c>
      <c r="CV37" s="293">
        <f>IF(ISNUMBER(CR28),IF(ISNUMBER(CT36),IF(CT37=CT36,CV36,B37),1),"")</f>
        <v>22</v>
      </c>
      <c r="CW37" s="288"/>
      <c r="CX37" s="288"/>
      <c r="CY37" s="288">
        <v>5</v>
      </c>
      <c r="CZ37" s="288"/>
      <c r="DA37" s="288"/>
      <c r="DB37" s="288"/>
      <c r="DC37" s="288"/>
      <c r="DD37" s="289" t="str">
        <f t="shared" si="43"/>
        <v/>
      </c>
      <c r="DE37" s="42"/>
      <c r="DF37" s="42"/>
      <c r="DG37" s="42"/>
      <c r="DH37" s="42"/>
      <c r="DI37" s="42"/>
      <c r="DJ37" s="42"/>
      <c r="DK37" s="4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</row>
    <row r="38" spans="1:253" s="123" customFormat="1" ht="20.100000000000001" customHeight="1" x14ac:dyDescent="0.2">
      <c r="A38" s="261">
        <f t="shared" si="1"/>
        <v>0</v>
      </c>
      <c r="B38" s="262">
        <v>23</v>
      </c>
      <c r="C38" s="302" t="s">
        <v>166</v>
      </c>
      <c r="D38" s="264" t="s">
        <v>263</v>
      </c>
      <c r="E38" s="265">
        <v>1985</v>
      </c>
      <c r="F38" s="266"/>
      <c r="G38" s="267" t="s">
        <v>186</v>
      </c>
      <c r="H38" s="268"/>
      <c r="I38" s="268"/>
      <c r="J38" s="266"/>
      <c r="K38" s="269"/>
      <c r="L38" s="266"/>
      <c r="M38" s="266"/>
      <c r="N38" s="270" t="s">
        <v>57</v>
      </c>
      <c r="O38" s="270" t="s">
        <v>56</v>
      </c>
      <c r="P38" s="270" t="s">
        <v>55</v>
      </c>
      <c r="Q38" s="270" t="s">
        <v>56</v>
      </c>
      <c r="R38" s="270" t="s">
        <v>56</v>
      </c>
      <c r="S38" s="270" t="s">
        <v>55</v>
      </c>
      <c r="T38" s="270" t="s">
        <v>54</v>
      </c>
      <c r="U38" s="270" t="s">
        <v>56</v>
      </c>
      <c r="V38" s="270" t="s">
        <v>54</v>
      </c>
      <c r="W38" s="270" t="s">
        <v>56</v>
      </c>
      <c r="X38" s="270"/>
      <c r="Y38" s="270"/>
      <c r="Z38" s="270"/>
      <c r="AA38" s="270"/>
      <c r="AB38" s="271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2"/>
      <c r="AW38" s="273" t="s">
        <v>56</v>
      </c>
      <c r="AX38" s="270"/>
      <c r="AY38" s="301">
        <v>8</v>
      </c>
      <c r="AZ38" s="275">
        <f t="shared" si="2"/>
        <v>0</v>
      </c>
      <c r="BA38" s="276">
        <f t="shared" si="3"/>
        <v>0</v>
      </c>
      <c r="BB38" s="276">
        <f t="shared" si="4"/>
        <v>1</v>
      </c>
      <c r="BC38" s="276">
        <f t="shared" si="5"/>
        <v>1</v>
      </c>
      <c r="BD38" s="276">
        <f t="shared" si="6"/>
        <v>0</v>
      </c>
      <c r="BE38" s="276">
        <f t="shared" si="7"/>
        <v>0</v>
      </c>
      <c r="BF38" s="276">
        <f t="shared" si="8"/>
        <v>1</v>
      </c>
      <c r="BG38" s="276">
        <f t="shared" si="9"/>
        <v>1</v>
      </c>
      <c r="BH38" s="276">
        <f t="shared" si="10"/>
        <v>1</v>
      </c>
      <c r="BI38" s="276">
        <f t="shared" si="11"/>
        <v>1</v>
      </c>
      <c r="BJ38" s="276">
        <f t="shared" si="12"/>
        <v>0</v>
      </c>
      <c r="BK38" s="276">
        <f t="shared" si="13"/>
        <v>0</v>
      </c>
      <c r="BL38" s="276">
        <f t="shared" si="14"/>
        <v>0</v>
      </c>
      <c r="BM38" s="276">
        <f t="shared" si="15"/>
        <v>0</v>
      </c>
      <c r="BN38" s="276">
        <f t="shared" si="16"/>
        <v>0</v>
      </c>
      <c r="BO38" s="276">
        <f t="shared" si="17"/>
        <v>0</v>
      </c>
      <c r="BP38" s="276">
        <f t="shared" si="18"/>
        <v>0</v>
      </c>
      <c r="BQ38" s="276">
        <f t="shared" si="19"/>
        <v>0</v>
      </c>
      <c r="BR38" s="276">
        <f t="shared" si="20"/>
        <v>0</v>
      </c>
      <c r="BS38" s="276">
        <f t="shared" si="21"/>
        <v>0</v>
      </c>
      <c r="BT38" s="276">
        <f t="shared" si="22"/>
        <v>0</v>
      </c>
      <c r="BU38" s="276">
        <f t="shared" si="23"/>
        <v>0</v>
      </c>
      <c r="BV38" s="276">
        <f t="shared" si="24"/>
        <v>0</v>
      </c>
      <c r="BW38" s="276">
        <f t="shared" si="25"/>
        <v>0</v>
      </c>
      <c r="BX38" s="276">
        <f t="shared" si="26"/>
        <v>0</v>
      </c>
      <c r="BY38" s="276">
        <f t="shared" si="27"/>
        <v>0</v>
      </c>
      <c r="BZ38" s="276">
        <f t="shared" si="28"/>
        <v>0</v>
      </c>
      <c r="CA38" s="276">
        <f t="shared" si="29"/>
        <v>0</v>
      </c>
      <c r="CB38" s="276">
        <f t="shared" si="30"/>
        <v>0</v>
      </c>
      <c r="CC38" s="276">
        <f t="shared" si="31"/>
        <v>0</v>
      </c>
      <c r="CD38" s="276">
        <f t="shared" si="32"/>
        <v>0</v>
      </c>
      <c r="CE38" s="276">
        <f t="shared" si="33"/>
        <v>0</v>
      </c>
      <c r="CF38" s="276">
        <f t="shared" si="34"/>
        <v>0</v>
      </c>
      <c r="CG38" s="276">
        <f t="shared" si="35"/>
        <v>0</v>
      </c>
      <c r="CH38" s="276">
        <f t="shared" si="36"/>
        <v>0</v>
      </c>
      <c r="CI38" s="276">
        <f t="shared" si="37"/>
        <v>0</v>
      </c>
      <c r="CJ38" s="276">
        <f t="shared" si="38"/>
        <v>0</v>
      </c>
      <c r="CK38" s="277"/>
      <c r="CL38" s="278"/>
      <c r="CM38" s="279"/>
      <c r="CN38" s="280"/>
      <c r="CO38" s="281"/>
      <c r="CP38" s="282"/>
      <c r="CQ38" s="283"/>
      <c r="CR38" s="295">
        <f t="shared" si="39"/>
        <v>6</v>
      </c>
      <c r="CS38" s="285">
        <f t="shared" si="44"/>
        <v>68</v>
      </c>
      <c r="CT38" s="286">
        <f>IF(C37="",0,IF(ISNUMBER(#REF!),#REF!+(1-(#REF!+1)/181),0))</f>
        <v>0</v>
      </c>
      <c r="CU38" s="286" t="e">
        <f t="shared" si="42"/>
        <v>#REF!</v>
      </c>
      <c r="CV38" s="293" t="str">
        <f>IF(ISNUMBER(#REF!),IF(ISNUMBER(#REF!),IF(CT38=#REF!,#REF!,B38),1),"")</f>
        <v/>
      </c>
      <c r="CW38" s="288"/>
      <c r="CX38" s="288"/>
      <c r="CY38" s="288">
        <v>9</v>
      </c>
      <c r="CZ38" s="288"/>
      <c r="DA38" s="288"/>
      <c r="DB38" s="288"/>
      <c r="DC38" s="288"/>
      <c r="DD38" s="289" t="str">
        <f t="shared" si="43"/>
        <v/>
      </c>
      <c r="DE38" s="42"/>
      <c r="DF38" s="42"/>
      <c r="DG38" s="42"/>
      <c r="DH38" s="42"/>
      <c r="DI38" s="42"/>
      <c r="DJ38" s="42"/>
      <c r="DK38" s="4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s="112" customFormat="1" ht="20.100000000000001" customHeight="1" thickBot="1" x14ac:dyDescent="0.3">
      <c r="A39" s="261">
        <f t="shared" si="1"/>
        <v>3.4696132596685083</v>
      </c>
      <c r="B39" s="290">
        <v>24</v>
      </c>
      <c r="C39" s="263" t="s">
        <v>236</v>
      </c>
      <c r="D39" s="294" t="s">
        <v>167</v>
      </c>
      <c r="E39" s="265">
        <v>1982</v>
      </c>
      <c r="F39" s="266"/>
      <c r="G39" s="267" t="s">
        <v>186</v>
      </c>
      <c r="H39" s="268"/>
      <c r="I39" s="268"/>
      <c r="J39" s="266"/>
      <c r="K39" s="269"/>
      <c r="L39" s="266"/>
      <c r="M39" s="266"/>
      <c r="N39" s="270" t="s">
        <v>127</v>
      </c>
      <c r="O39" s="270" t="s">
        <v>172</v>
      </c>
      <c r="P39" s="270" t="s">
        <v>173</v>
      </c>
      <c r="Q39" s="270" t="s">
        <v>173</v>
      </c>
      <c r="R39" s="270" t="s">
        <v>127</v>
      </c>
      <c r="S39" s="270" t="s">
        <v>173</v>
      </c>
      <c r="T39" s="270" t="s">
        <v>127</v>
      </c>
      <c r="U39" s="270" t="s">
        <v>172</v>
      </c>
      <c r="V39" s="270" t="s">
        <v>127</v>
      </c>
      <c r="W39" s="270" t="s">
        <v>172</v>
      </c>
      <c r="X39" s="270"/>
      <c r="Y39" s="270"/>
      <c r="Z39" s="270"/>
      <c r="AA39" s="270"/>
      <c r="AB39" s="271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2"/>
      <c r="AW39" s="273" t="s">
        <v>172</v>
      </c>
      <c r="AX39" s="307"/>
      <c r="AY39" s="301">
        <v>13</v>
      </c>
      <c r="AZ39" s="275">
        <f t="shared" si="2"/>
        <v>1</v>
      </c>
      <c r="BA39" s="276">
        <f t="shared" si="3"/>
        <v>0</v>
      </c>
      <c r="BB39" s="276">
        <f t="shared" si="4"/>
        <v>0</v>
      </c>
      <c r="BC39" s="276">
        <f t="shared" si="5"/>
        <v>0</v>
      </c>
      <c r="BD39" s="276">
        <f t="shared" si="6"/>
        <v>0</v>
      </c>
      <c r="BE39" s="276">
        <f t="shared" si="7"/>
        <v>1</v>
      </c>
      <c r="BF39" s="276">
        <f t="shared" si="8"/>
        <v>1</v>
      </c>
      <c r="BG39" s="276">
        <f t="shared" si="9"/>
        <v>1</v>
      </c>
      <c r="BH39" s="276">
        <f t="shared" si="10"/>
        <v>1</v>
      </c>
      <c r="BI39" s="276">
        <f t="shared" si="11"/>
        <v>1</v>
      </c>
      <c r="BJ39" s="276">
        <f t="shared" si="12"/>
        <v>0</v>
      </c>
      <c r="BK39" s="276">
        <f t="shared" si="13"/>
        <v>0</v>
      </c>
      <c r="BL39" s="276">
        <f t="shared" si="14"/>
        <v>0</v>
      </c>
      <c r="BM39" s="276">
        <f t="shared" si="15"/>
        <v>0</v>
      </c>
      <c r="BN39" s="276">
        <f t="shared" si="16"/>
        <v>0</v>
      </c>
      <c r="BO39" s="276">
        <f t="shared" si="17"/>
        <v>0</v>
      </c>
      <c r="BP39" s="276">
        <f t="shared" si="18"/>
        <v>0</v>
      </c>
      <c r="BQ39" s="276">
        <f t="shared" si="19"/>
        <v>0</v>
      </c>
      <c r="BR39" s="276">
        <f t="shared" si="20"/>
        <v>0</v>
      </c>
      <c r="BS39" s="276">
        <f t="shared" si="21"/>
        <v>0</v>
      </c>
      <c r="BT39" s="276">
        <f t="shared" si="22"/>
        <v>0</v>
      </c>
      <c r="BU39" s="276">
        <f t="shared" si="23"/>
        <v>0</v>
      </c>
      <c r="BV39" s="276">
        <f t="shared" si="24"/>
        <v>0</v>
      </c>
      <c r="BW39" s="276">
        <f t="shared" si="25"/>
        <v>0</v>
      </c>
      <c r="BX39" s="276">
        <f t="shared" si="26"/>
        <v>0</v>
      </c>
      <c r="BY39" s="276">
        <f t="shared" si="27"/>
        <v>0</v>
      </c>
      <c r="BZ39" s="276">
        <f t="shared" si="28"/>
        <v>0</v>
      </c>
      <c r="CA39" s="276">
        <f t="shared" si="29"/>
        <v>0</v>
      </c>
      <c r="CB39" s="276">
        <f t="shared" si="30"/>
        <v>0</v>
      </c>
      <c r="CC39" s="276">
        <f t="shared" si="31"/>
        <v>0</v>
      </c>
      <c r="CD39" s="276">
        <f t="shared" si="32"/>
        <v>0</v>
      </c>
      <c r="CE39" s="276">
        <f t="shared" si="33"/>
        <v>0</v>
      </c>
      <c r="CF39" s="276">
        <f t="shared" si="34"/>
        <v>0</v>
      </c>
      <c r="CG39" s="276">
        <f t="shared" si="35"/>
        <v>0</v>
      </c>
      <c r="CH39" s="276">
        <f t="shared" si="36"/>
        <v>0</v>
      </c>
      <c r="CI39" s="276">
        <f t="shared" si="37"/>
        <v>0</v>
      </c>
      <c r="CJ39" s="276">
        <f t="shared" si="38"/>
        <v>0</v>
      </c>
      <c r="CK39" s="277"/>
      <c r="CL39" s="278"/>
      <c r="CM39" s="279"/>
      <c r="CN39" s="280"/>
      <c r="CO39" s="281"/>
      <c r="CP39" s="282"/>
      <c r="CQ39" s="283"/>
      <c r="CR39" s="295">
        <f t="shared" si="39"/>
        <v>6</v>
      </c>
      <c r="CS39" s="285">
        <f t="shared" si="44"/>
        <v>73</v>
      </c>
      <c r="CT39" s="286">
        <f>IF(C32="",0,IF(ISNUMBER(CR32),CR32+(1-(CS32+1)/181),0))</f>
        <v>3.4696132596685083</v>
      </c>
      <c r="CU39" s="286" t="e">
        <f t="shared" si="42"/>
        <v>#REF!</v>
      </c>
      <c r="CV39" s="293">
        <f>IF(ISNUMBER(CR32),IF(ISNUMBER(#REF!),IF(CT39=#REF!,#REF!,B39),1),"")</f>
        <v>1</v>
      </c>
      <c r="CW39" s="288"/>
      <c r="CX39" s="288"/>
      <c r="CY39" s="288">
        <v>4</v>
      </c>
      <c r="CZ39" s="288"/>
      <c r="DA39" s="288"/>
      <c r="DB39" s="288"/>
      <c r="DC39" s="288"/>
      <c r="DD39" s="289" t="str">
        <f>IF(OR(AND(CW39&gt;0,CW39&lt;4),AND(CX39&gt;0,CX39&lt;4),AND(CY39&gt;0,CY39&lt;4),AND(CZ39&gt;0,CZ39&lt;4),AND(DA39&gt;0,DA39&lt;4),AND(DB39&gt;0,DB39&lt;4),AND(DC39&gt;0,DC39&lt;4)),"Призер","")</f>
        <v/>
      </c>
      <c r="DE39" s="42"/>
      <c r="DF39" s="42"/>
      <c r="DG39" s="42"/>
      <c r="DH39" s="42"/>
      <c r="DI39" s="42"/>
      <c r="DJ39" s="42"/>
      <c r="DK39" s="42"/>
    </row>
    <row r="40" spans="1:253" s="112" customFormat="1" ht="20.100000000000001" customHeight="1" x14ac:dyDescent="0.2">
      <c r="A40" s="261">
        <f t="shared" si="1"/>
        <v>7.9558011049723758</v>
      </c>
      <c r="B40" s="262">
        <v>25</v>
      </c>
      <c r="C40" s="302" t="s">
        <v>240</v>
      </c>
      <c r="D40" s="264" t="s">
        <v>241</v>
      </c>
      <c r="E40" s="265">
        <v>1963</v>
      </c>
      <c r="F40" s="266"/>
      <c r="G40" s="267" t="s">
        <v>186</v>
      </c>
      <c r="H40" s="268"/>
      <c r="I40" s="268"/>
      <c r="J40" s="266"/>
      <c r="K40" s="269"/>
      <c r="L40" s="266"/>
      <c r="M40" s="266"/>
      <c r="N40" s="270" t="s">
        <v>173</v>
      </c>
      <c r="O40" s="270" t="s">
        <v>173</v>
      </c>
      <c r="P40" s="270" t="s">
        <v>172</v>
      </c>
      <c r="Q40" s="270" t="s">
        <v>127</v>
      </c>
      <c r="R40" s="270" t="s">
        <v>173</v>
      </c>
      <c r="S40" s="270" t="s">
        <v>127</v>
      </c>
      <c r="T40" s="270" t="s">
        <v>127</v>
      </c>
      <c r="U40" s="270" t="s">
        <v>172</v>
      </c>
      <c r="V40" s="270" t="s">
        <v>127</v>
      </c>
      <c r="W40" s="270" t="s">
        <v>173</v>
      </c>
      <c r="X40" s="270"/>
      <c r="Y40" s="270"/>
      <c r="Z40" s="270"/>
      <c r="AA40" s="270"/>
      <c r="AB40" s="271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2"/>
      <c r="AW40" s="273" t="s">
        <v>127</v>
      </c>
      <c r="AX40" s="300"/>
      <c r="AY40" s="301">
        <v>12</v>
      </c>
      <c r="AZ40" s="275">
        <f t="shared" si="2"/>
        <v>0</v>
      </c>
      <c r="BA40" s="276">
        <f t="shared" si="3"/>
        <v>1</v>
      </c>
      <c r="BB40" s="276">
        <f t="shared" si="4"/>
        <v>0</v>
      </c>
      <c r="BC40" s="276">
        <f t="shared" si="5"/>
        <v>0</v>
      </c>
      <c r="BD40" s="276">
        <f t="shared" si="6"/>
        <v>1</v>
      </c>
      <c r="BE40" s="276">
        <f t="shared" si="7"/>
        <v>0</v>
      </c>
      <c r="BF40" s="276">
        <f t="shared" si="8"/>
        <v>1</v>
      </c>
      <c r="BG40" s="276">
        <f t="shared" si="9"/>
        <v>1</v>
      </c>
      <c r="BH40" s="276">
        <f t="shared" si="10"/>
        <v>1</v>
      </c>
      <c r="BI40" s="276">
        <f t="shared" si="11"/>
        <v>0</v>
      </c>
      <c r="BJ40" s="276">
        <f t="shared" si="12"/>
        <v>0</v>
      </c>
      <c r="BK40" s="276">
        <f t="shared" si="13"/>
        <v>0</v>
      </c>
      <c r="BL40" s="276">
        <f t="shared" si="14"/>
        <v>0</v>
      </c>
      <c r="BM40" s="276">
        <f t="shared" si="15"/>
        <v>0</v>
      </c>
      <c r="BN40" s="276">
        <f t="shared" si="16"/>
        <v>0</v>
      </c>
      <c r="BO40" s="276">
        <f t="shared" si="17"/>
        <v>0</v>
      </c>
      <c r="BP40" s="276">
        <f t="shared" si="18"/>
        <v>0</v>
      </c>
      <c r="BQ40" s="276">
        <f t="shared" si="19"/>
        <v>0</v>
      </c>
      <c r="BR40" s="276">
        <f t="shared" si="20"/>
        <v>0</v>
      </c>
      <c r="BS40" s="276">
        <f t="shared" si="21"/>
        <v>0</v>
      </c>
      <c r="BT40" s="276">
        <f t="shared" si="22"/>
        <v>0</v>
      </c>
      <c r="BU40" s="276">
        <f t="shared" si="23"/>
        <v>0</v>
      </c>
      <c r="BV40" s="276">
        <f t="shared" si="24"/>
        <v>0</v>
      </c>
      <c r="BW40" s="276">
        <f t="shared" si="25"/>
        <v>0</v>
      </c>
      <c r="BX40" s="276">
        <f t="shared" si="26"/>
        <v>0</v>
      </c>
      <c r="BY40" s="276">
        <f t="shared" si="27"/>
        <v>0</v>
      </c>
      <c r="BZ40" s="276">
        <f t="shared" si="28"/>
        <v>0</v>
      </c>
      <c r="CA40" s="276">
        <f t="shared" si="29"/>
        <v>0</v>
      </c>
      <c r="CB40" s="276">
        <f t="shared" si="30"/>
        <v>0</v>
      </c>
      <c r="CC40" s="276">
        <f t="shared" si="31"/>
        <v>0</v>
      </c>
      <c r="CD40" s="276">
        <f t="shared" si="32"/>
        <v>0</v>
      </c>
      <c r="CE40" s="276">
        <f t="shared" si="33"/>
        <v>0</v>
      </c>
      <c r="CF40" s="276">
        <f t="shared" si="34"/>
        <v>0</v>
      </c>
      <c r="CG40" s="276">
        <f t="shared" si="35"/>
        <v>0</v>
      </c>
      <c r="CH40" s="276">
        <f t="shared" si="36"/>
        <v>0</v>
      </c>
      <c r="CI40" s="276">
        <f t="shared" si="37"/>
        <v>1</v>
      </c>
      <c r="CJ40" s="276">
        <f t="shared" si="38"/>
        <v>0</v>
      </c>
      <c r="CK40" s="277"/>
      <c r="CL40" s="278"/>
      <c r="CM40" s="279"/>
      <c r="CN40" s="280"/>
      <c r="CO40" s="281"/>
      <c r="CP40" s="282"/>
      <c r="CQ40" s="283"/>
      <c r="CR40" s="295">
        <f t="shared" si="39"/>
        <v>5</v>
      </c>
      <c r="CS40" s="285">
        <f t="shared" si="44"/>
        <v>12</v>
      </c>
      <c r="CT40" s="286">
        <f>IF(C38="",0,IF(ISNUMBER(CR37),CR37+(1-(CS37+1)/181),0))</f>
        <v>7.9558011049723758</v>
      </c>
      <c r="CU40" s="286" t="e">
        <f t="shared" si="42"/>
        <v>#REF!</v>
      </c>
      <c r="CV40" s="293">
        <f>IF(ISNUMBER(CR37),IF(ISNUMBER(CT39),IF(CT40=CT39,CV39,B40),1),"")</f>
        <v>25</v>
      </c>
      <c r="CW40" s="288"/>
      <c r="CX40" s="288"/>
      <c r="CY40" s="288">
        <v>3</v>
      </c>
      <c r="CZ40" s="288"/>
      <c r="DA40" s="288"/>
      <c r="DB40" s="288"/>
      <c r="DC40" s="288"/>
      <c r="DD40" s="289" t="str">
        <f>IF(OR(AND(CW40&gt;0,CW40&lt;4),AND(CX40&gt;0,CX40&lt;4),AND(CY40&gt;0,CY40&lt;4),AND(CZ40&gt;0,CZ40&lt;4),AND(DA40&gt;0,DA40&lt;4),AND(DB40&gt;0,DB40&lt;4),AND(DC40&gt;0,DC40&lt;4)),"Призер","")</f>
        <v>Призер</v>
      </c>
      <c r="DE40" s="42"/>
      <c r="DF40" s="42"/>
      <c r="DG40" s="42"/>
      <c r="DH40" s="42"/>
      <c r="DI40" s="129"/>
      <c r="DJ40" s="42"/>
      <c r="DK40" s="42"/>
    </row>
    <row r="41" spans="1:253" s="112" customFormat="1" ht="20.100000000000001" customHeight="1" x14ac:dyDescent="0.25">
      <c r="A41" s="261">
        <f t="shared" si="1"/>
        <v>0</v>
      </c>
      <c r="B41" s="290">
        <v>26</v>
      </c>
      <c r="C41" s="264" t="s">
        <v>73</v>
      </c>
      <c r="D41" s="264" t="s">
        <v>238</v>
      </c>
      <c r="E41" s="265">
        <v>1973</v>
      </c>
      <c r="F41" s="266"/>
      <c r="G41" s="267" t="s">
        <v>186</v>
      </c>
      <c r="H41" s="268"/>
      <c r="I41" s="268"/>
      <c r="J41" s="266"/>
      <c r="K41" s="269"/>
      <c r="L41" s="266"/>
      <c r="M41" s="266"/>
      <c r="N41" s="270" t="s">
        <v>127</v>
      </c>
      <c r="O41" s="270" t="s">
        <v>54</v>
      </c>
      <c r="P41" s="270" t="s">
        <v>56</v>
      </c>
      <c r="Q41" s="270" t="s">
        <v>54</v>
      </c>
      <c r="R41" s="270" t="s">
        <v>54</v>
      </c>
      <c r="S41" s="270" t="s">
        <v>54</v>
      </c>
      <c r="T41" s="270" t="s">
        <v>54</v>
      </c>
      <c r="U41" s="270" t="s">
        <v>57</v>
      </c>
      <c r="V41" s="270" t="s">
        <v>56</v>
      </c>
      <c r="W41" s="270" t="s">
        <v>56</v>
      </c>
      <c r="X41" s="270"/>
      <c r="Y41" s="270"/>
      <c r="Z41" s="270"/>
      <c r="AA41" s="270"/>
      <c r="AB41" s="271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2"/>
      <c r="AW41" s="273" t="s">
        <v>56</v>
      </c>
      <c r="AX41" s="270"/>
      <c r="AY41" s="301">
        <v>2</v>
      </c>
      <c r="AZ41" s="275">
        <f t="shared" si="2"/>
        <v>1</v>
      </c>
      <c r="BA41" s="276">
        <f t="shared" si="3"/>
        <v>0</v>
      </c>
      <c r="BB41" s="276">
        <f t="shared" si="4"/>
        <v>0</v>
      </c>
      <c r="BC41" s="276">
        <f t="shared" si="5"/>
        <v>0</v>
      </c>
      <c r="BD41" s="276">
        <f t="shared" si="6"/>
        <v>0</v>
      </c>
      <c r="BE41" s="276">
        <f t="shared" si="7"/>
        <v>0</v>
      </c>
      <c r="BF41" s="276">
        <f t="shared" si="8"/>
        <v>1</v>
      </c>
      <c r="BG41" s="276">
        <f t="shared" si="9"/>
        <v>0</v>
      </c>
      <c r="BH41" s="276">
        <f t="shared" si="10"/>
        <v>0</v>
      </c>
      <c r="BI41" s="276">
        <f t="shared" si="11"/>
        <v>1</v>
      </c>
      <c r="BJ41" s="276">
        <f t="shared" si="12"/>
        <v>0</v>
      </c>
      <c r="BK41" s="276">
        <f t="shared" si="13"/>
        <v>0</v>
      </c>
      <c r="BL41" s="276">
        <f t="shared" si="14"/>
        <v>0</v>
      </c>
      <c r="BM41" s="276">
        <f t="shared" si="15"/>
        <v>0</v>
      </c>
      <c r="BN41" s="276">
        <f t="shared" si="16"/>
        <v>0</v>
      </c>
      <c r="BO41" s="276">
        <f t="shared" si="17"/>
        <v>0</v>
      </c>
      <c r="BP41" s="276">
        <f t="shared" si="18"/>
        <v>0</v>
      </c>
      <c r="BQ41" s="276">
        <f t="shared" si="19"/>
        <v>0</v>
      </c>
      <c r="BR41" s="276">
        <f t="shared" si="20"/>
        <v>0</v>
      </c>
      <c r="BS41" s="276">
        <f t="shared" si="21"/>
        <v>0</v>
      </c>
      <c r="BT41" s="276">
        <f t="shared" si="22"/>
        <v>0</v>
      </c>
      <c r="BU41" s="276">
        <f t="shared" si="23"/>
        <v>0</v>
      </c>
      <c r="BV41" s="276">
        <f t="shared" si="24"/>
        <v>0</v>
      </c>
      <c r="BW41" s="276">
        <f t="shared" si="25"/>
        <v>0</v>
      </c>
      <c r="BX41" s="276">
        <f t="shared" si="26"/>
        <v>0</v>
      </c>
      <c r="BY41" s="276">
        <f t="shared" si="27"/>
        <v>0</v>
      </c>
      <c r="BZ41" s="276">
        <f t="shared" si="28"/>
        <v>0</v>
      </c>
      <c r="CA41" s="276">
        <f t="shared" si="29"/>
        <v>0</v>
      </c>
      <c r="CB41" s="276">
        <f t="shared" si="30"/>
        <v>0</v>
      </c>
      <c r="CC41" s="276">
        <f t="shared" si="31"/>
        <v>0</v>
      </c>
      <c r="CD41" s="276">
        <f t="shared" si="32"/>
        <v>0</v>
      </c>
      <c r="CE41" s="276">
        <f t="shared" si="33"/>
        <v>0</v>
      </c>
      <c r="CF41" s="276">
        <f t="shared" si="34"/>
        <v>0</v>
      </c>
      <c r="CG41" s="276">
        <f t="shared" si="35"/>
        <v>0</v>
      </c>
      <c r="CH41" s="276">
        <f t="shared" si="36"/>
        <v>0</v>
      </c>
      <c r="CI41" s="276">
        <f t="shared" si="37"/>
        <v>0</v>
      </c>
      <c r="CJ41" s="276">
        <f t="shared" si="38"/>
        <v>0</v>
      </c>
      <c r="CK41" s="277"/>
      <c r="CL41" s="278"/>
      <c r="CM41" s="279"/>
      <c r="CN41" s="280"/>
      <c r="CO41" s="281"/>
      <c r="CP41" s="282"/>
      <c r="CQ41" s="283"/>
      <c r="CR41" s="295">
        <f t="shared" si="39"/>
        <v>3</v>
      </c>
      <c r="CS41" s="285">
        <f>IF(C36="","",SUM(AY41,IF(AW41=AW$14,0,60),IF(AX41=AX$14,0,60)))-60</f>
        <v>62</v>
      </c>
      <c r="CT41" s="286"/>
      <c r="CU41" s="286"/>
      <c r="CV41" s="293"/>
      <c r="CW41" s="288"/>
      <c r="CX41" s="288"/>
      <c r="CY41" s="288">
        <v>6</v>
      </c>
      <c r="CZ41" s="288"/>
      <c r="DA41" s="288"/>
      <c r="DB41" s="288"/>
      <c r="DC41" s="288"/>
      <c r="DD41" s="289" t="str">
        <f>IF(OR(AND(CW41&gt;0,CW41&lt;4),AND(CX41&gt;0,CX41&lt;4),AND(CY41&gt;0,CY41&lt;4),AND(CZ41&gt;0,CZ41&lt;4),AND(DA41&gt;0,DA41&lt;4),AND(DB41&gt;0,DB41&lt;4),AND(DC41&gt;0,DC41&lt;4)),"Призер","")</f>
        <v/>
      </c>
      <c r="DE41" s="42"/>
      <c r="DF41" s="5"/>
      <c r="DG41" s="42"/>
      <c r="DH41" s="42"/>
      <c r="DI41" s="42"/>
      <c r="DJ41" s="42"/>
      <c r="DK41" s="42"/>
    </row>
    <row r="42" spans="1:253" s="112" customFormat="1" ht="20.100000000000001" customHeight="1" x14ac:dyDescent="0.25">
      <c r="A42" s="261">
        <f t="shared" si="1"/>
        <v>0</v>
      </c>
      <c r="B42" s="262">
        <v>27</v>
      </c>
      <c r="C42" s="263" t="s">
        <v>93</v>
      </c>
      <c r="D42" s="294" t="s">
        <v>262</v>
      </c>
      <c r="E42" s="265">
        <v>1977</v>
      </c>
      <c r="F42" s="266"/>
      <c r="G42" s="267" t="s">
        <v>187</v>
      </c>
      <c r="H42" s="268" t="s">
        <v>67</v>
      </c>
      <c r="I42" s="268"/>
      <c r="J42" s="266"/>
      <c r="K42" s="267" t="s">
        <v>64</v>
      </c>
      <c r="L42" s="266"/>
      <c r="M42" s="266">
        <v>1981</v>
      </c>
      <c r="N42" s="270" t="s">
        <v>127</v>
      </c>
      <c r="O42" s="270" t="s">
        <v>173</v>
      </c>
      <c r="P42" s="270" t="s">
        <v>173</v>
      </c>
      <c r="Q42" s="270" t="s">
        <v>172</v>
      </c>
      <c r="R42" s="270" t="s">
        <v>172</v>
      </c>
      <c r="S42" s="270" t="s">
        <v>173</v>
      </c>
      <c r="T42" s="270" t="s">
        <v>173</v>
      </c>
      <c r="U42" s="270" t="s">
        <v>172</v>
      </c>
      <c r="V42" s="270" t="s">
        <v>127</v>
      </c>
      <c r="W42" s="270" t="s">
        <v>174</v>
      </c>
      <c r="X42" s="270"/>
      <c r="Y42" s="270"/>
      <c r="Z42" s="270"/>
      <c r="AA42" s="270"/>
      <c r="AB42" s="271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2"/>
      <c r="AW42" s="273" t="s">
        <v>172</v>
      </c>
      <c r="AX42" s="270"/>
      <c r="AY42" s="301">
        <v>6</v>
      </c>
      <c r="AZ42" s="275">
        <f t="shared" si="2"/>
        <v>1</v>
      </c>
      <c r="BA42" s="276">
        <f t="shared" si="3"/>
        <v>1</v>
      </c>
      <c r="BB42" s="276">
        <f t="shared" si="4"/>
        <v>0</v>
      </c>
      <c r="BC42" s="276">
        <f t="shared" si="5"/>
        <v>1</v>
      </c>
      <c r="BD42" s="276">
        <f t="shared" si="6"/>
        <v>0</v>
      </c>
      <c r="BE42" s="276">
        <f t="shared" si="7"/>
        <v>1</v>
      </c>
      <c r="BF42" s="276">
        <f t="shared" si="8"/>
        <v>0</v>
      </c>
      <c r="BG42" s="276">
        <f t="shared" si="9"/>
        <v>1</v>
      </c>
      <c r="BH42" s="276">
        <f t="shared" si="10"/>
        <v>1</v>
      </c>
      <c r="BI42" s="276">
        <f t="shared" si="11"/>
        <v>0</v>
      </c>
      <c r="BJ42" s="276">
        <f t="shared" si="12"/>
        <v>0</v>
      </c>
      <c r="BK42" s="276">
        <f t="shared" si="13"/>
        <v>0</v>
      </c>
      <c r="BL42" s="276">
        <f t="shared" si="14"/>
        <v>0</v>
      </c>
      <c r="BM42" s="276">
        <f t="shared" si="15"/>
        <v>0</v>
      </c>
      <c r="BN42" s="276">
        <f t="shared" si="16"/>
        <v>0</v>
      </c>
      <c r="BO42" s="276">
        <f t="shared" si="17"/>
        <v>0</v>
      </c>
      <c r="BP42" s="276">
        <f t="shared" si="18"/>
        <v>0</v>
      </c>
      <c r="BQ42" s="276">
        <f t="shared" si="19"/>
        <v>0</v>
      </c>
      <c r="BR42" s="276">
        <f t="shared" si="20"/>
        <v>0</v>
      </c>
      <c r="BS42" s="276">
        <f t="shared" si="21"/>
        <v>0</v>
      </c>
      <c r="BT42" s="276">
        <f t="shared" si="22"/>
        <v>0</v>
      </c>
      <c r="BU42" s="276">
        <f t="shared" si="23"/>
        <v>0</v>
      </c>
      <c r="BV42" s="276">
        <f t="shared" si="24"/>
        <v>0</v>
      </c>
      <c r="BW42" s="276">
        <f t="shared" si="25"/>
        <v>0</v>
      </c>
      <c r="BX42" s="276">
        <f t="shared" si="26"/>
        <v>0</v>
      </c>
      <c r="BY42" s="276">
        <f t="shared" si="27"/>
        <v>0</v>
      </c>
      <c r="BZ42" s="276">
        <f t="shared" si="28"/>
        <v>0</v>
      </c>
      <c r="CA42" s="276">
        <f t="shared" si="29"/>
        <v>0</v>
      </c>
      <c r="CB42" s="276">
        <f t="shared" si="30"/>
        <v>0</v>
      </c>
      <c r="CC42" s="276">
        <f t="shared" si="31"/>
        <v>0</v>
      </c>
      <c r="CD42" s="276">
        <f t="shared" si="32"/>
        <v>0</v>
      </c>
      <c r="CE42" s="276">
        <f t="shared" si="33"/>
        <v>0</v>
      </c>
      <c r="CF42" s="276">
        <f t="shared" si="34"/>
        <v>0</v>
      </c>
      <c r="CG42" s="276">
        <f t="shared" si="35"/>
        <v>0</v>
      </c>
      <c r="CH42" s="276">
        <f t="shared" si="36"/>
        <v>0</v>
      </c>
      <c r="CI42" s="276">
        <f t="shared" si="37"/>
        <v>0</v>
      </c>
      <c r="CJ42" s="276">
        <f t="shared" si="38"/>
        <v>0</v>
      </c>
      <c r="CK42" s="277"/>
      <c r="CL42" s="278">
        <v>0.5493055555555556</v>
      </c>
      <c r="CM42" s="279">
        <v>0.63402777777777775</v>
      </c>
      <c r="CN42" s="280">
        <f>CM42-CL42-CN$9</f>
        <v>8.4722222222222143E-2</v>
      </c>
      <c r="CO42" s="281">
        <f>IF(CN42&gt;IF(G42="О1-О3",CR$10,CR$9),CN42-IF(G42="О1-О3",CR$10,CR$9),0)</f>
        <v>8.4722222222222143E-2</v>
      </c>
      <c r="CP42" s="282">
        <f>HOUR(CO42)*3600+MINUTE(CO42)*60+SECOND(CO42)</f>
        <v>7320</v>
      </c>
      <c r="CQ42" s="283"/>
      <c r="CR42" s="295">
        <f t="shared" si="39"/>
        <v>6</v>
      </c>
      <c r="CS42" s="285">
        <f>IF(C40="","",SUM(AY42,IF(AW42=AW$14,0,60),IF(AX42=AX$14,0,60)))-60</f>
        <v>66</v>
      </c>
      <c r="CT42" s="286"/>
      <c r="CU42" s="286"/>
      <c r="CV42" s="293"/>
      <c r="CW42" s="288"/>
      <c r="CX42" s="288"/>
      <c r="CY42" s="288">
        <v>19</v>
      </c>
      <c r="CZ42" s="288"/>
      <c r="DA42" s="288"/>
      <c r="DB42" s="288">
        <v>13</v>
      </c>
      <c r="DC42" s="288"/>
      <c r="DD42" s="289" t="str">
        <f>IF(OR(AND(CW42&gt;0,CW42&lt;4),AND(CX42&gt;0,CX42&lt;4),AND(CY42&gt;0,CY42&lt;4),AND(CZ42&gt;0,CZ42&lt;4),AND(DA42&gt;0,DA42&lt;4),AND(DB42&gt;0,DB42&lt;4),AND(DC42&gt;0,DC42&lt;4)),"Призер","")</f>
        <v/>
      </c>
      <c r="DE42" s="42"/>
      <c r="DF42" s="42"/>
      <c r="DG42" s="42"/>
      <c r="DH42" s="42"/>
      <c r="DI42" s="42"/>
      <c r="DJ42" s="42"/>
      <c r="DK42" s="42"/>
    </row>
    <row r="43" spans="1:253" s="112" customFormat="1" ht="20.100000000000001" customHeight="1" x14ac:dyDescent="0.25">
      <c r="A43" s="261">
        <f t="shared" si="1"/>
        <v>5.9281767955801108</v>
      </c>
      <c r="B43" s="290">
        <v>28</v>
      </c>
      <c r="C43" s="263" t="s">
        <v>182</v>
      </c>
      <c r="D43" s="308" t="s">
        <v>178</v>
      </c>
      <c r="E43" s="265">
        <v>1964</v>
      </c>
      <c r="F43" s="309"/>
      <c r="G43" s="267" t="s">
        <v>187</v>
      </c>
      <c r="H43" s="268"/>
      <c r="I43" s="268"/>
      <c r="J43" s="266"/>
      <c r="K43" s="269"/>
      <c r="L43" s="266"/>
      <c r="M43" s="266"/>
      <c r="N43" s="270" t="s">
        <v>127</v>
      </c>
      <c r="O43" s="270" t="s">
        <v>173</v>
      </c>
      <c r="P43" s="270" t="s">
        <v>174</v>
      </c>
      <c r="Q43" s="270" t="s">
        <v>173</v>
      </c>
      <c r="R43" s="270" t="s">
        <v>127</v>
      </c>
      <c r="S43" s="270" t="s">
        <v>172</v>
      </c>
      <c r="T43" s="270" t="s">
        <v>173</v>
      </c>
      <c r="U43" s="270" t="s">
        <v>173</v>
      </c>
      <c r="V43" s="270" t="s">
        <v>127</v>
      </c>
      <c r="W43" s="270" t="s">
        <v>173</v>
      </c>
      <c r="X43" s="270"/>
      <c r="Y43" s="270"/>
      <c r="Z43" s="270"/>
      <c r="AA43" s="270"/>
      <c r="AB43" s="271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2"/>
      <c r="AW43" s="273" t="s">
        <v>127</v>
      </c>
      <c r="AX43" s="270"/>
      <c r="AY43" s="301">
        <v>12</v>
      </c>
      <c r="AZ43" s="275">
        <f t="shared" si="2"/>
        <v>1</v>
      </c>
      <c r="BA43" s="276">
        <f t="shared" si="3"/>
        <v>1</v>
      </c>
      <c r="BB43" s="276">
        <f t="shared" si="4"/>
        <v>1</v>
      </c>
      <c r="BC43" s="276">
        <f t="shared" si="5"/>
        <v>0</v>
      </c>
      <c r="BD43" s="276">
        <f t="shared" si="6"/>
        <v>0</v>
      </c>
      <c r="BE43" s="276">
        <f t="shared" si="7"/>
        <v>0</v>
      </c>
      <c r="BF43" s="276">
        <f t="shared" si="8"/>
        <v>0</v>
      </c>
      <c r="BG43" s="276">
        <f t="shared" si="9"/>
        <v>0</v>
      </c>
      <c r="BH43" s="276">
        <f t="shared" si="10"/>
        <v>1</v>
      </c>
      <c r="BI43" s="276">
        <f t="shared" si="11"/>
        <v>0</v>
      </c>
      <c r="BJ43" s="276">
        <f t="shared" si="12"/>
        <v>0</v>
      </c>
      <c r="BK43" s="276">
        <f t="shared" si="13"/>
        <v>0</v>
      </c>
      <c r="BL43" s="276">
        <f t="shared" si="14"/>
        <v>0</v>
      </c>
      <c r="BM43" s="276">
        <f t="shared" si="15"/>
        <v>0</v>
      </c>
      <c r="BN43" s="276">
        <f t="shared" si="16"/>
        <v>0</v>
      </c>
      <c r="BO43" s="276">
        <f t="shared" si="17"/>
        <v>0</v>
      </c>
      <c r="BP43" s="276">
        <f t="shared" si="18"/>
        <v>0</v>
      </c>
      <c r="BQ43" s="276">
        <f t="shared" si="19"/>
        <v>0</v>
      </c>
      <c r="BR43" s="276">
        <f t="shared" si="20"/>
        <v>0</v>
      </c>
      <c r="BS43" s="276">
        <f t="shared" si="21"/>
        <v>0</v>
      </c>
      <c r="BT43" s="276">
        <f t="shared" si="22"/>
        <v>0</v>
      </c>
      <c r="BU43" s="276">
        <f t="shared" si="23"/>
        <v>0</v>
      </c>
      <c r="BV43" s="276">
        <f t="shared" si="24"/>
        <v>0</v>
      </c>
      <c r="BW43" s="276">
        <f t="shared" si="25"/>
        <v>0</v>
      </c>
      <c r="BX43" s="276">
        <f t="shared" si="26"/>
        <v>0</v>
      </c>
      <c r="BY43" s="276">
        <f t="shared" si="27"/>
        <v>0</v>
      </c>
      <c r="BZ43" s="276">
        <f t="shared" si="28"/>
        <v>0</v>
      </c>
      <c r="CA43" s="276">
        <f t="shared" si="29"/>
        <v>0</v>
      </c>
      <c r="CB43" s="276">
        <f t="shared" si="30"/>
        <v>0</v>
      </c>
      <c r="CC43" s="276">
        <f t="shared" si="31"/>
        <v>0</v>
      </c>
      <c r="CD43" s="276">
        <f t="shared" si="32"/>
        <v>0</v>
      </c>
      <c r="CE43" s="276">
        <f t="shared" si="33"/>
        <v>0</v>
      </c>
      <c r="CF43" s="276">
        <f t="shared" si="34"/>
        <v>0</v>
      </c>
      <c r="CG43" s="276">
        <f t="shared" si="35"/>
        <v>0</v>
      </c>
      <c r="CH43" s="276">
        <f t="shared" si="36"/>
        <v>0</v>
      </c>
      <c r="CI43" s="276">
        <f t="shared" si="37"/>
        <v>1</v>
      </c>
      <c r="CJ43" s="276">
        <f t="shared" si="38"/>
        <v>0</v>
      </c>
      <c r="CK43" s="277"/>
      <c r="CL43" s="278"/>
      <c r="CM43" s="279"/>
      <c r="CN43" s="280"/>
      <c r="CO43" s="281"/>
      <c r="CP43" s="282"/>
      <c r="CQ43" s="283"/>
      <c r="CR43" s="295">
        <f t="shared" si="39"/>
        <v>4</v>
      </c>
      <c r="CS43" s="285">
        <f>IF(C39="","",SUM(AY43,IF(AW43=AW$14,0,60),IF(AX43=AX$14,0,60)))-60</f>
        <v>12</v>
      </c>
      <c r="CT43" s="286">
        <f>IF(C41="",0,IF(ISNUMBER(CR40),CR40+(1-(CS40+1)/181),0))</f>
        <v>5.9281767955801108</v>
      </c>
      <c r="CU43" s="286" t="e">
        <f>CT43*100/MAX(CT:CT)</f>
        <v>#REF!</v>
      </c>
      <c r="CV43" s="293">
        <f>IF(ISNUMBER(CR40),IF(ISNUMBER(#REF!),IF(CT43=#REF!,#REF!,B43),1),"")</f>
        <v>1</v>
      </c>
      <c r="CW43" s="288"/>
      <c r="CX43" s="288"/>
      <c r="CY43" s="288"/>
      <c r="CZ43" s="288"/>
      <c r="DA43" s="288"/>
      <c r="DB43" s="288"/>
      <c r="DC43" s="288"/>
      <c r="DD43" s="289"/>
      <c r="DE43" s="42"/>
      <c r="DF43" s="42"/>
      <c r="DG43" s="42"/>
      <c r="DH43" s="42"/>
      <c r="DI43" s="42"/>
      <c r="DJ43" s="42"/>
      <c r="DK43" s="42"/>
    </row>
    <row r="44" spans="1:253" s="112" customFormat="1" ht="20.100000000000001" customHeight="1" x14ac:dyDescent="0.25">
      <c r="A44" s="261">
        <f t="shared" si="1"/>
        <v>6.6298342541436464</v>
      </c>
      <c r="B44" s="262">
        <v>29</v>
      </c>
      <c r="C44" s="263" t="s">
        <v>257</v>
      </c>
      <c r="D44" s="294" t="s">
        <v>171</v>
      </c>
      <c r="E44" s="265">
        <v>2002</v>
      </c>
      <c r="F44" s="266"/>
      <c r="G44" s="267" t="s">
        <v>187</v>
      </c>
      <c r="H44" s="268"/>
      <c r="I44" s="268"/>
      <c r="J44" s="266"/>
      <c r="K44" s="269"/>
      <c r="L44" s="266"/>
      <c r="M44" s="266"/>
      <c r="N44" s="270" t="s">
        <v>54</v>
      </c>
      <c r="O44" s="270" t="s">
        <v>54</v>
      </c>
      <c r="P44" s="270" t="s">
        <v>56</v>
      </c>
      <c r="Q44" s="270" t="s">
        <v>54</v>
      </c>
      <c r="R44" s="270" t="s">
        <v>54</v>
      </c>
      <c r="S44" s="270" t="s">
        <v>54</v>
      </c>
      <c r="T44" s="270" t="s">
        <v>54</v>
      </c>
      <c r="U44" s="270" t="s">
        <v>55</v>
      </c>
      <c r="V44" s="270" t="s">
        <v>56</v>
      </c>
      <c r="W44" s="270" t="s">
        <v>56</v>
      </c>
      <c r="X44" s="270"/>
      <c r="Y44" s="270"/>
      <c r="Z44" s="270"/>
      <c r="AA44" s="270"/>
      <c r="AB44" s="271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2"/>
      <c r="AW44" s="273" t="s">
        <v>56</v>
      </c>
      <c r="AX44" s="270"/>
      <c r="AY44" s="301">
        <v>5</v>
      </c>
      <c r="AZ44" s="275">
        <f t="shared" si="2"/>
        <v>1</v>
      </c>
      <c r="BA44" s="276">
        <f t="shared" si="3"/>
        <v>0</v>
      </c>
      <c r="BB44" s="276">
        <f t="shared" si="4"/>
        <v>0</v>
      </c>
      <c r="BC44" s="276">
        <f t="shared" si="5"/>
        <v>0</v>
      </c>
      <c r="BD44" s="276">
        <f t="shared" si="6"/>
        <v>0</v>
      </c>
      <c r="BE44" s="276">
        <f t="shared" si="7"/>
        <v>0</v>
      </c>
      <c r="BF44" s="276">
        <f t="shared" si="8"/>
        <v>1</v>
      </c>
      <c r="BG44" s="276">
        <f t="shared" si="9"/>
        <v>0</v>
      </c>
      <c r="BH44" s="276">
        <f t="shared" si="10"/>
        <v>0</v>
      </c>
      <c r="BI44" s="276">
        <f t="shared" si="11"/>
        <v>1</v>
      </c>
      <c r="BJ44" s="276">
        <f t="shared" si="12"/>
        <v>0</v>
      </c>
      <c r="BK44" s="276">
        <f t="shared" si="13"/>
        <v>0</v>
      </c>
      <c r="BL44" s="276">
        <f t="shared" si="14"/>
        <v>0</v>
      </c>
      <c r="BM44" s="276">
        <f t="shared" si="15"/>
        <v>0</v>
      </c>
      <c r="BN44" s="276">
        <f t="shared" si="16"/>
        <v>0</v>
      </c>
      <c r="BO44" s="276">
        <f t="shared" si="17"/>
        <v>0</v>
      </c>
      <c r="BP44" s="276">
        <f t="shared" si="18"/>
        <v>0</v>
      </c>
      <c r="BQ44" s="276">
        <f t="shared" si="19"/>
        <v>0</v>
      </c>
      <c r="BR44" s="276">
        <f t="shared" si="20"/>
        <v>0</v>
      </c>
      <c r="BS44" s="276">
        <f t="shared" si="21"/>
        <v>0</v>
      </c>
      <c r="BT44" s="276">
        <f t="shared" si="22"/>
        <v>0</v>
      </c>
      <c r="BU44" s="276">
        <f t="shared" si="23"/>
        <v>0</v>
      </c>
      <c r="BV44" s="276">
        <f t="shared" si="24"/>
        <v>0</v>
      </c>
      <c r="BW44" s="276">
        <f t="shared" si="25"/>
        <v>0</v>
      </c>
      <c r="BX44" s="276">
        <f t="shared" si="26"/>
        <v>0</v>
      </c>
      <c r="BY44" s="276">
        <f t="shared" si="27"/>
        <v>0</v>
      </c>
      <c r="BZ44" s="276">
        <f t="shared" si="28"/>
        <v>0</v>
      </c>
      <c r="CA44" s="276">
        <f t="shared" si="29"/>
        <v>0</v>
      </c>
      <c r="CB44" s="276">
        <f t="shared" si="30"/>
        <v>0</v>
      </c>
      <c r="CC44" s="276">
        <f t="shared" si="31"/>
        <v>0</v>
      </c>
      <c r="CD44" s="276">
        <f t="shared" si="32"/>
        <v>0</v>
      </c>
      <c r="CE44" s="276">
        <f t="shared" si="33"/>
        <v>0</v>
      </c>
      <c r="CF44" s="276">
        <f t="shared" si="34"/>
        <v>0</v>
      </c>
      <c r="CG44" s="276">
        <f t="shared" si="35"/>
        <v>0</v>
      </c>
      <c r="CH44" s="276">
        <f t="shared" si="36"/>
        <v>0</v>
      </c>
      <c r="CI44" s="276">
        <f t="shared" si="37"/>
        <v>0</v>
      </c>
      <c r="CJ44" s="276">
        <f t="shared" si="38"/>
        <v>0</v>
      </c>
      <c r="CK44" s="277"/>
      <c r="CL44" s="278"/>
      <c r="CM44" s="279"/>
      <c r="CN44" s="280"/>
      <c r="CO44" s="281"/>
      <c r="CP44" s="282"/>
      <c r="CQ44" s="283"/>
      <c r="CR44" s="295">
        <f t="shared" si="39"/>
        <v>3</v>
      </c>
      <c r="CS44" s="285">
        <f>IF(C40="","",SUM(AY44,IF(AW44=AW$14,0,60),IF(AX44=AX$14,0,60)))-60</f>
        <v>65</v>
      </c>
      <c r="CT44" s="286">
        <f>IF(C31="",0,IF(ISNUMBER(CR42),CR42+(1-(CS42+1)/181),0))</f>
        <v>6.6298342541436464</v>
      </c>
      <c r="CU44" s="286" t="e">
        <f>CT44*100/MAX(CT:CT)</f>
        <v>#REF!</v>
      </c>
      <c r="CV44" s="293">
        <f>IF(ISNUMBER(CR42),IF(ISNUMBER(#REF!),IF(CT44=#REF!,#REF!,B44),1),"")</f>
        <v>1</v>
      </c>
      <c r="CW44" s="288"/>
      <c r="CX44" s="288"/>
      <c r="CY44" s="288">
        <v>18</v>
      </c>
      <c r="CZ44" s="288"/>
      <c r="DA44" s="288"/>
      <c r="DB44" s="288"/>
      <c r="DC44" s="288"/>
      <c r="DD44" s="289" t="str">
        <f t="shared" ref="DD44:DD45" si="45">IF(OR(AND(CW44&gt;0,CW44&lt;4),AND(CX44&gt;0,CX44&lt;4),AND(CY44&gt;0,CY44&lt;4),AND(CZ44&gt;0,CZ44&lt;4),AND(DA44&gt;0,DA44&lt;4),AND(DB44&gt;0,DB44&lt;4),AND(DC44&gt;0,DC44&lt;4)),"Призер","")</f>
        <v/>
      </c>
      <c r="DE44" s="42"/>
      <c r="DF44" s="42"/>
      <c r="DG44" s="42"/>
      <c r="DH44" s="42"/>
      <c r="DI44" s="42"/>
      <c r="DJ44" s="42"/>
      <c r="DK44" s="42"/>
    </row>
    <row r="45" spans="1:253" s="112" customFormat="1" ht="20.100000000000001" customHeight="1" x14ac:dyDescent="0.2">
      <c r="A45" s="261" t="e">
        <f t="shared" si="1"/>
        <v>#REF!</v>
      </c>
      <c r="B45" s="290">
        <v>30</v>
      </c>
      <c r="C45" s="302" t="s">
        <v>248</v>
      </c>
      <c r="D45" s="264" t="s">
        <v>171</v>
      </c>
      <c r="E45" s="265"/>
      <c r="F45" s="266"/>
      <c r="G45" s="267" t="s">
        <v>187</v>
      </c>
      <c r="H45" s="268"/>
      <c r="I45" s="268"/>
      <c r="J45" s="266"/>
      <c r="K45" s="269"/>
      <c r="L45" s="266"/>
      <c r="M45" s="266"/>
      <c r="N45" s="270" t="s">
        <v>54</v>
      </c>
      <c r="O45" s="270" t="s">
        <v>54</v>
      </c>
      <c r="P45" s="270" t="s">
        <v>56</v>
      </c>
      <c r="Q45" s="270" t="s">
        <v>54</v>
      </c>
      <c r="R45" s="270" t="s">
        <v>54</v>
      </c>
      <c r="S45" s="270" t="s">
        <v>54</v>
      </c>
      <c r="T45" s="270" t="s">
        <v>54</v>
      </c>
      <c r="U45" s="270" t="s">
        <v>57</v>
      </c>
      <c r="V45" s="270" t="s">
        <v>56</v>
      </c>
      <c r="W45" s="270" t="s">
        <v>56</v>
      </c>
      <c r="X45" s="270"/>
      <c r="Y45" s="270"/>
      <c r="Z45" s="270"/>
      <c r="AA45" s="270"/>
      <c r="AB45" s="271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2"/>
      <c r="AW45" s="273" t="s">
        <v>56</v>
      </c>
      <c r="AX45" s="270"/>
      <c r="AY45" s="301">
        <v>7</v>
      </c>
      <c r="AZ45" s="275">
        <f t="shared" si="2"/>
        <v>1</v>
      </c>
      <c r="BA45" s="276">
        <f t="shared" si="3"/>
        <v>0</v>
      </c>
      <c r="BB45" s="276">
        <f t="shared" si="4"/>
        <v>0</v>
      </c>
      <c r="BC45" s="276">
        <f t="shared" si="5"/>
        <v>0</v>
      </c>
      <c r="BD45" s="276">
        <f t="shared" si="6"/>
        <v>0</v>
      </c>
      <c r="BE45" s="276">
        <f t="shared" si="7"/>
        <v>0</v>
      </c>
      <c r="BF45" s="276">
        <f t="shared" si="8"/>
        <v>1</v>
      </c>
      <c r="BG45" s="276">
        <f t="shared" si="9"/>
        <v>0</v>
      </c>
      <c r="BH45" s="276">
        <f t="shared" si="10"/>
        <v>0</v>
      </c>
      <c r="BI45" s="276">
        <f t="shared" si="11"/>
        <v>1</v>
      </c>
      <c r="BJ45" s="276">
        <f t="shared" si="12"/>
        <v>0</v>
      </c>
      <c r="BK45" s="276">
        <f t="shared" si="13"/>
        <v>0</v>
      </c>
      <c r="BL45" s="276">
        <f t="shared" si="14"/>
        <v>0</v>
      </c>
      <c r="BM45" s="276">
        <f t="shared" si="15"/>
        <v>0</v>
      </c>
      <c r="BN45" s="276">
        <f t="shared" si="16"/>
        <v>0</v>
      </c>
      <c r="BO45" s="276">
        <f t="shared" si="17"/>
        <v>0</v>
      </c>
      <c r="BP45" s="276">
        <f t="shared" si="18"/>
        <v>0</v>
      </c>
      <c r="BQ45" s="276">
        <f t="shared" si="19"/>
        <v>0</v>
      </c>
      <c r="BR45" s="276">
        <f t="shared" si="20"/>
        <v>0</v>
      </c>
      <c r="BS45" s="276">
        <f t="shared" si="21"/>
        <v>0</v>
      </c>
      <c r="BT45" s="276">
        <f t="shared" si="22"/>
        <v>0</v>
      </c>
      <c r="BU45" s="276">
        <f t="shared" si="23"/>
        <v>0</v>
      </c>
      <c r="BV45" s="276">
        <f t="shared" si="24"/>
        <v>0</v>
      </c>
      <c r="BW45" s="276">
        <f t="shared" si="25"/>
        <v>0</v>
      </c>
      <c r="BX45" s="276">
        <f t="shared" si="26"/>
        <v>0</v>
      </c>
      <c r="BY45" s="276">
        <f t="shared" si="27"/>
        <v>0</v>
      </c>
      <c r="BZ45" s="276">
        <f t="shared" si="28"/>
        <v>0</v>
      </c>
      <c r="CA45" s="276">
        <f t="shared" si="29"/>
        <v>0</v>
      </c>
      <c r="CB45" s="276">
        <f t="shared" si="30"/>
        <v>0</v>
      </c>
      <c r="CC45" s="276">
        <f t="shared" si="31"/>
        <v>0</v>
      </c>
      <c r="CD45" s="276">
        <f t="shared" si="32"/>
        <v>0</v>
      </c>
      <c r="CE45" s="276">
        <f t="shared" si="33"/>
        <v>0</v>
      </c>
      <c r="CF45" s="276">
        <f t="shared" si="34"/>
        <v>0</v>
      </c>
      <c r="CG45" s="276">
        <f t="shared" si="35"/>
        <v>0</v>
      </c>
      <c r="CH45" s="276">
        <f t="shared" si="36"/>
        <v>0</v>
      </c>
      <c r="CI45" s="276">
        <f t="shared" si="37"/>
        <v>0</v>
      </c>
      <c r="CJ45" s="276">
        <f t="shared" si="38"/>
        <v>0</v>
      </c>
      <c r="CK45" s="277"/>
      <c r="CL45" s="278"/>
      <c r="CM45" s="279"/>
      <c r="CN45" s="280"/>
      <c r="CO45" s="281"/>
      <c r="CP45" s="282"/>
      <c r="CQ45" s="283"/>
      <c r="CR45" s="295">
        <f t="shared" si="39"/>
        <v>3</v>
      </c>
      <c r="CS45" s="285">
        <f>IF(C44="","",SUM(AY45,IF(AW45=AW$14,0,60),IF(AX45=AX$14,0,60)))-60</f>
        <v>67</v>
      </c>
      <c r="CT45" s="286" t="e">
        <f>IF(#REF!="",0,IF(ISNUMBER(#REF!),#REF!+(1-(#REF!+1)/181),0))</f>
        <v>#REF!</v>
      </c>
      <c r="CU45" s="286" t="e">
        <f>CT45*100/MAX(CT:CT)</f>
        <v>#REF!</v>
      </c>
      <c r="CV45" s="293" t="str">
        <f>IF(ISNUMBER(#REF!),IF(ISNUMBER(CT44),IF(CT45=CT44,CV44,B45),1),"")</f>
        <v/>
      </c>
      <c r="CW45" s="288"/>
      <c r="CX45" s="288"/>
      <c r="CY45" s="288">
        <v>11</v>
      </c>
      <c r="CZ45" s="288"/>
      <c r="DA45" s="288"/>
      <c r="DB45" s="288">
        <v>5</v>
      </c>
      <c r="DC45" s="288"/>
      <c r="DD45" s="289" t="str">
        <f t="shared" si="45"/>
        <v/>
      </c>
      <c r="DE45" s="42"/>
      <c r="DF45" s="42"/>
      <c r="DG45" s="42"/>
      <c r="DH45" s="42"/>
      <c r="DI45" s="42"/>
      <c r="DJ45" s="42"/>
      <c r="DK45" s="42"/>
    </row>
    <row r="46" spans="1:253" s="112" customFormat="1" ht="20.100000000000001" hidden="1" customHeight="1" x14ac:dyDescent="0.25">
      <c r="A46" s="261"/>
      <c r="B46" s="290"/>
      <c r="C46" s="171"/>
      <c r="D46" s="264"/>
      <c r="E46" s="265"/>
      <c r="F46" s="266"/>
      <c r="G46" s="267"/>
      <c r="H46" s="268"/>
      <c r="I46" s="268"/>
      <c r="J46" s="266"/>
      <c r="K46" s="269"/>
      <c r="L46" s="266"/>
      <c r="M46" s="266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1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310"/>
      <c r="AZ46" s="275">
        <f t="shared" si="2"/>
        <v>0</v>
      </c>
      <c r="BA46" s="276">
        <f t="shared" si="3"/>
        <v>0</v>
      </c>
      <c r="BB46" s="276">
        <f t="shared" si="4"/>
        <v>0</v>
      </c>
      <c r="BC46" s="276">
        <f t="shared" si="5"/>
        <v>0</v>
      </c>
      <c r="BD46" s="276">
        <f t="shared" si="6"/>
        <v>0</v>
      </c>
      <c r="BE46" s="276">
        <f t="shared" si="7"/>
        <v>0</v>
      </c>
      <c r="BF46" s="276">
        <f t="shared" si="8"/>
        <v>0</v>
      </c>
      <c r="BG46" s="276">
        <f t="shared" si="9"/>
        <v>0</v>
      </c>
      <c r="BH46" s="276">
        <f t="shared" si="10"/>
        <v>0</v>
      </c>
      <c r="BI46" s="276">
        <f t="shared" si="11"/>
        <v>0</v>
      </c>
      <c r="BJ46" s="276">
        <f t="shared" si="12"/>
        <v>0</v>
      </c>
      <c r="BK46" s="276">
        <f t="shared" si="13"/>
        <v>0</v>
      </c>
      <c r="BL46" s="276">
        <f t="shared" si="14"/>
        <v>0</v>
      </c>
      <c r="BM46" s="276">
        <f t="shared" si="15"/>
        <v>0</v>
      </c>
      <c r="BN46" s="276">
        <f t="shared" si="16"/>
        <v>0</v>
      </c>
      <c r="BO46" s="276">
        <f t="shared" si="17"/>
        <v>0</v>
      </c>
      <c r="BP46" s="276">
        <f t="shared" si="18"/>
        <v>0</v>
      </c>
      <c r="BQ46" s="276">
        <f t="shared" si="19"/>
        <v>0</v>
      </c>
      <c r="BR46" s="276">
        <f t="shared" si="20"/>
        <v>0</v>
      </c>
      <c r="BS46" s="276">
        <f t="shared" si="21"/>
        <v>0</v>
      </c>
      <c r="BT46" s="276">
        <f t="shared" si="22"/>
        <v>0</v>
      </c>
      <c r="BU46" s="276">
        <f t="shared" si="23"/>
        <v>0</v>
      </c>
      <c r="BV46" s="276">
        <f t="shared" si="24"/>
        <v>0</v>
      </c>
      <c r="BW46" s="276">
        <f t="shared" si="25"/>
        <v>0</v>
      </c>
      <c r="BX46" s="276">
        <f t="shared" si="26"/>
        <v>0</v>
      </c>
      <c r="BY46" s="276">
        <f t="shared" si="27"/>
        <v>0</v>
      </c>
      <c r="BZ46" s="276">
        <f t="shared" si="28"/>
        <v>0</v>
      </c>
      <c r="CA46" s="276">
        <f t="shared" si="29"/>
        <v>0</v>
      </c>
      <c r="CB46" s="276">
        <f t="shared" si="30"/>
        <v>0</v>
      </c>
      <c r="CC46" s="276">
        <f t="shared" si="31"/>
        <v>0</v>
      </c>
      <c r="CD46" s="276">
        <f t="shared" si="32"/>
        <v>0</v>
      </c>
      <c r="CE46" s="276">
        <f t="shared" si="33"/>
        <v>0</v>
      </c>
      <c r="CF46" s="276">
        <f t="shared" si="34"/>
        <v>0</v>
      </c>
      <c r="CG46" s="276">
        <f t="shared" si="35"/>
        <v>0</v>
      </c>
      <c r="CH46" s="276">
        <f t="shared" si="36"/>
        <v>0</v>
      </c>
      <c r="CI46" s="276">
        <f t="shared" si="37"/>
        <v>0</v>
      </c>
      <c r="CJ46" s="276">
        <f t="shared" si="38"/>
        <v>0</v>
      </c>
      <c r="CK46" s="277"/>
      <c r="CL46" s="278"/>
      <c r="CM46" s="279"/>
      <c r="CN46" s="280"/>
      <c r="CO46" s="281"/>
      <c r="CP46" s="282"/>
      <c r="CQ46" s="283"/>
      <c r="CR46" s="311">
        <f t="shared" ref="CR46:CR60" si="46">SUM(AZ46:CH46)-CQ46</f>
        <v>0</v>
      </c>
      <c r="CS46" s="312" t="e">
        <f>IF(#REF!="","",SUM(AY46,IF(AW46=AW$14,0,60),IF(AX46=AX$14,0,60)))-60</f>
        <v>#REF!</v>
      </c>
      <c r="CT46" s="286"/>
      <c r="CU46" s="286"/>
      <c r="CV46" s="293"/>
      <c r="CW46" s="288"/>
      <c r="CX46" s="288"/>
      <c r="CY46" s="288"/>
      <c r="CZ46" s="288"/>
      <c r="DA46" s="288"/>
      <c r="DB46" s="288"/>
      <c r="DC46" s="288"/>
      <c r="DD46" s="289"/>
      <c r="DE46" s="42"/>
      <c r="DF46" s="5"/>
      <c r="DG46" s="42"/>
      <c r="DH46" s="42"/>
      <c r="DI46" s="42"/>
      <c r="DJ46" s="42"/>
      <c r="DK46" s="42"/>
    </row>
    <row r="47" spans="1:253" s="112" customFormat="1" ht="20.100000000000001" hidden="1" customHeight="1" x14ac:dyDescent="0.25">
      <c r="A47" s="261"/>
      <c r="B47" s="290"/>
      <c r="C47" s="171"/>
      <c r="D47" s="264"/>
      <c r="E47" s="265"/>
      <c r="F47" s="266"/>
      <c r="G47" s="267"/>
      <c r="H47" s="268"/>
      <c r="I47" s="268"/>
      <c r="J47" s="266"/>
      <c r="K47" s="269"/>
      <c r="L47" s="266"/>
      <c r="M47" s="266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310"/>
      <c r="AZ47" s="275">
        <f t="shared" si="2"/>
        <v>0</v>
      </c>
      <c r="BA47" s="276">
        <f t="shared" si="3"/>
        <v>0</v>
      </c>
      <c r="BB47" s="276">
        <f t="shared" si="4"/>
        <v>0</v>
      </c>
      <c r="BC47" s="276">
        <f t="shared" si="5"/>
        <v>0</v>
      </c>
      <c r="BD47" s="276">
        <f t="shared" si="6"/>
        <v>0</v>
      </c>
      <c r="BE47" s="276">
        <f t="shared" si="7"/>
        <v>0</v>
      </c>
      <c r="BF47" s="276">
        <f t="shared" si="8"/>
        <v>0</v>
      </c>
      <c r="BG47" s="276">
        <f t="shared" si="9"/>
        <v>0</v>
      </c>
      <c r="BH47" s="276">
        <f t="shared" si="10"/>
        <v>0</v>
      </c>
      <c r="BI47" s="276">
        <f t="shared" si="11"/>
        <v>0</v>
      </c>
      <c r="BJ47" s="276">
        <f t="shared" si="12"/>
        <v>0</v>
      </c>
      <c r="BK47" s="276">
        <f t="shared" si="13"/>
        <v>0</v>
      </c>
      <c r="BL47" s="276">
        <f t="shared" si="14"/>
        <v>0</v>
      </c>
      <c r="BM47" s="276">
        <f t="shared" si="15"/>
        <v>0</v>
      </c>
      <c r="BN47" s="276">
        <f t="shared" si="16"/>
        <v>0</v>
      </c>
      <c r="BO47" s="276">
        <f t="shared" si="17"/>
        <v>0</v>
      </c>
      <c r="BP47" s="276">
        <f t="shared" si="18"/>
        <v>0</v>
      </c>
      <c r="BQ47" s="276">
        <f t="shared" si="19"/>
        <v>0</v>
      </c>
      <c r="BR47" s="276">
        <f t="shared" si="20"/>
        <v>0</v>
      </c>
      <c r="BS47" s="276">
        <f t="shared" si="21"/>
        <v>0</v>
      </c>
      <c r="BT47" s="276">
        <f t="shared" si="22"/>
        <v>0</v>
      </c>
      <c r="BU47" s="276">
        <f t="shared" si="23"/>
        <v>0</v>
      </c>
      <c r="BV47" s="276">
        <f t="shared" si="24"/>
        <v>0</v>
      </c>
      <c r="BW47" s="276">
        <f t="shared" si="25"/>
        <v>0</v>
      </c>
      <c r="BX47" s="276">
        <f t="shared" si="26"/>
        <v>0</v>
      </c>
      <c r="BY47" s="276">
        <f t="shared" si="27"/>
        <v>0</v>
      </c>
      <c r="BZ47" s="276">
        <f t="shared" si="28"/>
        <v>0</v>
      </c>
      <c r="CA47" s="276">
        <f t="shared" si="29"/>
        <v>0</v>
      </c>
      <c r="CB47" s="276">
        <f t="shared" si="30"/>
        <v>0</v>
      </c>
      <c r="CC47" s="276">
        <f t="shared" si="31"/>
        <v>0</v>
      </c>
      <c r="CD47" s="276">
        <f t="shared" si="32"/>
        <v>0</v>
      </c>
      <c r="CE47" s="276">
        <f t="shared" si="33"/>
        <v>0</v>
      </c>
      <c r="CF47" s="276">
        <f t="shared" si="34"/>
        <v>0</v>
      </c>
      <c r="CG47" s="276">
        <f t="shared" si="35"/>
        <v>0</v>
      </c>
      <c r="CH47" s="276">
        <f t="shared" si="36"/>
        <v>0</v>
      </c>
      <c r="CI47" s="276">
        <f t="shared" si="37"/>
        <v>0</v>
      </c>
      <c r="CJ47" s="276">
        <f t="shared" si="38"/>
        <v>0</v>
      </c>
      <c r="CK47" s="277"/>
      <c r="CL47" s="278"/>
      <c r="CM47" s="279"/>
      <c r="CN47" s="280"/>
      <c r="CO47" s="281"/>
      <c r="CP47" s="282"/>
      <c r="CQ47" s="283"/>
      <c r="CR47" s="311">
        <f t="shared" si="46"/>
        <v>0</v>
      </c>
      <c r="CS47" s="312" t="e">
        <f>IF(#REF!="","",SUM(AY47,IF(AW47=AW$14,0,60),IF(AX47=AX$14,0,60)))-60</f>
        <v>#REF!</v>
      </c>
      <c r="CT47" s="286"/>
      <c r="CU47" s="286"/>
      <c r="CV47" s="293"/>
      <c r="CW47" s="288"/>
      <c r="CX47" s="288"/>
      <c r="CY47" s="288"/>
      <c r="CZ47" s="288"/>
      <c r="DA47" s="288"/>
      <c r="DB47" s="288"/>
      <c r="DC47" s="288"/>
      <c r="DD47" s="289"/>
      <c r="DE47" s="42"/>
      <c r="DF47" s="5"/>
      <c r="DG47" s="42"/>
      <c r="DH47" s="42"/>
      <c r="DI47" s="42"/>
      <c r="DJ47" s="42"/>
      <c r="DK47" s="42"/>
    </row>
    <row r="48" spans="1:253" s="112" customFormat="1" ht="20.100000000000001" hidden="1" customHeight="1" x14ac:dyDescent="0.25">
      <c r="A48" s="261"/>
      <c r="B48" s="290"/>
      <c r="C48" s="171"/>
      <c r="D48" s="264"/>
      <c r="E48" s="265"/>
      <c r="F48" s="266"/>
      <c r="G48" s="267"/>
      <c r="H48" s="268"/>
      <c r="I48" s="268"/>
      <c r="J48" s="266"/>
      <c r="K48" s="269"/>
      <c r="L48" s="266"/>
      <c r="M48" s="266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1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310"/>
      <c r="AZ48" s="275">
        <f t="shared" si="2"/>
        <v>0</v>
      </c>
      <c r="BA48" s="276">
        <f t="shared" si="3"/>
        <v>0</v>
      </c>
      <c r="BB48" s="276">
        <f t="shared" si="4"/>
        <v>0</v>
      </c>
      <c r="BC48" s="276">
        <f t="shared" si="5"/>
        <v>0</v>
      </c>
      <c r="BD48" s="276">
        <f t="shared" si="6"/>
        <v>0</v>
      </c>
      <c r="BE48" s="276">
        <f t="shared" si="7"/>
        <v>0</v>
      </c>
      <c r="BF48" s="276">
        <f t="shared" si="8"/>
        <v>0</v>
      </c>
      <c r="BG48" s="276">
        <f t="shared" si="9"/>
        <v>0</v>
      </c>
      <c r="BH48" s="276">
        <f t="shared" si="10"/>
        <v>0</v>
      </c>
      <c r="BI48" s="276">
        <f t="shared" si="11"/>
        <v>0</v>
      </c>
      <c r="BJ48" s="276">
        <f t="shared" si="12"/>
        <v>0</v>
      </c>
      <c r="BK48" s="276">
        <f t="shared" si="13"/>
        <v>0</v>
      </c>
      <c r="BL48" s="276">
        <f t="shared" si="14"/>
        <v>0</v>
      </c>
      <c r="BM48" s="276">
        <f t="shared" si="15"/>
        <v>0</v>
      </c>
      <c r="BN48" s="276">
        <f t="shared" si="16"/>
        <v>0</v>
      </c>
      <c r="BO48" s="276">
        <f t="shared" si="17"/>
        <v>0</v>
      </c>
      <c r="BP48" s="276">
        <f t="shared" si="18"/>
        <v>0</v>
      </c>
      <c r="BQ48" s="276">
        <f t="shared" si="19"/>
        <v>0</v>
      </c>
      <c r="BR48" s="276">
        <f t="shared" si="20"/>
        <v>0</v>
      </c>
      <c r="BS48" s="276">
        <f t="shared" si="21"/>
        <v>0</v>
      </c>
      <c r="BT48" s="276">
        <f t="shared" si="22"/>
        <v>0</v>
      </c>
      <c r="BU48" s="276">
        <f t="shared" si="23"/>
        <v>0</v>
      </c>
      <c r="BV48" s="276">
        <f t="shared" si="24"/>
        <v>0</v>
      </c>
      <c r="BW48" s="276">
        <f t="shared" si="25"/>
        <v>0</v>
      </c>
      <c r="BX48" s="276">
        <f t="shared" si="26"/>
        <v>0</v>
      </c>
      <c r="BY48" s="276">
        <f t="shared" si="27"/>
        <v>0</v>
      </c>
      <c r="BZ48" s="276">
        <f t="shared" si="28"/>
        <v>0</v>
      </c>
      <c r="CA48" s="276">
        <f t="shared" si="29"/>
        <v>0</v>
      </c>
      <c r="CB48" s="276">
        <f t="shared" si="30"/>
        <v>0</v>
      </c>
      <c r="CC48" s="276">
        <f t="shared" si="31"/>
        <v>0</v>
      </c>
      <c r="CD48" s="276">
        <f t="shared" si="32"/>
        <v>0</v>
      </c>
      <c r="CE48" s="276">
        <f t="shared" si="33"/>
        <v>0</v>
      </c>
      <c r="CF48" s="276">
        <f t="shared" si="34"/>
        <v>0</v>
      </c>
      <c r="CG48" s="276">
        <f t="shared" si="35"/>
        <v>0</v>
      </c>
      <c r="CH48" s="276">
        <f t="shared" si="36"/>
        <v>0</v>
      </c>
      <c r="CI48" s="276">
        <f t="shared" si="37"/>
        <v>0</v>
      </c>
      <c r="CJ48" s="276">
        <f t="shared" si="38"/>
        <v>0</v>
      </c>
      <c r="CK48" s="277"/>
      <c r="CL48" s="278"/>
      <c r="CM48" s="279"/>
      <c r="CN48" s="280"/>
      <c r="CO48" s="281"/>
      <c r="CP48" s="282"/>
      <c r="CQ48" s="283"/>
      <c r="CR48" s="311">
        <f t="shared" si="46"/>
        <v>0</v>
      </c>
      <c r="CS48" s="312" t="e">
        <f t="shared" ref="CS48:CS60" si="47">IF(C46="","",SUM(AY48,IF(AW48=AW$14,0,60),IF(AX48=AX$14,0,60)))-60</f>
        <v>#VALUE!</v>
      </c>
      <c r="CT48" s="286"/>
      <c r="CU48" s="286"/>
      <c r="CV48" s="293"/>
      <c r="CW48" s="288"/>
      <c r="CX48" s="288"/>
      <c r="CY48" s="288"/>
      <c r="CZ48" s="288"/>
      <c r="DA48" s="288"/>
      <c r="DB48" s="288"/>
      <c r="DC48" s="288"/>
      <c r="DD48" s="289"/>
      <c r="DE48" s="42"/>
      <c r="DF48" s="5"/>
      <c r="DG48" s="42"/>
      <c r="DH48" s="42"/>
      <c r="DI48" s="42"/>
      <c r="DJ48" s="42"/>
      <c r="DK48" s="42"/>
    </row>
    <row r="49" spans="1:253" s="112" customFormat="1" ht="20.100000000000001" hidden="1" customHeight="1" x14ac:dyDescent="0.25">
      <c r="A49" s="261"/>
      <c r="B49" s="290"/>
      <c r="C49" s="171"/>
      <c r="D49" s="264"/>
      <c r="E49" s="265"/>
      <c r="F49" s="266"/>
      <c r="G49" s="267"/>
      <c r="H49" s="268"/>
      <c r="I49" s="268"/>
      <c r="J49" s="266"/>
      <c r="K49" s="269"/>
      <c r="L49" s="266"/>
      <c r="M49" s="266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1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310"/>
      <c r="AZ49" s="275">
        <f t="shared" si="2"/>
        <v>0</v>
      </c>
      <c r="BA49" s="276">
        <f t="shared" si="3"/>
        <v>0</v>
      </c>
      <c r="BB49" s="276">
        <f t="shared" si="4"/>
        <v>0</v>
      </c>
      <c r="BC49" s="276">
        <f t="shared" si="5"/>
        <v>0</v>
      </c>
      <c r="BD49" s="276">
        <f t="shared" si="6"/>
        <v>0</v>
      </c>
      <c r="BE49" s="276">
        <f t="shared" si="7"/>
        <v>0</v>
      </c>
      <c r="BF49" s="276">
        <f t="shared" si="8"/>
        <v>0</v>
      </c>
      <c r="BG49" s="276">
        <f t="shared" si="9"/>
        <v>0</v>
      </c>
      <c r="BH49" s="276">
        <f t="shared" si="10"/>
        <v>0</v>
      </c>
      <c r="BI49" s="276">
        <f t="shared" si="11"/>
        <v>0</v>
      </c>
      <c r="BJ49" s="276">
        <f t="shared" si="12"/>
        <v>0</v>
      </c>
      <c r="BK49" s="276">
        <f t="shared" si="13"/>
        <v>0</v>
      </c>
      <c r="BL49" s="276">
        <f t="shared" si="14"/>
        <v>0</v>
      </c>
      <c r="BM49" s="276">
        <f t="shared" si="15"/>
        <v>0</v>
      </c>
      <c r="BN49" s="276">
        <f t="shared" si="16"/>
        <v>0</v>
      </c>
      <c r="BO49" s="276">
        <f t="shared" si="17"/>
        <v>0</v>
      </c>
      <c r="BP49" s="276">
        <f t="shared" si="18"/>
        <v>0</v>
      </c>
      <c r="BQ49" s="276">
        <f t="shared" si="19"/>
        <v>0</v>
      </c>
      <c r="BR49" s="276">
        <f t="shared" si="20"/>
        <v>0</v>
      </c>
      <c r="BS49" s="276">
        <f t="shared" si="21"/>
        <v>0</v>
      </c>
      <c r="BT49" s="276">
        <f t="shared" si="22"/>
        <v>0</v>
      </c>
      <c r="BU49" s="276">
        <f t="shared" si="23"/>
        <v>0</v>
      </c>
      <c r="BV49" s="276">
        <f t="shared" si="24"/>
        <v>0</v>
      </c>
      <c r="BW49" s="276">
        <f t="shared" si="25"/>
        <v>0</v>
      </c>
      <c r="BX49" s="276">
        <f t="shared" si="26"/>
        <v>0</v>
      </c>
      <c r="BY49" s="276">
        <f t="shared" si="27"/>
        <v>0</v>
      </c>
      <c r="BZ49" s="276">
        <f t="shared" si="28"/>
        <v>0</v>
      </c>
      <c r="CA49" s="276">
        <f t="shared" si="29"/>
        <v>0</v>
      </c>
      <c r="CB49" s="276">
        <f t="shared" si="30"/>
        <v>0</v>
      </c>
      <c r="CC49" s="276">
        <f t="shared" si="31"/>
        <v>0</v>
      </c>
      <c r="CD49" s="276">
        <f t="shared" si="32"/>
        <v>0</v>
      </c>
      <c r="CE49" s="276">
        <f t="shared" si="33"/>
        <v>0</v>
      </c>
      <c r="CF49" s="276">
        <f t="shared" si="34"/>
        <v>0</v>
      </c>
      <c r="CG49" s="276">
        <f t="shared" si="35"/>
        <v>0</v>
      </c>
      <c r="CH49" s="276">
        <f t="shared" si="36"/>
        <v>0</v>
      </c>
      <c r="CI49" s="276">
        <f t="shared" si="37"/>
        <v>0</v>
      </c>
      <c r="CJ49" s="276">
        <f t="shared" si="38"/>
        <v>0</v>
      </c>
      <c r="CK49" s="277"/>
      <c r="CL49" s="278"/>
      <c r="CM49" s="279"/>
      <c r="CN49" s="280"/>
      <c r="CO49" s="281"/>
      <c r="CP49" s="282"/>
      <c r="CQ49" s="283"/>
      <c r="CR49" s="311">
        <f t="shared" si="46"/>
        <v>0</v>
      </c>
      <c r="CS49" s="312" t="e">
        <f t="shared" si="47"/>
        <v>#VALUE!</v>
      </c>
      <c r="CT49" s="286"/>
      <c r="CU49" s="286"/>
      <c r="CV49" s="293"/>
      <c r="CW49" s="288"/>
      <c r="CX49" s="288"/>
      <c r="CY49" s="288"/>
      <c r="CZ49" s="288"/>
      <c r="DA49" s="288"/>
      <c r="DB49" s="288"/>
      <c r="DC49" s="288"/>
      <c r="DD49" s="289"/>
      <c r="DE49" s="42"/>
      <c r="DF49" s="5"/>
      <c r="DG49" s="42"/>
      <c r="DH49" s="42"/>
      <c r="DI49" s="42"/>
      <c r="DJ49" s="42"/>
      <c r="DK49" s="42"/>
    </row>
    <row r="50" spans="1:253" s="112" customFormat="1" ht="20.100000000000001" hidden="1" customHeight="1" x14ac:dyDescent="0.25">
      <c r="A50" s="261"/>
      <c r="B50" s="290"/>
      <c r="C50" s="171"/>
      <c r="D50" s="264"/>
      <c r="E50" s="265"/>
      <c r="F50" s="266"/>
      <c r="G50" s="267"/>
      <c r="H50" s="268"/>
      <c r="I50" s="268"/>
      <c r="J50" s="266"/>
      <c r="K50" s="269"/>
      <c r="L50" s="266"/>
      <c r="M50" s="266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1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310"/>
      <c r="AZ50" s="275">
        <f t="shared" si="2"/>
        <v>0</v>
      </c>
      <c r="BA50" s="276">
        <f t="shared" si="3"/>
        <v>0</v>
      </c>
      <c r="BB50" s="276">
        <f t="shared" si="4"/>
        <v>0</v>
      </c>
      <c r="BC50" s="276">
        <f t="shared" si="5"/>
        <v>0</v>
      </c>
      <c r="BD50" s="276">
        <f t="shared" si="6"/>
        <v>0</v>
      </c>
      <c r="BE50" s="276">
        <f t="shared" si="7"/>
        <v>0</v>
      </c>
      <c r="BF50" s="276">
        <f t="shared" si="8"/>
        <v>0</v>
      </c>
      <c r="BG50" s="276">
        <f t="shared" si="9"/>
        <v>0</v>
      </c>
      <c r="BH50" s="276">
        <f t="shared" si="10"/>
        <v>0</v>
      </c>
      <c r="BI50" s="276">
        <f t="shared" si="11"/>
        <v>0</v>
      </c>
      <c r="BJ50" s="276">
        <f t="shared" si="12"/>
        <v>0</v>
      </c>
      <c r="BK50" s="276">
        <f t="shared" si="13"/>
        <v>0</v>
      </c>
      <c r="BL50" s="276">
        <f t="shared" si="14"/>
        <v>0</v>
      </c>
      <c r="BM50" s="276">
        <f t="shared" si="15"/>
        <v>0</v>
      </c>
      <c r="BN50" s="276">
        <f t="shared" si="16"/>
        <v>0</v>
      </c>
      <c r="BO50" s="276">
        <f t="shared" si="17"/>
        <v>0</v>
      </c>
      <c r="BP50" s="276">
        <f t="shared" si="18"/>
        <v>0</v>
      </c>
      <c r="BQ50" s="276">
        <f t="shared" si="19"/>
        <v>0</v>
      </c>
      <c r="BR50" s="276">
        <f t="shared" si="20"/>
        <v>0</v>
      </c>
      <c r="BS50" s="276">
        <f t="shared" si="21"/>
        <v>0</v>
      </c>
      <c r="BT50" s="276">
        <f t="shared" si="22"/>
        <v>0</v>
      </c>
      <c r="BU50" s="276">
        <f t="shared" si="23"/>
        <v>0</v>
      </c>
      <c r="BV50" s="276">
        <f t="shared" si="24"/>
        <v>0</v>
      </c>
      <c r="BW50" s="276">
        <f t="shared" si="25"/>
        <v>0</v>
      </c>
      <c r="BX50" s="276">
        <f t="shared" si="26"/>
        <v>0</v>
      </c>
      <c r="BY50" s="276">
        <f t="shared" si="27"/>
        <v>0</v>
      </c>
      <c r="BZ50" s="276">
        <f t="shared" si="28"/>
        <v>0</v>
      </c>
      <c r="CA50" s="276">
        <f t="shared" si="29"/>
        <v>0</v>
      </c>
      <c r="CB50" s="276">
        <f t="shared" si="30"/>
        <v>0</v>
      </c>
      <c r="CC50" s="276">
        <f t="shared" si="31"/>
        <v>0</v>
      </c>
      <c r="CD50" s="276">
        <f t="shared" si="32"/>
        <v>0</v>
      </c>
      <c r="CE50" s="276">
        <f t="shared" si="33"/>
        <v>0</v>
      </c>
      <c r="CF50" s="276">
        <f t="shared" si="34"/>
        <v>0</v>
      </c>
      <c r="CG50" s="276">
        <f t="shared" si="35"/>
        <v>0</v>
      </c>
      <c r="CH50" s="276">
        <f t="shared" si="36"/>
        <v>0</v>
      </c>
      <c r="CI50" s="276">
        <f t="shared" si="37"/>
        <v>0</v>
      </c>
      <c r="CJ50" s="276">
        <f t="shared" si="38"/>
        <v>0</v>
      </c>
      <c r="CK50" s="277"/>
      <c r="CL50" s="278"/>
      <c r="CM50" s="279"/>
      <c r="CN50" s="280"/>
      <c r="CO50" s="281"/>
      <c r="CP50" s="282"/>
      <c r="CQ50" s="283"/>
      <c r="CR50" s="311">
        <f t="shared" si="46"/>
        <v>0</v>
      </c>
      <c r="CS50" s="312" t="e">
        <f t="shared" si="47"/>
        <v>#VALUE!</v>
      </c>
      <c r="CT50" s="286"/>
      <c r="CU50" s="286"/>
      <c r="CV50" s="293"/>
      <c r="CW50" s="288"/>
      <c r="CX50" s="288"/>
      <c r="CY50" s="288"/>
      <c r="CZ50" s="288"/>
      <c r="DA50" s="288"/>
      <c r="DB50" s="288"/>
      <c r="DC50" s="288"/>
      <c r="DD50" s="289"/>
      <c r="DE50" s="42"/>
      <c r="DF50" s="5"/>
      <c r="DG50" s="42"/>
      <c r="DH50" s="42"/>
      <c r="DI50" s="42"/>
      <c r="DJ50" s="42"/>
      <c r="DK50" s="42"/>
    </row>
    <row r="51" spans="1:253" s="112" customFormat="1" ht="20.100000000000001" hidden="1" customHeight="1" x14ac:dyDescent="0.25">
      <c r="A51" s="261"/>
      <c r="B51" s="290"/>
      <c r="C51" s="171"/>
      <c r="D51" s="264"/>
      <c r="E51" s="265"/>
      <c r="F51" s="266"/>
      <c r="G51" s="267"/>
      <c r="H51" s="268"/>
      <c r="I51" s="268"/>
      <c r="J51" s="266"/>
      <c r="K51" s="269"/>
      <c r="L51" s="266"/>
      <c r="M51" s="266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1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310"/>
      <c r="AZ51" s="275">
        <f t="shared" si="2"/>
        <v>0</v>
      </c>
      <c r="BA51" s="276">
        <f t="shared" si="3"/>
        <v>0</v>
      </c>
      <c r="BB51" s="276">
        <f t="shared" si="4"/>
        <v>0</v>
      </c>
      <c r="BC51" s="276">
        <f t="shared" si="5"/>
        <v>0</v>
      </c>
      <c r="BD51" s="276">
        <f t="shared" si="6"/>
        <v>0</v>
      </c>
      <c r="BE51" s="276">
        <f t="shared" si="7"/>
        <v>0</v>
      </c>
      <c r="BF51" s="276">
        <f t="shared" si="8"/>
        <v>0</v>
      </c>
      <c r="BG51" s="276">
        <f t="shared" si="9"/>
        <v>0</v>
      </c>
      <c r="BH51" s="276">
        <f t="shared" si="10"/>
        <v>0</v>
      </c>
      <c r="BI51" s="276">
        <f t="shared" si="11"/>
        <v>0</v>
      </c>
      <c r="BJ51" s="276">
        <f t="shared" si="12"/>
        <v>0</v>
      </c>
      <c r="BK51" s="276">
        <f t="shared" si="13"/>
        <v>0</v>
      </c>
      <c r="BL51" s="276">
        <f t="shared" si="14"/>
        <v>0</v>
      </c>
      <c r="BM51" s="276">
        <f t="shared" si="15"/>
        <v>0</v>
      </c>
      <c r="BN51" s="276">
        <f t="shared" si="16"/>
        <v>0</v>
      </c>
      <c r="BO51" s="276">
        <f t="shared" si="17"/>
        <v>0</v>
      </c>
      <c r="BP51" s="276">
        <f t="shared" si="18"/>
        <v>0</v>
      </c>
      <c r="BQ51" s="276">
        <f t="shared" si="19"/>
        <v>0</v>
      </c>
      <c r="BR51" s="276">
        <f t="shared" si="20"/>
        <v>0</v>
      </c>
      <c r="BS51" s="276">
        <f t="shared" si="21"/>
        <v>0</v>
      </c>
      <c r="BT51" s="276">
        <f t="shared" si="22"/>
        <v>0</v>
      </c>
      <c r="BU51" s="276">
        <f t="shared" si="23"/>
        <v>0</v>
      </c>
      <c r="BV51" s="276">
        <f t="shared" si="24"/>
        <v>0</v>
      </c>
      <c r="BW51" s="276">
        <f t="shared" si="25"/>
        <v>0</v>
      </c>
      <c r="BX51" s="276">
        <f t="shared" si="26"/>
        <v>0</v>
      </c>
      <c r="BY51" s="276">
        <f t="shared" si="27"/>
        <v>0</v>
      </c>
      <c r="BZ51" s="276">
        <f t="shared" si="28"/>
        <v>0</v>
      </c>
      <c r="CA51" s="276">
        <f t="shared" si="29"/>
        <v>0</v>
      </c>
      <c r="CB51" s="276">
        <f t="shared" si="30"/>
        <v>0</v>
      </c>
      <c r="CC51" s="276">
        <f t="shared" si="31"/>
        <v>0</v>
      </c>
      <c r="CD51" s="276">
        <f t="shared" si="32"/>
        <v>0</v>
      </c>
      <c r="CE51" s="276">
        <f t="shared" si="33"/>
        <v>0</v>
      </c>
      <c r="CF51" s="276">
        <f t="shared" si="34"/>
        <v>0</v>
      </c>
      <c r="CG51" s="276">
        <f t="shared" si="35"/>
        <v>0</v>
      </c>
      <c r="CH51" s="276">
        <f t="shared" si="36"/>
        <v>0</v>
      </c>
      <c r="CI51" s="276">
        <f t="shared" si="37"/>
        <v>0</v>
      </c>
      <c r="CJ51" s="276">
        <f t="shared" si="38"/>
        <v>0</v>
      </c>
      <c r="CK51" s="277"/>
      <c r="CL51" s="278"/>
      <c r="CM51" s="279"/>
      <c r="CN51" s="280"/>
      <c r="CO51" s="281"/>
      <c r="CP51" s="282"/>
      <c r="CQ51" s="283"/>
      <c r="CR51" s="311">
        <f t="shared" si="46"/>
        <v>0</v>
      </c>
      <c r="CS51" s="312" t="e">
        <f t="shared" si="47"/>
        <v>#VALUE!</v>
      </c>
      <c r="CT51" s="286"/>
      <c r="CU51" s="286"/>
      <c r="CV51" s="293"/>
      <c r="CW51" s="288"/>
      <c r="CX51" s="288"/>
      <c r="CY51" s="288"/>
      <c r="CZ51" s="288"/>
      <c r="DA51" s="288"/>
      <c r="DB51" s="288"/>
      <c r="DC51" s="288"/>
      <c r="DD51" s="289"/>
      <c r="DE51" s="42"/>
      <c r="DF51" s="5"/>
      <c r="DG51" s="42"/>
      <c r="DH51" s="42"/>
      <c r="DI51" s="42"/>
      <c r="DJ51" s="42"/>
      <c r="DK51" s="42"/>
    </row>
    <row r="52" spans="1:253" s="112" customFormat="1" ht="20.100000000000001" hidden="1" customHeight="1" x14ac:dyDescent="0.25">
      <c r="A52" s="261"/>
      <c r="B52" s="290"/>
      <c r="C52" s="171"/>
      <c r="D52" s="264"/>
      <c r="E52" s="265"/>
      <c r="F52" s="266"/>
      <c r="G52" s="267"/>
      <c r="H52" s="268"/>
      <c r="I52" s="268"/>
      <c r="J52" s="266"/>
      <c r="K52" s="269"/>
      <c r="L52" s="266"/>
      <c r="M52" s="266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1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310"/>
      <c r="AZ52" s="275">
        <f t="shared" si="2"/>
        <v>0</v>
      </c>
      <c r="BA52" s="276">
        <f t="shared" si="3"/>
        <v>0</v>
      </c>
      <c r="BB52" s="276">
        <f t="shared" si="4"/>
        <v>0</v>
      </c>
      <c r="BC52" s="276">
        <f t="shared" si="5"/>
        <v>0</v>
      </c>
      <c r="BD52" s="276">
        <f t="shared" si="6"/>
        <v>0</v>
      </c>
      <c r="BE52" s="276">
        <f t="shared" si="7"/>
        <v>0</v>
      </c>
      <c r="BF52" s="276">
        <f t="shared" si="8"/>
        <v>0</v>
      </c>
      <c r="BG52" s="276">
        <f t="shared" si="9"/>
        <v>0</v>
      </c>
      <c r="BH52" s="276">
        <f t="shared" si="10"/>
        <v>0</v>
      </c>
      <c r="BI52" s="276">
        <f t="shared" si="11"/>
        <v>0</v>
      </c>
      <c r="BJ52" s="276">
        <f t="shared" si="12"/>
        <v>0</v>
      </c>
      <c r="BK52" s="276">
        <f t="shared" si="13"/>
        <v>0</v>
      </c>
      <c r="BL52" s="276">
        <f t="shared" si="14"/>
        <v>0</v>
      </c>
      <c r="BM52" s="276">
        <f t="shared" si="15"/>
        <v>0</v>
      </c>
      <c r="BN52" s="276">
        <f t="shared" si="16"/>
        <v>0</v>
      </c>
      <c r="BO52" s="276">
        <f t="shared" si="17"/>
        <v>0</v>
      </c>
      <c r="BP52" s="276">
        <f t="shared" si="18"/>
        <v>0</v>
      </c>
      <c r="BQ52" s="276">
        <f t="shared" si="19"/>
        <v>0</v>
      </c>
      <c r="BR52" s="276">
        <f t="shared" si="20"/>
        <v>0</v>
      </c>
      <c r="BS52" s="276">
        <f t="shared" si="21"/>
        <v>0</v>
      </c>
      <c r="BT52" s="276">
        <f t="shared" si="22"/>
        <v>0</v>
      </c>
      <c r="BU52" s="276">
        <f t="shared" si="23"/>
        <v>0</v>
      </c>
      <c r="BV52" s="276">
        <f t="shared" si="24"/>
        <v>0</v>
      </c>
      <c r="BW52" s="276">
        <f t="shared" si="25"/>
        <v>0</v>
      </c>
      <c r="BX52" s="276">
        <f t="shared" si="26"/>
        <v>0</v>
      </c>
      <c r="BY52" s="276">
        <f t="shared" si="27"/>
        <v>0</v>
      </c>
      <c r="BZ52" s="276">
        <f t="shared" si="28"/>
        <v>0</v>
      </c>
      <c r="CA52" s="276">
        <f t="shared" si="29"/>
        <v>0</v>
      </c>
      <c r="CB52" s="276">
        <f t="shared" si="30"/>
        <v>0</v>
      </c>
      <c r="CC52" s="276">
        <f t="shared" si="31"/>
        <v>0</v>
      </c>
      <c r="CD52" s="276">
        <f t="shared" si="32"/>
        <v>0</v>
      </c>
      <c r="CE52" s="276">
        <f t="shared" si="33"/>
        <v>0</v>
      </c>
      <c r="CF52" s="276">
        <f t="shared" si="34"/>
        <v>0</v>
      </c>
      <c r="CG52" s="276">
        <f t="shared" si="35"/>
        <v>0</v>
      </c>
      <c r="CH52" s="276">
        <f t="shared" si="36"/>
        <v>0</v>
      </c>
      <c r="CI52" s="276">
        <f t="shared" si="37"/>
        <v>0</v>
      </c>
      <c r="CJ52" s="276">
        <f t="shared" si="38"/>
        <v>0</v>
      </c>
      <c r="CK52" s="277"/>
      <c r="CL52" s="278"/>
      <c r="CM52" s="279"/>
      <c r="CN52" s="280"/>
      <c r="CO52" s="281"/>
      <c r="CP52" s="282"/>
      <c r="CQ52" s="283"/>
      <c r="CR52" s="311">
        <f t="shared" si="46"/>
        <v>0</v>
      </c>
      <c r="CS52" s="312" t="e">
        <f t="shared" si="47"/>
        <v>#VALUE!</v>
      </c>
      <c r="CT52" s="286"/>
      <c r="CU52" s="286"/>
      <c r="CV52" s="293"/>
      <c r="CW52" s="288"/>
      <c r="CX52" s="288"/>
      <c r="CY52" s="288"/>
      <c r="CZ52" s="288"/>
      <c r="DA52" s="288"/>
      <c r="DB52" s="288"/>
      <c r="DC52" s="288"/>
      <c r="DD52" s="289"/>
      <c r="DE52" s="42"/>
      <c r="DF52" s="5"/>
      <c r="DG52" s="42"/>
      <c r="DH52" s="42"/>
      <c r="DI52" s="42"/>
      <c r="DJ52" s="42"/>
      <c r="DK52" s="42"/>
    </row>
    <row r="53" spans="1:253" s="112" customFormat="1" ht="20.100000000000001" hidden="1" customHeight="1" x14ac:dyDescent="0.25">
      <c r="A53" s="261"/>
      <c r="B53" s="290">
        <f>IF(ISNUMBER(#REF!),#REF!+1,1)</f>
        <v>1</v>
      </c>
      <c r="C53" s="171"/>
      <c r="D53" s="264"/>
      <c r="E53" s="292"/>
      <c r="F53" s="266" t="s">
        <v>71</v>
      </c>
      <c r="G53" s="269" t="s">
        <v>68</v>
      </c>
      <c r="H53" s="269" t="s">
        <v>67</v>
      </c>
      <c r="I53" s="268"/>
      <c r="J53" s="266" t="s">
        <v>69</v>
      </c>
      <c r="K53" s="267" t="s">
        <v>64</v>
      </c>
      <c r="L53" s="266"/>
      <c r="M53" s="266">
        <v>1992</v>
      </c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310"/>
      <c r="AZ53" s="275">
        <f t="shared" si="2"/>
        <v>0</v>
      </c>
      <c r="BA53" s="276">
        <f t="shared" si="3"/>
        <v>0</v>
      </c>
      <c r="BB53" s="276">
        <f t="shared" si="4"/>
        <v>0</v>
      </c>
      <c r="BC53" s="276">
        <f t="shared" si="5"/>
        <v>0</v>
      </c>
      <c r="BD53" s="276">
        <f t="shared" si="6"/>
        <v>0</v>
      </c>
      <c r="BE53" s="276">
        <f t="shared" si="7"/>
        <v>0</v>
      </c>
      <c r="BF53" s="276">
        <f t="shared" si="8"/>
        <v>0</v>
      </c>
      <c r="BG53" s="276">
        <f t="shared" si="9"/>
        <v>0</v>
      </c>
      <c r="BH53" s="276">
        <f t="shared" si="10"/>
        <v>0</v>
      </c>
      <c r="BI53" s="276">
        <f t="shared" si="11"/>
        <v>0</v>
      </c>
      <c r="BJ53" s="276">
        <f t="shared" si="12"/>
        <v>0</v>
      </c>
      <c r="BK53" s="276">
        <f t="shared" si="13"/>
        <v>0</v>
      </c>
      <c r="BL53" s="276">
        <f t="shared" si="14"/>
        <v>0</v>
      </c>
      <c r="BM53" s="276">
        <f t="shared" si="15"/>
        <v>0</v>
      </c>
      <c r="BN53" s="276">
        <f t="shared" si="16"/>
        <v>0</v>
      </c>
      <c r="BO53" s="276">
        <f t="shared" si="17"/>
        <v>0</v>
      </c>
      <c r="BP53" s="276">
        <f t="shared" si="18"/>
        <v>0</v>
      </c>
      <c r="BQ53" s="276">
        <f t="shared" si="19"/>
        <v>0</v>
      </c>
      <c r="BR53" s="276">
        <f t="shared" si="20"/>
        <v>0</v>
      </c>
      <c r="BS53" s="276">
        <f t="shared" si="21"/>
        <v>0</v>
      </c>
      <c r="BT53" s="276">
        <f t="shared" si="22"/>
        <v>0</v>
      </c>
      <c r="BU53" s="276">
        <f t="shared" si="23"/>
        <v>0</v>
      </c>
      <c r="BV53" s="276">
        <f t="shared" si="24"/>
        <v>0</v>
      </c>
      <c r="BW53" s="276">
        <f t="shared" si="25"/>
        <v>0</v>
      </c>
      <c r="BX53" s="276">
        <f t="shared" si="26"/>
        <v>0</v>
      </c>
      <c r="BY53" s="276">
        <f t="shared" si="27"/>
        <v>0</v>
      </c>
      <c r="BZ53" s="276">
        <f t="shared" si="28"/>
        <v>0</v>
      </c>
      <c r="CA53" s="276">
        <f t="shared" si="29"/>
        <v>0</v>
      </c>
      <c r="CB53" s="276">
        <f t="shared" si="30"/>
        <v>0</v>
      </c>
      <c r="CC53" s="276">
        <f t="shared" si="31"/>
        <v>0</v>
      </c>
      <c r="CD53" s="276">
        <f t="shared" si="32"/>
        <v>0</v>
      </c>
      <c r="CE53" s="276">
        <f t="shared" si="33"/>
        <v>0</v>
      </c>
      <c r="CF53" s="276">
        <f t="shared" si="34"/>
        <v>0</v>
      </c>
      <c r="CG53" s="276">
        <f t="shared" si="35"/>
        <v>0</v>
      </c>
      <c r="CH53" s="276">
        <f t="shared" si="36"/>
        <v>0</v>
      </c>
      <c r="CI53" s="276">
        <f t="shared" si="37"/>
        <v>0</v>
      </c>
      <c r="CJ53" s="276">
        <f t="shared" si="38"/>
        <v>0</v>
      </c>
      <c r="CK53" s="277"/>
      <c r="CL53" s="278">
        <v>0.55486111111111114</v>
      </c>
      <c r="CM53" s="279">
        <v>0.61944444444444446</v>
      </c>
      <c r="CN53" s="280">
        <f t="shared" ref="CN53:CN60" si="48">CM53-CL53-CN$9</f>
        <v>6.4583333333333326E-2</v>
      </c>
      <c r="CO53" s="281">
        <f t="shared" ref="CO53:CO60" si="49">IF(CN53&gt;IF(G53="О1-О3",CR$10,CR$9),CN53-IF(G53="О1-О3",CR$10,CR$9),0)</f>
        <v>6.4583333333333326E-2</v>
      </c>
      <c r="CP53" s="282">
        <f t="shared" ref="CP53:CP60" si="50">HOUR(CO53)*3600+MINUTE(CO53)*60+SECOND(CO53)</f>
        <v>5580</v>
      </c>
      <c r="CQ53" s="283"/>
      <c r="CR53" s="311">
        <f t="shared" si="46"/>
        <v>0</v>
      </c>
      <c r="CS53" s="312" t="e">
        <f t="shared" si="47"/>
        <v>#VALUE!</v>
      </c>
      <c r="CT53" s="286">
        <f t="shared" ref="CT53:CT60" si="51">IF(C53="",0,IF(ISNUMBER(CR53),CR53+(1-(CS53+1)/181),0))</f>
        <v>0</v>
      </c>
      <c r="CU53" s="286" t="e">
        <f t="shared" ref="CU53:CU60" si="52">CT53*100/MAX(CT:CT)</f>
        <v>#REF!</v>
      </c>
      <c r="CV53" s="293">
        <f>IF(ISNUMBER(CR53),IF(ISNUMBER(#REF!),IF(CT53=#REF!,#REF!,B53),1),"")</f>
        <v>1</v>
      </c>
      <c r="CW53" s="288"/>
      <c r="CX53" s="288"/>
      <c r="CY53" s="288"/>
      <c r="CZ53" s="288"/>
      <c r="DA53" s="288">
        <v>16</v>
      </c>
      <c r="DB53" s="288"/>
      <c r="DC53" s="288">
        <v>12</v>
      </c>
      <c r="DD53" s="289" t="str">
        <f t="shared" ref="DD53:DD60" si="53">IF(OR(AND(CW53&gt;0,CW53&lt;4),AND(CX53&gt;0,CX53&lt;4),AND(CY53&gt;0,CY53&lt;4),AND(CZ53&gt;0,CZ53&lt;4),AND(DA53&gt;0,DA53&lt;4),AND(DB53&gt;0,DB53&lt;4),AND(DC53&gt;0,DC53&lt;4)),"Призер","")</f>
        <v/>
      </c>
      <c r="DE53" s="42"/>
      <c r="DF53" s="42"/>
      <c r="DG53" s="42"/>
      <c r="DH53" s="42"/>
      <c r="DI53" s="42"/>
      <c r="DJ53" s="42">
        <v>13</v>
      </c>
      <c r="DK53" s="42"/>
    </row>
    <row r="54" spans="1:253" s="112" customFormat="1" ht="20.100000000000001" hidden="1" customHeight="1" x14ac:dyDescent="0.25">
      <c r="A54" s="261"/>
      <c r="B54" s="290">
        <f t="shared" ref="B54:B56" si="54">IF(ISNUMBER(B53),B53+1,1)</f>
        <v>2</v>
      </c>
      <c r="C54" s="171"/>
      <c r="D54" s="171"/>
      <c r="E54" s="292"/>
      <c r="F54" s="269">
        <v>2</v>
      </c>
      <c r="G54" s="269" t="s">
        <v>68</v>
      </c>
      <c r="H54" s="269" t="s">
        <v>70</v>
      </c>
      <c r="I54" s="268"/>
      <c r="J54" s="266" t="s">
        <v>69</v>
      </c>
      <c r="K54" s="267" t="s">
        <v>64</v>
      </c>
      <c r="L54" s="266"/>
      <c r="M54" s="266">
        <v>1992</v>
      </c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1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310"/>
      <c r="AZ54" s="275">
        <f t="shared" si="2"/>
        <v>0</v>
      </c>
      <c r="BA54" s="276">
        <f t="shared" si="3"/>
        <v>0</v>
      </c>
      <c r="BB54" s="276">
        <f t="shared" si="4"/>
        <v>0</v>
      </c>
      <c r="BC54" s="276">
        <f t="shared" si="5"/>
        <v>0</v>
      </c>
      <c r="BD54" s="276">
        <f t="shared" si="6"/>
        <v>0</v>
      </c>
      <c r="BE54" s="276">
        <f t="shared" si="7"/>
        <v>0</v>
      </c>
      <c r="BF54" s="276">
        <f t="shared" si="8"/>
        <v>0</v>
      </c>
      <c r="BG54" s="276">
        <f t="shared" si="9"/>
        <v>0</v>
      </c>
      <c r="BH54" s="276">
        <f t="shared" si="10"/>
        <v>0</v>
      </c>
      <c r="BI54" s="276">
        <f t="shared" si="11"/>
        <v>0</v>
      </c>
      <c r="BJ54" s="276">
        <f t="shared" si="12"/>
        <v>0</v>
      </c>
      <c r="BK54" s="276">
        <f t="shared" si="13"/>
        <v>0</v>
      </c>
      <c r="BL54" s="276">
        <f t="shared" si="14"/>
        <v>0</v>
      </c>
      <c r="BM54" s="276">
        <f t="shared" si="15"/>
        <v>0</v>
      </c>
      <c r="BN54" s="276">
        <f t="shared" si="16"/>
        <v>0</v>
      </c>
      <c r="BO54" s="276">
        <f t="shared" si="17"/>
        <v>0</v>
      </c>
      <c r="BP54" s="276">
        <f t="shared" si="18"/>
        <v>0</v>
      </c>
      <c r="BQ54" s="276">
        <f t="shared" si="19"/>
        <v>0</v>
      </c>
      <c r="BR54" s="276">
        <f t="shared" si="20"/>
        <v>0</v>
      </c>
      <c r="BS54" s="276">
        <f t="shared" si="21"/>
        <v>0</v>
      </c>
      <c r="BT54" s="276">
        <f t="shared" si="22"/>
        <v>0</v>
      </c>
      <c r="BU54" s="276">
        <f t="shared" si="23"/>
        <v>0</v>
      </c>
      <c r="BV54" s="276">
        <f t="shared" si="24"/>
        <v>0</v>
      </c>
      <c r="BW54" s="276">
        <f t="shared" si="25"/>
        <v>0</v>
      </c>
      <c r="BX54" s="276">
        <f t="shared" si="26"/>
        <v>0</v>
      </c>
      <c r="BY54" s="276">
        <f t="shared" si="27"/>
        <v>0</v>
      </c>
      <c r="BZ54" s="276">
        <f t="shared" si="28"/>
        <v>0</v>
      </c>
      <c r="CA54" s="276">
        <f t="shared" si="29"/>
        <v>0</v>
      </c>
      <c r="CB54" s="276">
        <f t="shared" si="30"/>
        <v>0</v>
      </c>
      <c r="CC54" s="276">
        <f t="shared" si="31"/>
        <v>0</v>
      </c>
      <c r="CD54" s="276">
        <f t="shared" si="32"/>
        <v>0</v>
      </c>
      <c r="CE54" s="276">
        <f t="shared" si="33"/>
        <v>0</v>
      </c>
      <c r="CF54" s="276">
        <f t="shared" si="34"/>
        <v>0</v>
      </c>
      <c r="CG54" s="276">
        <f t="shared" si="35"/>
        <v>0</v>
      </c>
      <c r="CH54" s="276">
        <f t="shared" si="36"/>
        <v>0</v>
      </c>
      <c r="CI54" s="276">
        <f t="shared" si="37"/>
        <v>0</v>
      </c>
      <c r="CJ54" s="276">
        <f t="shared" si="38"/>
        <v>0</v>
      </c>
      <c r="CK54" s="277"/>
      <c r="CL54" s="278">
        <v>0.54583333333333328</v>
      </c>
      <c r="CM54" s="279">
        <v>0.6020833333333333</v>
      </c>
      <c r="CN54" s="280">
        <f t="shared" si="48"/>
        <v>5.6250000000000022E-2</v>
      </c>
      <c r="CO54" s="281">
        <f t="shared" si="49"/>
        <v>5.6250000000000022E-2</v>
      </c>
      <c r="CP54" s="282">
        <f t="shared" si="50"/>
        <v>4860</v>
      </c>
      <c r="CQ54" s="283"/>
      <c r="CR54" s="311">
        <f t="shared" si="46"/>
        <v>0</v>
      </c>
      <c r="CS54" s="312" t="e">
        <f t="shared" si="47"/>
        <v>#VALUE!</v>
      </c>
      <c r="CT54" s="286">
        <f t="shared" si="51"/>
        <v>0</v>
      </c>
      <c r="CU54" s="286" t="e">
        <f t="shared" si="52"/>
        <v>#REF!</v>
      </c>
      <c r="CV54" s="293">
        <f t="shared" ref="CV54:CV59" si="55">IF(ISNUMBER(CR54),IF(ISNUMBER(CT53),IF(CT54=CT53,CV53,B54),1),"")</f>
        <v>1</v>
      </c>
      <c r="CW54" s="288"/>
      <c r="CX54" s="288"/>
      <c r="CY54" s="288"/>
      <c r="CZ54" s="288"/>
      <c r="DA54" s="288">
        <v>12</v>
      </c>
      <c r="DB54" s="288"/>
      <c r="DC54" s="288">
        <v>8</v>
      </c>
      <c r="DD54" s="289" t="str">
        <f t="shared" si="53"/>
        <v/>
      </c>
      <c r="DE54" s="42"/>
      <c r="DF54" s="42"/>
      <c r="DG54" s="42"/>
      <c r="DH54" s="42"/>
      <c r="DI54" s="42"/>
      <c r="DJ54" s="42">
        <v>14</v>
      </c>
      <c r="DK54" s="42"/>
    </row>
    <row r="55" spans="1:253" s="112" customFormat="1" ht="20.100000000000001" hidden="1" customHeight="1" x14ac:dyDescent="0.25">
      <c r="A55" s="261"/>
      <c r="B55" s="290">
        <f t="shared" si="54"/>
        <v>3</v>
      </c>
      <c r="C55" s="171"/>
      <c r="D55" s="171"/>
      <c r="E55" s="292"/>
      <c r="F55" s="269" t="s">
        <v>61</v>
      </c>
      <c r="G55" s="269" t="s">
        <v>62</v>
      </c>
      <c r="H55" s="269" t="s">
        <v>63</v>
      </c>
      <c r="I55" s="268"/>
      <c r="J55" s="266"/>
      <c r="K55" s="267" t="s">
        <v>64</v>
      </c>
      <c r="L55" s="266"/>
      <c r="M55" s="266">
        <v>1965</v>
      </c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1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310"/>
      <c r="AZ55" s="275">
        <f t="shared" si="2"/>
        <v>0</v>
      </c>
      <c r="BA55" s="276">
        <f t="shared" si="3"/>
        <v>0</v>
      </c>
      <c r="BB55" s="276">
        <f t="shared" si="4"/>
        <v>0</v>
      </c>
      <c r="BC55" s="276">
        <f t="shared" si="5"/>
        <v>0</v>
      </c>
      <c r="BD55" s="276">
        <f t="shared" si="6"/>
        <v>0</v>
      </c>
      <c r="BE55" s="276">
        <f t="shared" si="7"/>
        <v>0</v>
      </c>
      <c r="BF55" s="276">
        <f t="shared" si="8"/>
        <v>0</v>
      </c>
      <c r="BG55" s="276">
        <f t="shared" si="9"/>
        <v>0</v>
      </c>
      <c r="BH55" s="276">
        <f t="shared" si="10"/>
        <v>0</v>
      </c>
      <c r="BI55" s="276">
        <f t="shared" si="11"/>
        <v>0</v>
      </c>
      <c r="BJ55" s="276">
        <f t="shared" si="12"/>
        <v>0</v>
      </c>
      <c r="BK55" s="276">
        <f t="shared" si="13"/>
        <v>0</v>
      </c>
      <c r="BL55" s="276">
        <f t="shared" si="14"/>
        <v>0</v>
      </c>
      <c r="BM55" s="276">
        <f t="shared" si="15"/>
        <v>0</v>
      </c>
      <c r="BN55" s="276">
        <f t="shared" si="16"/>
        <v>0</v>
      </c>
      <c r="BO55" s="276">
        <f t="shared" si="17"/>
        <v>0</v>
      </c>
      <c r="BP55" s="276">
        <f t="shared" si="18"/>
        <v>0</v>
      </c>
      <c r="BQ55" s="276">
        <f t="shared" si="19"/>
        <v>0</v>
      </c>
      <c r="BR55" s="276">
        <f t="shared" si="20"/>
        <v>0</v>
      </c>
      <c r="BS55" s="276">
        <f t="shared" si="21"/>
        <v>0</v>
      </c>
      <c r="BT55" s="276">
        <f t="shared" si="22"/>
        <v>0</v>
      </c>
      <c r="BU55" s="276">
        <f t="shared" si="23"/>
        <v>0</v>
      </c>
      <c r="BV55" s="276">
        <f t="shared" si="24"/>
        <v>0</v>
      </c>
      <c r="BW55" s="276">
        <f t="shared" si="25"/>
        <v>0</v>
      </c>
      <c r="BX55" s="276">
        <f t="shared" si="26"/>
        <v>0</v>
      </c>
      <c r="BY55" s="276">
        <f t="shared" si="27"/>
        <v>0</v>
      </c>
      <c r="BZ55" s="276">
        <f t="shared" si="28"/>
        <v>0</v>
      </c>
      <c r="CA55" s="276">
        <f t="shared" si="29"/>
        <v>0</v>
      </c>
      <c r="CB55" s="276">
        <f t="shared" si="30"/>
        <v>0</v>
      </c>
      <c r="CC55" s="276">
        <f t="shared" si="31"/>
        <v>0</v>
      </c>
      <c r="CD55" s="276">
        <f t="shared" si="32"/>
        <v>0</v>
      </c>
      <c r="CE55" s="276">
        <f t="shared" si="33"/>
        <v>0</v>
      </c>
      <c r="CF55" s="276">
        <f t="shared" si="34"/>
        <v>0</v>
      </c>
      <c r="CG55" s="276">
        <f t="shared" si="35"/>
        <v>0</v>
      </c>
      <c r="CH55" s="276">
        <f t="shared" si="36"/>
        <v>0</v>
      </c>
      <c r="CI55" s="276">
        <f t="shared" si="37"/>
        <v>0</v>
      </c>
      <c r="CJ55" s="276">
        <f t="shared" si="38"/>
        <v>0</v>
      </c>
      <c r="CK55" s="277"/>
      <c r="CL55" s="278">
        <v>0.54722222222222217</v>
      </c>
      <c r="CM55" s="279">
        <v>0.62361111111111112</v>
      </c>
      <c r="CN55" s="280">
        <f t="shared" si="48"/>
        <v>7.6388888888888951E-2</v>
      </c>
      <c r="CO55" s="281">
        <f t="shared" si="49"/>
        <v>0</v>
      </c>
      <c r="CP55" s="282">
        <f t="shared" si="50"/>
        <v>0</v>
      </c>
      <c r="CQ55" s="283">
        <f t="shared" ref="CQ55:CQ60" si="56">INT((CP55+299)/300)</f>
        <v>0</v>
      </c>
      <c r="CR55" s="311">
        <f t="shared" si="46"/>
        <v>0</v>
      </c>
      <c r="CS55" s="312" t="e">
        <f t="shared" si="47"/>
        <v>#VALUE!</v>
      </c>
      <c r="CT55" s="286">
        <f t="shared" si="51"/>
        <v>0</v>
      </c>
      <c r="CU55" s="286" t="e">
        <f t="shared" si="52"/>
        <v>#REF!</v>
      </c>
      <c r="CV55" s="293">
        <f t="shared" si="55"/>
        <v>1</v>
      </c>
      <c r="CW55" s="288"/>
      <c r="CX55" s="288"/>
      <c r="CY55" s="288"/>
      <c r="CZ55" s="288"/>
      <c r="DA55" s="288">
        <v>13</v>
      </c>
      <c r="DB55" s="288"/>
      <c r="DC55" s="288"/>
      <c r="DD55" s="289" t="str">
        <f t="shared" si="53"/>
        <v/>
      </c>
      <c r="DE55" s="42"/>
      <c r="DF55" s="42"/>
      <c r="DG55" s="42"/>
      <c r="DH55" s="42"/>
      <c r="DI55" s="42"/>
      <c r="DJ55" s="42">
        <v>15</v>
      </c>
      <c r="DK55" s="42"/>
    </row>
    <row r="56" spans="1:253" s="112" customFormat="1" ht="20.100000000000001" hidden="1" customHeight="1" x14ac:dyDescent="0.25">
      <c r="A56" s="261"/>
      <c r="B56" s="290">
        <f t="shared" si="54"/>
        <v>4</v>
      </c>
      <c r="C56" s="171"/>
      <c r="D56" s="171"/>
      <c r="E56" s="292"/>
      <c r="F56" s="269" t="s">
        <v>61</v>
      </c>
      <c r="G56" s="269" t="s">
        <v>62</v>
      </c>
      <c r="H56" s="269" t="s">
        <v>63</v>
      </c>
      <c r="I56" s="269"/>
      <c r="J56" s="304" t="s">
        <v>69</v>
      </c>
      <c r="K56" s="269" t="s">
        <v>64</v>
      </c>
      <c r="L56" s="269"/>
      <c r="M56" s="303">
        <v>1995</v>
      </c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1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310"/>
      <c r="AZ56" s="275">
        <f t="shared" si="2"/>
        <v>0</v>
      </c>
      <c r="BA56" s="276">
        <f t="shared" si="3"/>
        <v>0</v>
      </c>
      <c r="BB56" s="276">
        <f t="shared" si="4"/>
        <v>0</v>
      </c>
      <c r="BC56" s="276">
        <f t="shared" si="5"/>
        <v>0</v>
      </c>
      <c r="BD56" s="276">
        <f t="shared" si="6"/>
        <v>0</v>
      </c>
      <c r="BE56" s="276">
        <f t="shared" si="7"/>
        <v>0</v>
      </c>
      <c r="BF56" s="276">
        <f t="shared" si="8"/>
        <v>0</v>
      </c>
      <c r="BG56" s="276">
        <f t="shared" si="9"/>
        <v>0</v>
      </c>
      <c r="BH56" s="276">
        <f t="shared" si="10"/>
        <v>0</v>
      </c>
      <c r="BI56" s="276">
        <f t="shared" si="11"/>
        <v>0</v>
      </c>
      <c r="BJ56" s="276">
        <f t="shared" si="12"/>
        <v>0</v>
      </c>
      <c r="BK56" s="276">
        <f t="shared" si="13"/>
        <v>0</v>
      </c>
      <c r="BL56" s="276">
        <f t="shared" si="14"/>
        <v>0</v>
      </c>
      <c r="BM56" s="276">
        <f t="shared" si="15"/>
        <v>0</v>
      </c>
      <c r="BN56" s="276">
        <f t="shared" si="16"/>
        <v>0</v>
      </c>
      <c r="BO56" s="276">
        <f t="shared" si="17"/>
        <v>0</v>
      </c>
      <c r="BP56" s="276">
        <f t="shared" si="18"/>
        <v>0</v>
      </c>
      <c r="BQ56" s="276">
        <f t="shared" si="19"/>
        <v>0</v>
      </c>
      <c r="BR56" s="276">
        <f t="shared" si="20"/>
        <v>0</v>
      </c>
      <c r="BS56" s="276">
        <f t="shared" si="21"/>
        <v>0</v>
      </c>
      <c r="BT56" s="276">
        <f t="shared" si="22"/>
        <v>0</v>
      </c>
      <c r="BU56" s="276">
        <f t="shared" si="23"/>
        <v>0</v>
      </c>
      <c r="BV56" s="276">
        <f t="shared" si="24"/>
        <v>0</v>
      </c>
      <c r="BW56" s="276">
        <f t="shared" si="25"/>
        <v>0</v>
      </c>
      <c r="BX56" s="276">
        <f t="shared" si="26"/>
        <v>0</v>
      </c>
      <c r="BY56" s="276">
        <f t="shared" si="27"/>
        <v>0</v>
      </c>
      <c r="BZ56" s="276">
        <f t="shared" si="28"/>
        <v>0</v>
      </c>
      <c r="CA56" s="276">
        <f t="shared" si="29"/>
        <v>0</v>
      </c>
      <c r="CB56" s="276">
        <f t="shared" si="30"/>
        <v>0</v>
      </c>
      <c r="CC56" s="276">
        <f t="shared" si="31"/>
        <v>0</v>
      </c>
      <c r="CD56" s="276">
        <f t="shared" si="32"/>
        <v>0</v>
      </c>
      <c r="CE56" s="276">
        <f t="shared" si="33"/>
        <v>0</v>
      </c>
      <c r="CF56" s="276">
        <f t="shared" si="34"/>
        <v>0</v>
      </c>
      <c r="CG56" s="276">
        <f t="shared" si="35"/>
        <v>0</v>
      </c>
      <c r="CH56" s="276">
        <f t="shared" si="36"/>
        <v>0</v>
      </c>
      <c r="CI56" s="276">
        <f t="shared" si="37"/>
        <v>0</v>
      </c>
      <c r="CJ56" s="276">
        <f t="shared" si="38"/>
        <v>0</v>
      </c>
      <c r="CK56" s="277"/>
      <c r="CL56" s="278">
        <v>0.50555555555555554</v>
      </c>
      <c r="CM56" s="279">
        <v>0.57430555555555551</v>
      </c>
      <c r="CN56" s="280">
        <f t="shared" si="48"/>
        <v>6.8749999999999978E-2</v>
      </c>
      <c r="CO56" s="281">
        <f t="shared" si="49"/>
        <v>0</v>
      </c>
      <c r="CP56" s="282">
        <f t="shared" si="50"/>
        <v>0</v>
      </c>
      <c r="CQ56" s="283">
        <f t="shared" si="56"/>
        <v>0</v>
      </c>
      <c r="CR56" s="311">
        <f t="shared" si="46"/>
        <v>0</v>
      </c>
      <c r="CS56" s="312" t="e">
        <f t="shared" si="47"/>
        <v>#VALUE!</v>
      </c>
      <c r="CT56" s="286">
        <f t="shared" si="51"/>
        <v>0</v>
      </c>
      <c r="CU56" s="286" t="e">
        <f t="shared" si="52"/>
        <v>#REF!</v>
      </c>
      <c r="CV56" s="293">
        <f t="shared" si="55"/>
        <v>1</v>
      </c>
      <c r="CW56" s="288"/>
      <c r="CX56" s="288"/>
      <c r="CY56" s="288"/>
      <c r="CZ56" s="288"/>
      <c r="DA56" s="288">
        <v>4</v>
      </c>
      <c r="DB56" s="288"/>
      <c r="DC56" s="288">
        <v>1</v>
      </c>
      <c r="DD56" s="289" t="str">
        <f t="shared" si="53"/>
        <v>Призер</v>
      </c>
      <c r="DE56" s="42"/>
      <c r="DF56" s="42"/>
      <c r="DG56" s="42"/>
      <c r="DH56" s="42"/>
      <c r="DI56" s="42"/>
      <c r="DJ56" s="42">
        <v>16</v>
      </c>
      <c r="DK56" s="42"/>
    </row>
    <row r="57" spans="1:253" s="112" customFormat="1" ht="20.100000000000001" hidden="1" customHeight="1" x14ac:dyDescent="0.25">
      <c r="A57" s="261"/>
      <c r="B57" s="290">
        <f t="shared" ref="B57" si="57">IF(ISNUMBER(B56),B56+1,1)</f>
        <v>5</v>
      </c>
      <c r="C57" s="171"/>
      <c r="D57" s="171"/>
      <c r="E57" s="292"/>
      <c r="F57" s="266">
        <v>2</v>
      </c>
      <c r="G57" s="269" t="s">
        <v>68</v>
      </c>
      <c r="H57" s="269" t="s">
        <v>63</v>
      </c>
      <c r="I57" s="268"/>
      <c r="J57" s="266" t="s">
        <v>69</v>
      </c>
      <c r="K57" s="267" t="s">
        <v>64</v>
      </c>
      <c r="L57" s="266"/>
      <c r="M57" s="266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1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310"/>
      <c r="AZ57" s="275">
        <f t="shared" si="2"/>
        <v>0</v>
      </c>
      <c r="BA57" s="276">
        <f t="shared" si="3"/>
        <v>0</v>
      </c>
      <c r="BB57" s="276">
        <f t="shared" si="4"/>
        <v>0</v>
      </c>
      <c r="BC57" s="276">
        <f t="shared" si="5"/>
        <v>0</v>
      </c>
      <c r="BD57" s="276">
        <f t="shared" si="6"/>
        <v>0</v>
      </c>
      <c r="BE57" s="276">
        <f t="shared" si="7"/>
        <v>0</v>
      </c>
      <c r="BF57" s="276">
        <f t="shared" si="8"/>
        <v>0</v>
      </c>
      <c r="BG57" s="276">
        <f t="shared" si="9"/>
        <v>0</v>
      </c>
      <c r="BH57" s="276">
        <f t="shared" si="10"/>
        <v>0</v>
      </c>
      <c r="BI57" s="276">
        <f t="shared" si="11"/>
        <v>0</v>
      </c>
      <c r="BJ57" s="276">
        <f t="shared" si="12"/>
        <v>0</v>
      </c>
      <c r="BK57" s="276">
        <f t="shared" si="13"/>
        <v>0</v>
      </c>
      <c r="BL57" s="276">
        <f t="shared" si="14"/>
        <v>0</v>
      </c>
      <c r="BM57" s="276">
        <f t="shared" si="15"/>
        <v>0</v>
      </c>
      <c r="BN57" s="276">
        <f t="shared" si="16"/>
        <v>0</v>
      </c>
      <c r="BO57" s="276">
        <f t="shared" si="17"/>
        <v>0</v>
      </c>
      <c r="BP57" s="276">
        <f t="shared" si="18"/>
        <v>0</v>
      </c>
      <c r="BQ57" s="276">
        <f t="shared" si="19"/>
        <v>0</v>
      </c>
      <c r="BR57" s="276">
        <f t="shared" si="20"/>
        <v>0</v>
      </c>
      <c r="BS57" s="276">
        <f t="shared" si="21"/>
        <v>0</v>
      </c>
      <c r="BT57" s="276">
        <f t="shared" si="22"/>
        <v>0</v>
      </c>
      <c r="BU57" s="276">
        <f t="shared" si="23"/>
        <v>0</v>
      </c>
      <c r="BV57" s="276">
        <f t="shared" si="24"/>
        <v>0</v>
      </c>
      <c r="BW57" s="276">
        <f t="shared" si="25"/>
        <v>0</v>
      </c>
      <c r="BX57" s="276">
        <f t="shared" si="26"/>
        <v>0</v>
      </c>
      <c r="BY57" s="276">
        <f t="shared" si="27"/>
        <v>0</v>
      </c>
      <c r="BZ57" s="276">
        <f t="shared" si="28"/>
        <v>0</v>
      </c>
      <c r="CA57" s="276">
        <f t="shared" si="29"/>
        <v>0</v>
      </c>
      <c r="CB57" s="276">
        <f t="shared" si="30"/>
        <v>0</v>
      </c>
      <c r="CC57" s="276">
        <f t="shared" si="31"/>
        <v>0</v>
      </c>
      <c r="CD57" s="276">
        <f t="shared" si="32"/>
        <v>0</v>
      </c>
      <c r="CE57" s="276">
        <f t="shared" si="33"/>
        <v>0</v>
      </c>
      <c r="CF57" s="276">
        <f t="shared" si="34"/>
        <v>0</v>
      </c>
      <c r="CG57" s="276">
        <f t="shared" si="35"/>
        <v>0</v>
      </c>
      <c r="CH57" s="276">
        <f t="shared" si="36"/>
        <v>0</v>
      </c>
      <c r="CI57" s="276">
        <f t="shared" si="37"/>
        <v>0</v>
      </c>
      <c r="CJ57" s="276">
        <f t="shared" si="38"/>
        <v>0</v>
      </c>
      <c r="CK57" s="277"/>
      <c r="CL57" s="278">
        <v>0.55208333333333337</v>
      </c>
      <c r="CM57" s="279">
        <v>0.62152777777777779</v>
      </c>
      <c r="CN57" s="280">
        <f t="shared" si="48"/>
        <v>6.944444444444442E-2</v>
      </c>
      <c r="CO57" s="281">
        <f t="shared" si="49"/>
        <v>6.944444444444442E-2</v>
      </c>
      <c r="CP57" s="282">
        <f t="shared" si="50"/>
        <v>6000</v>
      </c>
      <c r="CQ57" s="283">
        <f t="shared" si="56"/>
        <v>20</v>
      </c>
      <c r="CR57" s="311">
        <f t="shared" si="46"/>
        <v>-20</v>
      </c>
      <c r="CS57" s="312" t="e">
        <f t="shared" si="47"/>
        <v>#VALUE!</v>
      </c>
      <c r="CT57" s="286">
        <f t="shared" si="51"/>
        <v>0</v>
      </c>
      <c r="CU57" s="286" t="e">
        <f t="shared" si="52"/>
        <v>#REF!</v>
      </c>
      <c r="CV57" s="293">
        <f t="shared" si="55"/>
        <v>1</v>
      </c>
      <c r="CW57" s="288"/>
      <c r="CX57" s="288"/>
      <c r="CY57" s="288"/>
      <c r="CZ57" s="288"/>
      <c r="DA57" s="288">
        <v>15</v>
      </c>
      <c r="DB57" s="288"/>
      <c r="DC57" s="288">
        <v>11</v>
      </c>
      <c r="DD57" s="289" t="str">
        <f t="shared" si="53"/>
        <v/>
      </c>
      <c r="DE57" s="42"/>
      <c r="DF57" s="42"/>
      <c r="DG57" s="42"/>
      <c r="DH57" s="42"/>
      <c r="DI57" s="42"/>
      <c r="DJ57" s="42">
        <v>17</v>
      </c>
      <c r="DK57" s="42"/>
    </row>
    <row r="58" spans="1:253" s="112" customFormat="1" ht="20.100000000000001" hidden="1" customHeight="1" x14ac:dyDescent="0.25">
      <c r="A58" s="261"/>
      <c r="B58" s="290">
        <f>IF(ISNUMBER(B57),B57+1,1)</f>
        <v>6</v>
      </c>
      <c r="C58" s="171"/>
      <c r="D58" s="171"/>
      <c r="E58" s="292"/>
      <c r="F58" s="266">
        <v>2</v>
      </c>
      <c r="G58" s="269" t="s">
        <v>68</v>
      </c>
      <c r="H58" s="269" t="s">
        <v>63</v>
      </c>
      <c r="I58" s="269"/>
      <c r="J58" s="304" t="s">
        <v>69</v>
      </c>
      <c r="K58" s="269" t="s">
        <v>64</v>
      </c>
      <c r="L58" s="269"/>
      <c r="M58" s="304">
        <v>36984</v>
      </c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1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310"/>
      <c r="AZ58" s="275">
        <f t="shared" si="2"/>
        <v>0</v>
      </c>
      <c r="BA58" s="276">
        <f t="shared" si="3"/>
        <v>0</v>
      </c>
      <c r="BB58" s="276">
        <f t="shared" si="4"/>
        <v>0</v>
      </c>
      <c r="BC58" s="276">
        <f t="shared" si="5"/>
        <v>0</v>
      </c>
      <c r="BD58" s="276">
        <f t="shared" si="6"/>
        <v>0</v>
      </c>
      <c r="BE58" s="276">
        <f t="shared" si="7"/>
        <v>0</v>
      </c>
      <c r="BF58" s="276">
        <f t="shared" si="8"/>
        <v>0</v>
      </c>
      <c r="BG58" s="276">
        <f t="shared" si="9"/>
        <v>0</v>
      </c>
      <c r="BH58" s="276">
        <f t="shared" si="10"/>
        <v>0</v>
      </c>
      <c r="BI58" s="276">
        <f t="shared" si="11"/>
        <v>0</v>
      </c>
      <c r="BJ58" s="276">
        <f t="shared" si="12"/>
        <v>0</v>
      </c>
      <c r="BK58" s="276">
        <f t="shared" si="13"/>
        <v>0</v>
      </c>
      <c r="BL58" s="276">
        <f t="shared" si="14"/>
        <v>0</v>
      </c>
      <c r="BM58" s="276">
        <f t="shared" si="15"/>
        <v>0</v>
      </c>
      <c r="BN58" s="276">
        <f t="shared" si="16"/>
        <v>0</v>
      </c>
      <c r="BO58" s="276">
        <f t="shared" si="17"/>
        <v>0</v>
      </c>
      <c r="BP58" s="276">
        <f t="shared" si="18"/>
        <v>0</v>
      </c>
      <c r="BQ58" s="276">
        <f t="shared" si="19"/>
        <v>0</v>
      </c>
      <c r="BR58" s="276">
        <f t="shared" si="20"/>
        <v>0</v>
      </c>
      <c r="BS58" s="276">
        <f t="shared" si="21"/>
        <v>0</v>
      </c>
      <c r="BT58" s="276">
        <f t="shared" si="22"/>
        <v>0</v>
      </c>
      <c r="BU58" s="276">
        <f t="shared" si="23"/>
        <v>0</v>
      </c>
      <c r="BV58" s="276">
        <f t="shared" si="24"/>
        <v>0</v>
      </c>
      <c r="BW58" s="276">
        <f t="shared" si="25"/>
        <v>0</v>
      </c>
      <c r="BX58" s="276">
        <f t="shared" si="26"/>
        <v>0</v>
      </c>
      <c r="BY58" s="276">
        <f t="shared" si="27"/>
        <v>0</v>
      </c>
      <c r="BZ58" s="276">
        <f t="shared" si="28"/>
        <v>0</v>
      </c>
      <c r="CA58" s="276">
        <f t="shared" si="29"/>
        <v>0</v>
      </c>
      <c r="CB58" s="276">
        <f t="shared" si="30"/>
        <v>0</v>
      </c>
      <c r="CC58" s="276">
        <f t="shared" si="31"/>
        <v>0</v>
      </c>
      <c r="CD58" s="276">
        <f t="shared" si="32"/>
        <v>0</v>
      </c>
      <c r="CE58" s="276">
        <f t="shared" si="33"/>
        <v>0</v>
      </c>
      <c r="CF58" s="276">
        <f t="shared" si="34"/>
        <v>0</v>
      </c>
      <c r="CG58" s="276">
        <f t="shared" si="35"/>
        <v>0</v>
      </c>
      <c r="CH58" s="276">
        <f t="shared" si="36"/>
        <v>0</v>
      </c>
      <c r="CI58" s="276">
        <f t="shared" si="37"/>
        <v>0</v>
      </c>
      <c r="CJ58" s="276">
        <f t="shared" si="38"/>
        <v>0</v>
      </c>
      <c r="CK58" s="277"/>
      <c r="CL58" s="278">
        <v>0.49513888888888885</v>
      </c>
      <c r="CM58" s="279">
        <v>0.54513888888888895</v>
      </c>
      <c r="CN58" s="280">
        <f t="shared" si="48"/>
        <v>5.00000000000001E-2</v>
      </c>
      <c r="CO58" s="281">
        <f t="shared" si="49"/>
        <v>5.00000000000001E-2</v>
      </c>
      <c r="CP58" s="282">
        <f t="shared" si="50"/>
        <v>4320</v>
      </c>
      <c r="CQ58" s="283">
        <f t="shared" si="56"/>
        <v>15</v>
      </c>
      <c r="CR58" s="311">
        <f t="shared" si="46"/>
        <v>-15</v>
      </c>
      <c r="CS58" s="312" t="e">
        <f t="shared" si="47"/>
        <v>#VALUE!</v>
      </c>
      <c r="CT58" s="286">
        <f t="shared" si="51"/>
        <v>0</v>
      </c>
      <c r="CU58" s="286" t="e">
        <f t="shared" si="52"/>
        <v>#REF!</v>
      </c>
      <c r="CV58" s="293">
        <f t="shared" si="55"/>
        <v>1</v>
      </c>
      <c r="CW58" s="288"/>
      <c r="CX58" s="288"/>
      <c r="CY58" s="288"/>
      <c r="CZ58" s="288"/>
      <c r="DA58" s="288">
        <v>7</v>
      </c>
      <c r="DB58" s="288"/>
      <c r="DC58" s="288">
        <v>3</v>
      </c>
      <c r="DD58" s="289" t="str">
        <f t="shared" si="53"/>
        <v>Призер</v>
      </c>
      <c r="DE58" s="42"/>
      <c r="DF58" s="42"/>
      <c r="DG58" s="42"/>
      <c r="DH58" s="42"/>
      <c r="DI58" s="42"/>
      <c r="DJ58" s="42">
        <v>18</v>
      </c>
      <c r="DK58" s="42"/>
    </row>
    <row r="59" spans="1:253" s="112" customFormat="1" ht="20.100000000000001" hidden="1" customHeight="1" x14ac:dyDescent="0.25">
      <c r="A59" s="261"/>
      <c r="B59" s="290">
        <f>IF(ISNUMBER(B58),B58+1,1)</f>
        <v>7</v>
      </c>
      <c r="C59" s="171"/>
      <c r="D59" s="171"/>
      <c r="E59" s="292"/>
      <c r="F59" s="269">
        <v>1</v>
      </c>
      <c r="G59" s="269" t="s">
        <v>68</v>
      </c>
      <c r="H59" s="313" t="s">
        <v>63</v>
      </c>
      <c r="I59" s="268"/>
      <c r="J59" s="304" t="s">
        <v>69</v>
      </c>
      <c r="K59" s="268" t="s">
        <v>64</v>
      </c>
      <c r="L59" s="268"/>
      <c r="M59" s="304">
        <v>34730</v>
      </c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1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310"/>
      <c r="AZ59" s="275">
        <f t="shared" si="2"/>
        <v>0</v>
      </c>
      <c r="BA59" s="276">
        <f t="shared" si="3"/>
        <v>0</v>
      </c>
      <c r="BB59" s="276">
        <f t="shared" si="4"/>
        <v>0</v>
      </c>
      <c r="BC59" s="276">
        <f t="shared" si="5"/>
        <v>0</v>
      </c>
      <c r="BD59" s="276">
        <f t="shared" si="6"/>
        <v>0</v>
      </c>
      <c r="BE59" s="276">
        <f t="shared" si="7"/>
        <v>0</v>
      </c>
      <c r="BF59" s="276">
        <f t="shared" si="8"/>
        <v>0</v>
      </c>
      <c r="BG59" s="276">
        <f t="shared" si="9"/>
        <v>0</v>
      </c>
      <c r="BH59" s="276">
        <f t="shared" si="10"/>
        <v>0</v>
      </c>
      <c r="BI59" s="276">
        <f t="shared" si="11"/>
        <v>0</v>
      </c>
      <c r="BJ59" s="276">
        <f t="shared" si="12"/>
        <v>0</v>
      </c>
      <c r="BK59" s="276">
        <f t="shared" si="13"/>
        <v>0</v>
      </c>
      <c r="BL59" s="276">
        <f t="shared" si="14"/>
        <v>0</v>
      </c>
      <c r="BM59" s="276">
        <f t="shared" si="15"/>
        <v>0</v>
      </c>
      <c r="BN59" s="276">
        <f t="shared" si="16"/>
        <v>0</v>
      </c>
      <c r="BO59" s="276">
        <f t="shared" si="17"/>
        <v>0</v>
      </c>
      <c r="BP59" s="276">
        <f t="shared" si="18"/>
        <v>0</v>
      </c>
      <c r="BQ59" s="276">
        <f t="shared" si="19"/>
        <v>0</v>
      </c>
      <c r="BR59" s="276">
        <f t="shared" si="20"/>
        <v>0</v>
      </c>
      <c r="BS59" s="276">
        <f t="shared" si="21"/>
        <v>0</v>
      </c>
      <c r="BT59" s="276">
        <f t="shared" si="22"/>
        <v>0</v>
      </c>
      <c r="BU59" s="276">
        <f t="shared" si="23"/>
        <v>0</v>
      </c>
      <c r="BV59" s="276">
        <f t="shared" si="24"/>
        <v>0</v>
      </c>
      <c r="BW59" s="276">
        <f t="shared" si="25"/>
        <v>0</v>
      </c>
      <c r="BX59" s="276">
        <f t="shared" si="26"/>
        <v>0</v>
      </c>
      <c r="BY59" s="276">
        <f t="shared" si="27"/>
        <v>0</v>
      </c>
      <c r="BZ59" s="276">
        <f t="shared" si="28"/>
        <v>0</v>
      </c>
      <c r="CA59" s="276">
        <f t="shared" si="29"/>
        <v>0</v>
      </c>
      <c r="CB59" s="276">
        <f t="shared" si="30"/>
        <v>0</v>
      </c>
      <c r="CC59" s="276">
        <f t="shared" si="31"/>
        <v>0</v>
      </c>
      <c r="CD59" s="276">
        <f t="shared" si="32"/>
        <v>0</v>
      </c>
      <c r="CE59" s="276">
        <f t="shared" si="33"/>
        <v>0</v>
      </c>
      <c r="CF59" s="276">
        <f t="shared" si="34"/>
        <v>0</v>
      </c>
      <c r="CG59" s="276">
        <f t="shared" si="35"/>
        <v>0</v>
      </c>
      <c r="CH59" s="276">
        <f t="shared" si="36"/>
        <v>0</v>
      </c>
      <c r="CI59" s="276">
        <f t="shared" si="37"/>
        <v>0</v>
      </c>
      <c r="CJ59" s="276">
        <f t="shared" si="38"/>
        <v>0</v>
      </c>
      <c r="CK59" s="277"/>
      <c r="CL59" s="278">
        <v>0.53541666666666665</v>
      </c>
      <c r="CM59" s="279">
        <v>0.60902777777777783</v>
      </c>
      <c r="CN59" s="280">
        <f t="shared" si="48"/>
        <v>7.3611111111111183E-2</v>
      </c>
      <c r="CO59" s="281">
        <f t="shared" si="49"/>
        <v>7.3611111111111183E-2</v>
      </c>
      <c r="CP59" s="282">
        <f t="shared" si="50"/>
        <v>6360</v>
      </c>
      <c r="CQ59" s="283">
        <f t="shared" si="56"/>
        <v>22</v>
      </c>
      <c r="CR59" s="311">
        <f t="shared" si="46"/>
        <v>-22</v>
      </c>
      <c r="CS59" s="312" t="e">
        <f t="shared" si="47"/>
        <v>#VALUE!</v>
      </c>
      <c r="CT59" s="286">
        <f t="shared" si="51"/>
        <v>0</v>
      </c>
      <c r="CU59" s="286" t="e">
        <f t="shared" si="52"/>
        <v>#REF!</v>
      </c>
      <c r="CV59" s="293">
        <f t="shared" si="55"/>
        <v>1</v>
      </c>
      <c r="CW59" s="288"/>
      <c r="CX59" s="288"/>
      <c r="CY59" s="288"/>
      <c r="CZ59" s="288"/>
      <c r="DA59" s="288">
        <v>8</v>
      </c>
      <c r="DB59" s="288"/>
      <c r="DC59" s="288">
        <v>4</v>
      </c>
      <c r="DD59" s="289" t="str">
        <f t="shared" si="53"/>
        <v/>
      </c>
      <c r="DE59" s="42"/>
      <c r="DF59" s="42"/>
      <c r="DG59" s="42"/>
      <c r="DH59" s="42"/>
      <c r="DI59" s="42"/>
      <c r="DJ59" s="42">
        <v>19</v>
      </c>
      <c r="DK59" s="42"/>
    </row>
    <row r="60" spans="1:253" s="112" customFormat="1" ht="20.100000000000001" hidden="1" customHeight="1" x14ac:dyDescent="0.25">
      <c r="A60" s="261"/>
      <c r="B60" s="290">
        <f>IF(ISNUMBER(B59),B59+1,1)</f>
        <v>8</v>
      </c>
      <c r="C60" s="171"/>
      <c r="D60" s="171"/>
      <c r="E60" s="292"/>
      <c r="F60" s="266" t="s">
        <v>71</v>
      </c>
      <c r="G60" s="269" t="s">
        <v>62</v>
      </c>
      <c r="H60" s="266" t="s">
        <v>63</v>
      </c>
      <c r="I60" s="269"/>
      <c r="J60" s="304"/>
      <c r="K60" s="269" t="s">
        <v>86</v>
      </c>
      <c r="L60" s="269"/>
      <c r="M60" s="304">
        <v>22610</v>
      </c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1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310"/>
      <c r="AZ60" s="275">
        <f t="shared" si="2"/>
        <v>0</v>
      </c>
      <c r="BA60" s="276">
        <f t="shared" si="3"/>
        <v>0</v>
      </c>
      <c r="BB60" s="276">
        <f t="shared" si="4"/>
        <v>0</v>
      </c>
      <c r="BC60" s="276">
        <f t="shared" si="5"/>
        <v>0</v>
      </c>
      <c r="BD60" s="276">
        <f t="shared" si="6"/>
        <v>0</v>
      </c>
      <c r="BE60" s="276">
        <f t="shared" si="7"/>
        <v>0</v>
      </c>
      <c r="BF60" s="276">
        <f t="shared" si="8"/>
        <v>0</v>
      </c>
      <c r="BG60" s="276">
        <f t="shared" si="9"/>
        <v>0</v>
      </c>
      <c r="BH60" s="276">
        <f t="shared" si="10"/>
        <v>0</v>
      </c>
      <c r="BI60" s="276">
        <f t="shared" si="11"/>
        <v>0</v>
      </c>
      <c r="BJ60" s="276">
        <f t="shared" si="12"/>
        <v>0</v>
      </c>
      <c r="BK60" s="276">
        <f t="shared" si="13"/>
        <v>0</v>
      </c>
      <c r="BL60" s="276">
        <f t="shared" si="14"/>
        <v>0</v>
      </c>
      <c r="BM60" s="276">
        <f t="shared" si="15"/>
        <v>0</v>
      </c>
      <c r="BN60" s="276">
        <f t="shared" si="16"/>
        <v>0</v>
      </c>
      <c r="BO60" s="276">
        <f t="shared" si="17"/>
        <v>0</v>
      </c>
      <c r="BP60" s="276">
        <f t="shared" si="18"/>
        <v>0</v>
      </c>
      <c r="BQ60" s="276">
        <f t="shared" si="19"/>
        <v>0</v>
      </c>
      <c r="BR60" s="276">
        <f t="shared" si="20"/>
        <v>0</v>
      </c>
      <c r="BS60" s="276">
        <f t="shared" si="21"/>
        <v>0</v>
      </c>
      <c r="BT60" s="276">
        <f t="shared" si="22"/>
        <v>0</v>
      </c>
      <c r="BU60" s="276">
        <f t="shared" si="23"/>
        <v>0</v>
      </c>
      <c r="BV60" s="276">
        <f t="shared" si="24"/>
        <v>0</v>
      </c>
      <c r="BW60" s="276">
        <f t="shared" si="25"/>
        <v>0</v>
      </c>
      <c r="BX60" s="276">
        <f t="shared" si="26"/>
        <v>0</v>
      </c>
      <c r="BY60" s="276">
        <f t="shared" si="27"/>
        <v>0</v>
      </c>
      <c r="BZ60" s="276">
        <f t="shared" si="28"/>
        <v>0</v>
      </c>
      <c r="CA60" s="276">
        <f t="shared" si="29"/>
        <v>0</v>
      </c>
      <c r="CB60" s="276">
        <f t="shared" si="30"/>
        <v>0</v>
      </c>
      <c r="CC60" s="276">
        <f t="shared" si="31"/>
        <v>0</v>
      </c>
      <c r="CD60" s="276">
        <f t="shared" si="32"/>
        <v>0</v>
      </c>
      <c r="CE60" s="276">
        <f t="shared" si="33"/>
        <v>0</v>
      </c>
      <c r="CF60" s="276">
        <f t="shared" si="34"/>
        <v>0</v>
      </c>
      <c r="CG60" s="276">
        <f t="shared" si="35"/>
        <v>0</v>
      </c>
      <c r="CH60" s="276">
        <f t="shared" si="36"/>
        <v>0</v>
      </c>
      <c r="CI60" s="276">
        <f t="shared" si="37"/>
        <v>0</v>
      </c>
      <c r="CJ60" s="276">
        <f t="shared" si="38"/>
        <v>0</v>
      </c>
      <c r="CK60" s="277"/>
      <c r="CL60" s="278">
        <v>0.44722222222222219</v>
      </c>
      <c r="CM60" s="279">
        <v>0.52222222222222225</v>
      </c>
      <c r="CN60" s="280">
        <f t="shared" si="48"/>
        <v>7.5000000000000067E-2</v>
      </c>
      <c r="CO60" s="281">
        <f t="shared" si="49"/>
        <v>0</v>
      </c>
      <c r="CP60" s="282">
        <f t="shared" si="50"/>
        <v>0</v>
      </c>
      <c r="CQ60" s="283">
        <f t="shared" si="56"/>
        <v>0</v>
      </c>
      <c r="CR60" s="311">
        <f t="shared" si="46"/>
        <v>0</v>
      </c>
      <c r="CS60" s="312" t="e">
        <f t="shared" si="47"/>
        <v>#VALUE!</v>
      </c>
      <c r="CT60" s="286">
        <f t="shared" si="51"/>
        <v>0</v>
      </c>
      <c r="CU60" s="286" t="e">
        <f t="shared" si="52"/>
        <v>#REF!</v>
      </c>
      <c r="CV60" s="293">
        <f>IF(ISNUMBER(CR60),IF(ISNUMBER(#REF!),IF(CT60=#REF!,#REF!,B60),1),"")</f>
        <v>1</v>
      </c>
      <c r="CW60" s="288">
        <v>2</v>
      </c>
      <c r="CX60" s="288"/>
      <c r="CY60" s="288"/>
      <c r="CZ60" s="288"/>
      <c r="DA60" s="288"/>
      <c r="DB60" s="288"/>
      <c r="DC60" s="288"/>
      <c r="DD60" s="289" t="str">
        <f t="shared" si="53"/>
        <v>Призер</v>
      </c>
      <c r="DE60" s="42"/>
      <c r="DF60" s="42"/>
      <c r="DG60" s="42"/>
      <c r="DH60" s="42"/>
      <c r="DI60" s="42"/>
      <c r="DJ60" s="42"/>
      <c r="DK60" s="42">
        <v>2</v>
      </c>
    </row>
    <row r="61" spans="1:253" ht="17.100000000000001" customHeight="1" x14ac:dyDescent="0.25">
      <c r="A61" s="314"/>
      <c r="B61" s="315"/>
      <c r="C61" s="316"/>
      <c r="D61" s="422"/>
      <c r="E61" s="423"/>
      <c r="F61" s="422"/>
      <c r="G61" s="422"/>
      <c r="H61" s="317"/>
      <c r="I61" s="317"/>
      <c r="J61" s="317"/>
      <c r="K61" s="317"/>
      <c r="L61" s="317"/>
      <c r="M61" s="317"/>
      <c r="N61" s="318">
        <f t="shared" ref="N61:AX61" si="58">IF(N14=" ","",COUNTIF(N19:N60,N14))</f>
        <v>20</v>
      </c>
      <c r="O61" s="318">
        <f t="shared" si="58"/>
        <v>5</v>
      </c>
      <c r="P61" s="318">
        <f t="shared" si="58"/>
        <v>9</v>
      </c>
      <c r="Q61" s="318">
        <f t="shared" si="58"/>
        <v>6</v>
      </c>
      <c r="R61" s="318">
        <f t="shared" si="58"/>
        <v>4</v>
      </c>
      <c r="S61" s="318">
        <f t="shared" si="58"/>
        <v>5</v>
      </c>
      <c r="T61" s="318">
        <f t="shared" si="58"/>
        <v>20</v>
      </c>
      <c r="U61" s="318">
        <f t="shared" si="58"/>
        <v>8</v>
      </c>
      <c r="V61" s="318">
        <f t="shared" si="58"/>
        <v>14</v>
      </c>
      <c r="W61" s="318">
        <f t="shared" si="58"/>
        <v>12</v>
      </c>
      <c r="X61" s="318">
        <f t="shared" si="58"/>
        <v>0</v>
      </c>
      <c r="Y61" s="318">
        <f t="shared" si="58"/>
        <v>0</v>
      </c>
      <c r="Z61" s="318">
        <f t="shared" si="58"/>
        <v>0</v>
      </c>
      <c r="AA61" s="318">
        <f t="shared" si="58"/>
        <v>0</v>
      </c>
      <c r="AB61" s="318">
        <f t="shared" si="58"/>
        <v>0</v>
      </c>
      <c r="AC61" s="318">
        <f t="shared" si="58"/>
        <v>0</v>
      </c>
      <c r="AD61" s="318">
        <f t="shared" si="58"/>
        <v>0</v>
      </c>
      <c r="AE61" s="318">
        <f t="shared" si="58"/>
        <v>0</v>
      </c>
      <c r="AF61" s="318">
        <f t="shared" si="58"/>
        <v>0</v>
      </c>
      <c r="AG61" s="318">
        <f t="shared" si="58"/>
        <v>0</v>
      </c>
      <c r="AH61" s="318">
        <f t="shared" si="58"/>
        <v>0</v>
      </c>
      <c r="AI61" s="318">
        <f t="shared" si="58"/>
        <v>0</v>
      </c>
      <c r="AJ61" s="318">
        <f t="shared" si="58"/>
        <v>0</v>
      </c>
      <c r="AK61" s="318">
        <f t="shared" si="58"/>
        <v>0</v>
      </c>
      <c r="AL61" s="318">
        <f t="shared" si="58"/>
        <v>0</v>
      </c>
      <c r="AM61" s="318">
        <f t="shared" si="58"/>
        <v>0</v>
      </c>
      <c r="AN61" s="318">
        <f t="shared" si="58"/>
        <v>0</v>
      </c>
      <c r="AO61" s="318">
        <f t="shared" si="58"/>
        <v>0</v>
      </c>
      <c r="AP61" s="318">
        <f t="shared" si="58"/>
        <v>0</v>
      </c>
      <c r="AQ61" s="318">
        <f t="shared" si="58"/>
        <v>0</v>
      </c>
      <c r="AR61" s="318">
        <f t="shared" si="58"/>
        <v>0</v>
      </c>
      <c r="AS61" s="318">
        <f t="shared" si="58"/>
        <v>0</v>
      </c>
      <c r="AT61" s="318">
        <f t="shared" si="58"/>
        <v>0</v>
      </c>
      <c r="AU61" s="318">
        <f t="shared" si="58"/>
        <v>0</v>
      </c>
      <c r="AV61" s="318">
        <f t="shared" si="58"/>
        <v>0</v>
      </c>
      <c r="AW61" s="318">
        <f t="shared" si="58"/>
        <v>9</v>
      </c>
      <c r="AX61" s="318">
        <f t="shared" si="58"/>
        <v>0</v>
      </c>
      <c r="AY61" s="319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1"/>
      <c r="CQ61" s="320"/>
      <c r="CR61" s="322"/>
      <c r="CS61" s="322"/>
      <c r="CT61" s="323"/>
      <c r="CU61" s="323"/>
      <c r="CV61" s="324"/>
      <c r="CW61" s="325"/>
      <c r="CX61" s="325"/>
      <c r="CY61" s="325"/>
      <c r="CZ61" s="325"/>
      <c r="DA61" s="325"/>
      <c r="DB61" s="325"/>
      <c r="DC61" s="325"/>
      <c r="DD61" s="326"/>
      <c r="IN61" s="43"/>
      <c r="IO61" s="43"/>
      <c r="IP61" s="43"/>
      <c r="IQ61" s="43"/>
      <c r="IR61" s="43"/>
      <c r="IS61" s="43"/>
    </row>
    <row r="62" spans="1:253" ht="17.100000000000001" customHeight="1" x14ac:dyDescent="0.25">
      <c r="A62" s="314"/>
      <c r="B62" s="315"/>
      <c r="C62" s="316"/>
      <c r="D62" s="422"/>
      <c r="E62" s="423"/>
      <c r="F62" s="422"/>
      <c r="G62" s="422"/>
      <c r="H62" s="317"/>
      <c r="I62" s="317"/>
      <c r="J62" s="317"/>
      <c r="K62" s="317"/>
      <c r="L62" s="317"/>
      <c r="M62" s="317"/>
      <c r="N62" s="327">
        <f t="shared" ref="N62:AX62" si="59">IF(N14=" ","",N61/COUNTA(AZ19:AZ60)*100)</f>
        <v>47.619047619047613</v>
      </c>
      <c r="O62" s="327">
        <f t="shared" si="59"/>
        <v>11.904761904761903</v>
      </c>
      <c r="P62" s="327">
        <f t="shared" si="59"/>
        <v>21.428571428571427</v>
      </c>
      <c r="Q62" s="327">
        <f t="shared" si="59"/>
        <v>14.285714285714285</v>
      </c>
      <c r="R62" s="327">
        <f t="shared" si="59"/>
        <v>9.5238095238095237</v>
      </c>
      <c r="S62" s="327">
        <f t="shared" si="59"/>
        <v>11.904761904761903</v>
      </c>
      <c r="T62" s="327">
        <f t="shared" si="59"/>
        <v>47.619047619047613</v>
      </c>
      <c r="U62" s="327">
        <f t="shared" si="59"/>
        <v>19.047619047619047</v>
      </c>
      <c r="V62" s="327">
        <f t="shared" si="59"/>
        <v>33.333333333333329</v>
      </c>
      <c r="W62" s="327">
        <f t="shared" si="59"/>
        <v>28.571428571428569</v>
      </c>
      <c r="X62" s="327">
        <f t="shared" si="59"/>
        <v>0</v>
      </c>
      <c r="Y62" s="327">
        <f t="shared" si="59"/>
        <v>0</v>
      </c>
      <c r="Z62" s="327">
        <f t="shared" si="59"/>
        <v>0</v>
      </c>
      <c r="AA62" s="327">
        <f t="shared" si="59"/>
        <v>0</v>
      </c>
      <c r="AB62" s="327">
        <f t="shared" si="59"/>
        <v>0</v>
      </c>
      <c r="AC62" s="327">
        <f t="shared" si="59"/>
        <v>0</v>
      </c>
      <c r="AD62" s="327">
        <f t="shared" si="59"/>
        <v>0</v>
      </c>
      <c r="AE62" s="327">
        <f t="shared" si="59"/>
        <v>0</v>
      </c>
      <c r="AF62" s="327">
        <f t="shared" si="59"/>
        <v>0</v>
      </c>
      <c r="AG62" s="327">
        <f t="shared" si="59"/>
        <v>0</v>
      </c>
      <c r="AH62" s="327">
        <f t="shared" si="59"/>
        <v>0</v>
      </c>
      <c r="AI62" s="327">
        <f t="shared" si="59"/>
        <v>0</v>
      </c>
      <c r="AJ62" s="327">
        <f t="shared" si="59"/>
        <v>0</v>
      </c>
      <c r="AK62" s="327">
        <f t="shared" si="59"/>
        <v>0</v>
      </c>
      <c r="AL62" s="327">
        <f t="shared" si="59"/>
        <v>0</v>
      </c>
      <c r="AM62" s="327">
        <f t="shared" si="59"/>
        <v>0</v>
      </c>
      <c r="AN62" s="327">
        <f t="shared" si="59"/>
        <v>0</v>
      </c>
      <c r="AO62" s="327">
        <f t="shared" si="59"/>
        <v>0</v>
      </c>
      <c r="AP62" s="327">
        <f t="shared" si="59"/>
        <v>0</v>
      </c>
      <c r="AQ62" s="327">
        <f t="shared" si="59"/>
        <v>0</v>
      </c>
      <c r="AR62" s="327">
        <f t="shared" si="59"/>
        <v>0</v>
      </c>
      <c r="AS62" s="327">
        <f t="shared" si="59"/>
        <v>0</v>
      </c>
      <c r="AT62" s="327">
        <f t="shared" si="59"/>
        <v>0</v>
      </c>
      <c r="AU62" s="327">
        <f t="shared" si="59"/>
        <v>0</v>
      </c>
      <c r="AV62" s="327">
        <f t="shared" si="59"/>
        <v>0</v>
      </c>
      <c r="AW62" s="327">
        <f t="shared" si="59"/>
        <v>21.428571428571427</v>
      </c>
      <c r="AX62" s="327">
        <f t="shared" si="59"/>
        <v>0</v>
      </c>
      <c r="AY62" s="319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4"/>
      <c r="CO62" s="324"/>
      <c r="CP62" s="328"/>
      <c r="CQ62" s="324"/>
      <c r="CR62" s="329"/>
      <c r="CS62" s="329"/>
      <c r="CT62" s="330"/>
      <c r="CU62" s="330"/>
      <c r="CV62" s="324"/>
      <c r="CW62" s="325"/>
      <c r="CX62" s="325"/>
      <c r="CY62" s="325"/>
      <c r="CZ62" s="325"/>
      <c r="DA62" s="325"/>
      <c r="DB62" s="325"/>
      <c r="DC62" s="325"/>
      <c r="DD62" s="326"/>
      <c r="IN62" s="43"/>
      <c r="IO62" s="43"/>
      <c r="IP62" s="43"/>
      <c r="IQ62" s="43"/>
      <c r="IR62" s="43"/>
      <c r="IS62" s="43"/>
    </row>
    <row r="63" spans="1:253" ht="17.100000000000001" customHeight="1" x14ac:dyDescent="0.25">
      <c r="C63" s="178"/>
      <c r="D63" s="401"/>
      <c r="E63" s="402"/>
      <c r="F63" s="401"/>
      <c r="G63" s="401"/>
      <c r="IN63" s="43"/>
      <c r="IO63" s="43"/>
      <c r="IP63" s="43"/>
      <c r="IQ63" s="43"/>
      <c r="IR63" s="43"/>
      <c r="IS63" s="43"/>
    </row>
    <row r="64" spans="1:253" ht="17.100000000000001" customHeight="1" x14ac:dyDescent="0.25">
      <c r="C64" s="178"/>
      <c r="D64" s="401"/>
      <c r="E64" s="402"/>
      <c r="F64" s="401"/>
      <c r="G64" s="401"/>
    </row>
    <row r="65" spans="2:247" hidden="1" x14ac:dyDescent="0.25">
      <c r="C65" s="163"/>
      <c r="E65" s="160"/>
      <c r="M65" s="160">
        <f>SUM(P19:P43)</f>
        <v>0</v>
      </c>
    </row>
    <row r="66" spans="2:247" hidden="1" x14ac:dyDescent="0.25">
      <c r="E66" s="160"/>
    </row>
    <row r="67" spans="2:247" hidden="1" x14ac:dyDescent="0.25">
      <c r="C67" s="163"/>
      <c r="E67" s="160"/>
      <c r="M67" s="160">
        <v>86</v>
      </c>
      <c r="CO67" s="160" t="e">
        <f>ROUNDUP((#REF!*#REF!)/100,0)</f>
        <v>#REF!</v>
      </c>
      <c r="CQ67" s="160" t="e">
        <f>ROUNDDOWN(F67*#REF!/100,0)</f>
        <v>#REF!</v>
      </c>
      <c r="CR67" s="163" t="s">
        <v>120</v>
      </c>
    </row>
    <row r="68" spans="2:247" hidden="1" x14ac:dyDescent="0.25">
      <c r="E68" s="160"/>
    </row>
    <row r="69" spans="2:247" hidden="1" x14ac:dyDescent="0.25">
      <c r="C69" s="163"/>
      <c r="E69" s="160"/>
      <c r="M69" s="160">
        <v>64</v>
      </c>
      <c r="CO69" s="160" t="e">
        <f>ROUNDUP((#REF!*#REF!)/100,0)</f>
        <v>#REF!</v>
      </c>
      <c r="CQ69" s="160" t="e">
        <f>ROUNDDOWN(F69*#REF!/100,0)</f>
        <v>#REF!</v>
      </c>
      <c r="CR69" s="163" t="s">
        <v>120</v>
      </c>
    </row>
    <row r="70" spans="2:247" s="13" customFormat="1" ht="17.100000000000001" customHeight="1" x14ac:dyDescent="0.25">
      <c r="B70" s="25"/>
      <c r="C70" s="217" t="s">
        <v>264</v>
      </c>
      <c r="D70" s="422" t="s">
        <v>265</v>
      </c>
      <c r="E70" s="423"/>
      <c r="F70" s="422"/>
      <c r="G70" s="422"/>
      <c r="H70" s="183"/>
      <c r="I70" s="183"/>
      <c r="J70" s="183"/>
      <c r="K70" s="183"/>
      <c r="L70" s="183"/>
      <c r="M70" s="183"/>
      <c r="N70" s="392" t="s">
        <v>123</v>
      </c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2"/>
      <c r="BT70" s="392"/>
      <c r="BU70" s="392"/>
      <c r="BV70" s="392"/>
      <c r="BW70" s="392"/>
      <c r="BX70" s="392"/>
      <c r="BY70" s="392"/>
      <c r="BZ70" s="392"/>
      <c r="CA70" s="392"/>
      <c r="CB70" s="392"/>
      <c r="CC70" s="392"/>
      <c r="CD70" s="392"/>
      <c r="CE70" s="392"/>
      <c r="CF70" s="392"/>
      <c r="CG70" s="392"/>
      <c r="CH70" s="392"/>
      <c r="CI70" s="392"/>
      <c r="CJ70" s="392"/>
      <c r="CK70" s="392"/>
      <c r="CL70" s="392"/>
      <c r="CM70" s="392"/>
      <c r="CN70" s="184" t="s">
        <v>124</v>
      </c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42"/>
      <c r="DH70" s="5"/>
      <c r="DI70" s="5"/>
      <c r="DJ70" s="5"/>
      <c r="DK70" s="5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</row>
    <row r="71" spans="2:247" s="13" customFormat="1" ht="17.100000000000001" customHeight="1" x14ac:dyDescent="0.25">
      <c r="B71" s="25"/>
      <c r="C71" s="184"/>
      <c r="D71" s="401"/>
      <c r="E71" s="402"/>
      <c r="F71" s="401"/>
      <c r="G71" s="401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8"/>
      <c r="CO71" s="167"/>
      <c r="CP71" s="167"/>
      <c r="CQ71" s="167"/>
      <c r="CR71" s="167"/>
      <c r="CT71" s="168"/>
      <c r="CU71" s="168"/>
      <c r="CW71" s="10"/>
      <c r="CX71" s="10"/>
      <c r="CY71" s="10"/>
      <c r="CZ71" s="10"/>
      <c r="DA71" s="10"/>
      <c r="DB71" s="10"/>
      <c r="DC71" s="10"/>
      <c r="DD71" s="11"/>
      <c r="DE71" s="12"/>
      <c r="DF71" s="5"/>
      <c r="DG71" s="42"/>
      <c r="DH71" s="5"/>
      <c r="DI71" s="5"/>
      <c r="DJ71" s="5"/>
      <c r="DK71" s="5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</row>
    <row r="72" spans="2:247" ht="17.100000000000001" customHeight="1" x14ac:dyDescent="0.25">
      <c r="C72" s="184"/>
      <c r="D72" s="184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184" t="s">
        <v>163</v>
      </c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</row>
    <row r="73" spans="2:247" ht="11.25" customHeight="1" x14ac:dyDescent="0.25">
      <c r="C73" s="178"/>
      <c r="D73" s="179"/>
    </row>
    <row r="74" spans="2:247" ht="11.25" customHeight="1" x14ac:dyDescent="0.25">
      <c r="C74" s="178"/>
      <c r="D74" s="179"/>
    </row>
    <row r="75" spans="2:247" ht="11.25" customHeight="1" x14ac:dyDescent="0.25">
      <c r="C75" s="178"/>
      <c r="D75" s="179"/>
    </row>
    <row r="76" spans="2:247" ht="11.25" customHeight="1" x14ac:dyDescent="0.25">
      <c r="C76" s="178"/>
      <c r="D76" s="179"/>
    </row>
    <row r="77" spans="2:247" ht="11.25" customHeight="1" x14ac:dyDescent="0.25">
      <c r="C77" s="178"/>
      <c r="D77" s="179"/>
    </row>
    <row r="78" spans="2:247" ht="11.25" customHeight="1" x14ac:dyDescent="0.25">
      <c r="C78" s="178"/>
      <c r="D78" s="179"/>
    </row>
    <row r="79" spans="2:247" ht="11.25" customHeight="1" x14ac:dyDescent="0.25">
      <c r="C79" s="178"/>
      <c r="D79" s="179"/>
    </row>
    <row r="80" spans="2:247" ht="11.25" customHeight="1" x14ac:dyDescent="0.25">
      <c r="C80" s="178"/>
      <c r="D80" s="179"/>
    </row>
    <row r="81" spans="3:4" ht="11.25" customHeight="1" x14ac:dyDescent="0.25">
      <c r="C81" s="178"/>
      <c r="D81" s="179"/>
    </row>
    <row r="82" spans="3:4" ht="11.25" customHeight="1" x14ac:dyDescent="0.25">
      <c r="C82" s="178"/>
      <c r="D82" s="179"/>
    </row>
    <row r="83" spans="3:4" ht="11.25" customHeight="1" x14ac:dyDescent="0.25">
      <c r="C83" s="178"/>
      <c r="D83" s="179"/>
    </row>
    <row r="84" spans="3:4" ht="11.25" customHeight="1" x14ac:dyDescent="0.25">
      <c r="C84" s="178"/>
      <c r="D84" s="179"/>
    </row>
    <row r="85" spans="3:4" ht="11.25" customHeight="1" x14ac:dyDescent="0.25">
      <c r="C85" s="178"/>
      <c r="D85" s="179"/>
    </row>
    <row r="86" spans="3:4" ht="11.25" customHeight="1" x14ac:dyDescent="0.25">
      <c r="C86" s="178"/>
      <c r="D86" s="179"/>
    </row>
    <row r="87" spans="3:4" ht="11.25" customHeight="1" x14ac:dyDescent="0.25">
      <c r="C87" s="178"/>
      <c r="D87" s="179"/>
    </row>
    <row r="88" spans="3:4" ht="15.75" x14ac:dyDescent="0.25">
      <c r="C88" s="178"/>
      <c r="D88" s="179"/>
    </row>
    <row r="89" spans="3:4" ht="15.75" x14ac:dyDescent="0.25">
      <c r="C89" s="178"/>
      <c r="D89" s="179"/>
    </row>
    <row r="90" spans="3:4" ht="15.75" x14ac:dyDescent="0.25">
      <c r="C90" s="178"/>
      <c r="D90" s="179"/>
    </row>
    <row r="91" spans="3:4" ht="15.75" x14ac:dyDescent="0.25">
      <c r="C91" s="178"/>
      <c r="D91" s="179"/>
    </row>
    <row r="92" spans="3:4" ht="15.75" x14ac:dyDescent="0.25">
      <c r="C92" s="178"/>
      <c r="D92" s="179"/>
    </row>
    <row r="93" spans="3:4" ht="15.75" x14ac:dyDescent="0.25">
      <c r="C93" s="178"/>
      <c r="D93" s="179"/>
    </row>
    <row r="94" spans="3:4" ht="15.75" x14ac:dyDescent="0.25">
      <c r="C94" s="178"/>
      <c r="D94" s="179"/>
    </row>
    <row r="95" spans="3:4" ht="15.75" x14ac:dyDescent="0.25">
      <c r="C95" s="178"/>
      <c r="D95" s="179"/>
    </row>
    <row r="96" spans="3:4" ht="15.75" x14ac:dyDescent="0.25">
      <c r="C96" s="178"/>
      <c r="D96" s="179"/>
    </row>
    <row r="97" spans="3:4" ht="15.75" x14ac:dyDescent="0.25">
      <c r="C97" s="178"/>
      <c r="D97" s="179"/>
    </row>
    <row r="98" spans="3:4" ht="15.75" x14ac:dyDescent="0.25">
      <c r="C98" s="178"/>
      <c r="D98" s="179"/>
    </row>
    <row r="99" spans="3:4" ht="15.75" x14ac:dyDescent="0.25">
      <c r="C99" s="178"/>
      <c r="D99" s="179"/>
    </row>
    <row r="100" spans="3:4" ht="15.75" x14ac:dyDescent="0.25">
      <c r="C100" s="178"/>
      <c r="D100" s="179"/>
    </row>
    <row r="101" spans="3:4" ht="15.75" x14ac:dyDescent="0.25">
      <c r="C101" s="178"/>
      <c r="D101" s="179"/>
    </row>
    <row r="102" spans="3:4" ht="15.75" x14ac:dyDescent="0.25">
      <c r="C102" s="178"/>
      <c r="D102" s="179"/>
    </row>
    <row r="103" spans="3:4" ht="15.75" x14ac:dyDescent="0.25">
      <c r="C103" s="178"/>
      <c r="D103" s="179"/>
    </row>
    <row r="104" spans="3:4" ht="15.75" x14ac:dyDescent="0.25">
      <c r="C104" s="178"/>
      <c r="D104" s="179"/>
    </row>
    <row r="105" spans="3:4" ht="15.75" x14ac:dyDescent="0.25">
      <c r="C105" s="178"/>
      <c r="D105" s="179"/>
    </row>
    <row r="106" spans="3:4" ht="15.75" x14ac:dyDescent="0.25">
      <c r="C106" s="178"/>
      <c r="D106" s="179"/>
    </row>
    <row r="107" spans="3:4" ht="15.75" x14ac:dyDescent="0.25">
      <c r="C107" s="178"/>
      <c r="D107" s="179"/>
    </row>
    <row r="108" spans="3:4" ht="15.75" x14ac:dyDescent="0.25">
      <c r="C108" s="178"/>
      <c r="D108" s="179"/>
    </row>
    <row r="109" spans="3:4" ht="15.75" x14ac:dyDescent="0.25">
      <c r="C109" s="178"/>
      <c r="D109" s="179"/>
    </row>
  </sheetData>
  <autoFilter ref="A14:IM60"/>
  <sortState ref="C24:CS54">
    <sortCondition descending="1" ref="G24:G54"/>
    <sortCondition descending="1" ref="CR24:CR54"/>
    <sortCondition ref="CS24:CS54"/>
  </sortState>
  <mergeCells count="55">
    <mergeCell ref="N72:CM72"/>
    <mergeCell ref="D62:G62"/>
    <mergeCell ref="D63:G63"/>
    <mergeCell ref="D64:G64"/>
    <mergeCell ref="D70:G70"/>
    <mergeCell ref="N70:CM70"/>
    <mergeCell ref="D71:G71"/>
    <mergeCell ref="CY13:CY14"/>
    <mergeCell ref="CZ13:CZ14"/>
    <mergeCell ref="DA13:DA14"/>
    <mergeCell ref="DB13:DB14"/>
    <mergeCell ref="DC13:DC14"/>
    <mergeCell ref="D61:G61"/>
    <mergeCell ref="CW12:DC12"/>
    <mergeCell ref="DD12:DD14"/>
    <mergeCell ref="N13:AY13"/>
    <mergeCell ref="AZ13:CH13"/>
    <mergeCell ref="CR13:CR14"/>
    <mergeCell ref="CS13:CS14"/>
    <mergeCell ref="CT13:CT14"/>
    <mergeCell ref="CU13:CU14"/>
    <mergeCell ref="CW13:CW14"/>
    <mergeCell ref="CX13:CX14"/>
    <mergeCell ref="CN12:CN14"/>
    <mergeCell ref="CO12:CO14"/>
    <mergeCell ref="CP12:CP14"/>
    <mergeCell ref="CQ12:CQ14"/>
    <mergeCell ref="CR12:CU12"/>
    <mergeCell ref="CV12:CV14"/>
    <mergeCell ref="G12:G14"/>
    <mergeCell ref="H12:H14"/>
    <mergeCell ref="I12:I14"/>
    <mergeCell ref="AW12:AY12"/>
    <mergeCell ref="CL12:CL14"/>
    <mergeCell ref="CM12:CM14"/>
    <mergeCell ref="C10:D10"/>
    <mergeCell ref="E10:M10"/>
    <mergeCell ref="AW10:CP10"/>
    <mergeCell ref="CR10:CS10"/>
    <mergeCell ref="A12:A14"/>
    <mergeCell ref="B12:B14"/>
    <mergeCell ref="C12:C14"/>
    <mergeCell ref="D12:D14"/>
    <mergeCell ref="E12:E14"/>
    <mergeCell ref="F12:F14"/>
    <mergeCell ref="C9:D9"/>
    <mergeCell ref="E9:R9"/>
    <mergeCell ref="U9:AA9"/>
    <mergeCell ref="AC9:AG9"/>
    <mergeCell ref="AW9:CS9"/>
    <mergeCell ref="A6:CV6"/>
    <mergeCell ref="B2:CV2"/>
    <mergeCell ref="A4:CV4"/>
    <mergeCell ref="A5:CV5"/>
    <mergeCell ref="A7:CV7"/>
  </mergeCells>
  <conditionalFormatting sqref="N60:AX60 N16:AX58">
    <cfRule type="cellIs" dxfId="13" priority="9" stopIfTrue="1" operator="equal">
      <formula>IF(AZ16=1,"!",N16)</formula>
    </cfRule>
  </conditionalFormatting>
  <conditionalFormatting sqref="AN60:AV60 AN46:AV58 AQ16:AV45">
    <cfRule type="cellIs" dxfId="12" priority="7" stopIfTrue="1" operator="equal">
      <formula>IF(CE16=1,"!",AN16)</formula>
    </cfRule>
  </conditionalFormatting>
  <conditionalFormatting sqref="AO60:AU60 AO46:AU58 AR16:AU45">
    <cfRule type="cellIs" dxfId="11" priority="6" stopIfTrue="1" operator="equal">
      <formula>IF(CH16=1,"!",AO16)</formula>
    </cfRule>
  </conditionalFormatting>
  <conditionalFormatting sqref="AN46:AV60 AQ16:AV45">
    <cfRule type="cellIs" dxfId="10" priority="8" stopIfTrue="1" operator="equal">
      <formula>IF(#REF!=1,"!",AN16)</formula>
    </cfRule>
  </conditionalFormatting>
  <conditionalFormatting sqref="N59:AX59">
    <cfRule type="cellIs" dxfId="9" priority="4" stopIfTrue="1" operator="equal">
      <formula>IF(AZ59=1,"!",N59)</formula>
    </cfRule>
  </conditionalFormatting>
  <conditionalFormatting sqref="AN59:AV59">
    <cfRule type="cellIs" dxfId="8" priority="2" stopIfTrue="1" operator="equal">
      <formula>IF(CE59=1,"!",AN59)</formula>
    </cfRule>
  </conditionalFormatting>
  <conditionalFormatting sqref="AO59:AU59">
    <cfRule type="cellIs" dxfId="7" priority="1" stopIfTrue="1" operator="equal">
      <formula>IF(CH59=1,"!",AO59)</formula>
    </cfRule>
  </conditionalFormatting>
  <pageMargins left="0.43307086614173229" right="0.39370078740157483" top="0.39370078740157483" bottom="0.39370078740157483" header="0" footer="0"/>
  <pageSetup paperSize="9" scale="64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6"/>
  <sheetViews>
    <sheetView tabSelected="1" topLeftCell="B1" zoomScale="85" zoomScaleNormal="85" workbookViewId="0">
      <selection activeCell="DE58" sqref="DE58"/>
    </sheetView>
  </sheetViews>
  <sheetFormatPr defaultRowHeight="15" x14ac:dyDescent="0.25"/>
  <cols>
    <col min="1" max="1" width="6.140625" style="1" hidden="1" customWidth="1"/>
    <col min="2" max="2" width="5.140625" style="144" customWidth="1"/>
    <col min="3" max="3" width="29.42578125" style="157" customWidth="1"/>
    <col min="4" max="4" width="28.28515625" style="160" customWidth="1"/>
    <col min="5" max="5" width="10" style="159" customWidth="1"/>
    <col min="6" max="6" width="7.5703125" style="160" hidden="1" customWidth="1"/>
    <col min="7" max="7" width="10.140625" style="160" customWidth="1"/>
    <col min="8" max="8" width="5.7109375" style="160" hidden="1" customWidth="1"/>
    <col min="9" max="12" width="6.5703125" style="160" hidden="1" customWidth="1"/>
    <col min="13" max="13" width="19.7109375" style="160" hidden="1" customWidth="1"/>
    <col min="14" max="23" width="3.28515625" style="160" customWidth="1"/>
    <col min="24" max="34" width="3.28515625" style="160" hidden="1" customWidth="1"/>
    <col min="35" max="35" width="3" style="160" hidden="1" customWidth="1"/>
    <col min="36" max="48" width="3.28515625" style="160" hidden="1" customWidth="1"/>
    <col min="49" max="49" width="3.28515625" style="160" customWidth="1"/>
    <col min="50" max="50" width="3.28515625" style="160" hidden="1" customWidth="1"/>
    <col min="51" max="51" width="4.42578125" style="159" customWidth="1"/>
    <col min="52" max="89" width="9" style="160" hidden="1" customWidth="1"/>
    <col min="90" max="91" width="9.85546875" style="160" hidden="1" customWidth="1"/>
    <col min="92" max="92" width="7.85546875" style="160" hidden="1" customWidth="1"/>
    <col min="93" max="93" width="6.7109375" style="160" hidden="1" customWidth="1"/>
    <col min="94" max="94" width="7.7109375" style="159" hidden="1" customWidth="1"/>
    <col min="95" max="95" width="5.7109375" style="160" hidden="1" customWidth="1"/>
    <col min="96" max="96" width="6.7109375" style="161" customWidth="1"/>
    <col min="97" max="97" width="10.7109375" style="161" customWidth="1"/>
    <col min="98" max="98" width="7.7109375" style="162" hidden="1" customWidth="1"/>
    <col min="99" max="99" width="9.28515625" style="162" hidden="1" customWidth="1"/>
    <col min="100" max="100" width="7.28515625" style="160" hidden="1" customWidth="1"/>
    <col min="101" max="107" width="5.7109375" style="7" hidden="1" customWidth="1"/>
    <col min="108" max="108" width="9.140625" style="8" hidden="1" customWidth="1"/>
    <col min="109" max="109" width="5" style="9" customWidth="1"/>
    <col min="110" max="110" width="3.7109375" style="5" customWidth="1"/>
    <col min="111" max="111" width="3.7109375" style="42" customWidth="1"/>
    <col min="112" max="115" width="3.7109375" style="5" customWidth="1"/>
    <col min="116" max="16384" width="9.140625" style="8"/>
  </cols>
  <sheetData>
    <row r="1" spans="1:247" s="13" customFormat="1" ht="15.75" x14ac:dyDescent="0.25">
      <c r="A1" s="210"/>
      <c r="B1" s="210"/>
      <c r="C1" s="210"/>
      <c r="D1" s="210"/>
      <c r="E1" s="211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10"/>
      <c r="CX1" s="10"/>
      <c r="CY1" s="10"/>
      <c r="CZ1" s="10"/>
      <c r="DA1" s="10"/>
      <c r="DB1" s="10"/>
      <c r="DC1" s="10"/>
      <c r="DD1" s="11"/>
      <c r="DE1" s="12"/>
      <c r="DF1" s="5"/>
      <c r="DG1" s="42"/>
      <c r="DH1" s="5"/>
      <c r="DI1" s="5"/>
      <c r="DJ1" s="5"/>
      <c r="DK1" s="5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s="13" customFormat="1" ht="23.25" x14ac:dyDescent="0.25">
      <c r="A2" s="210"/>
      <c r="B2" s="343" t="s">
        <v>260</v>
      </c>
      <c r="C2" s="344"/>
      <c r="D2" s="344"/>
      <c r="E2" s="345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10"/>
      <c r="CX2" s="10"/>
      <c r="CY2" s="10"/>
      <c r="CZ2" s="10"/>
      <c r="DA2" s="10"/>
      <c r="DB2" s="10"/>
      <c r="DC2" s="10"/>
      <c r="DD2" s="11"/>
      <c r="DE2" s="12"/>
      <c r="DF2" s="5"/>
      <c r="DG2" s="42"/>
      <c r="DH2" s="5"/>
      <c r="DI2" s="5"/>
      <c r="DJ2" s="5"/>
      <c r="DK2" s="5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s="13" customFormat="1" ht="7.5" customHeight="1" x14ac:dyDescent="0.25">
      <c r="A3" s="210"/>
      <c r="B3" s="210"/>
      <c r="C3" s="210"/>
      <c r="D3" s="210"/>
      <c r="E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1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1"/>
      <c r="CQ3" s="210"/>
      <c r="CR3" s="210"/>
      <c r="CS3" s="210"/>
      <c r="CT3" s="17"/>
      <c r="CU3" s="17"/>
      <c r="CV3" s="210"/>
      <c r="CW3" s="10"/>
      <c r="CX3" s="10"/>
      <c r="CY3" s="10"/>
      <c r="CZ3" s="10"/>
      <c r="DA3" s="10"/>
      <c r="DB3" s="10"/>
      <c r="DC3" s="10"/>
      <c r="DD3" s="11"/>
      <c r="DE3" s="12"/>
      <c r="DF3" s="5"/>
      <c r="DG3" s="42"/>
      <c r="DH3" s="5"/>
      <c r="DI3" s="5"/>
      <c r="DJ3" s="5"/>
      <c r="DK3" s="5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s="21" customFormat="1" ht="22.5" customHeight="1" x14ac:dyDescent="0.35">
      <c r="A4" s="346" t="s">
        <v>3</v>
      </c>
      <c r="B4" s="346"/>
      <c r="C4" s="346"/>
      <c r="D4" s="346"/>
      <c r="E4" s="347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18"/>
      <c r="CX4" s="18"/>
      <c r="CY4" s="18"/>
      <c r="CZ4" s="18"/>
      <c r="DA4" s="18"/>
      <c r="DB4" s="18"/>
      <c r="DC4" s="18"/>
      <c r="DD4" s="19"/>
      <c r="DE4" s="20"/>
      <c r="DF4" s="42"/>
      <c r="DG4" s="42"/>
      <c r="DH4" s="42"/>
      <c r="DI4" s="42"/>
      <c r="DJ4" s="42"/>
      <c r="DK4" s="42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pans="1:247" s="21" customFormat="1" ht="18" x14ac:dyDescent="0.25">
      <c r="A5" s="336" t="s">
        <v>259</v>
      </c>
      <c r="B5" s="336"/>
      <c r="C5" s="336"/>
      <c r="D5" s="336"/>
      <c r="E5" s="337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18"/>
      <c r="CX5" s="18"/>
      <c r="CY5" s="18"/>
      <c r="CZ5" s="18"/>
      <c r="DA5" s="18"/>
      <c r="DB5" s="18"/>
      <c r="DC5" s="18"/>
      <c r="DD5" s="19"/>
      <c r="DE5" s="20"/>
      <c r="DF5" s="42"/>
      <c r="DG5" s="42"/>
      <c r="DH5" s="42"/>
      <c r="DI5" s="42"/>
      <c r="DJ5" s="42"/>
      <c r="DK5" s="42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pans="1:247" s="21" customFormat="1" ht="18" hidden="1" x14ac:dyDescent="0.25">
      <c r="A6" s="336" t="s">
        <v>5</v>
      </c>
      <c r="B6" s="336"/>
      <c r="C6" s="336"/>
      <c r="D6" s="336"/>
      <c r="E6" s="337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18"/>
      <c r="CX6" s="18"/>
      <c r="CY6" s="18"/>
      <c r="CZ6" s="18"/>
      <c r="DA6" s="18"/>
      <c r="DB6" s="18"/>
      <c r="DC6" s="18"/>
      <c r="DD6" s="19"/>
      <c r="DE6" s="20"/>
      <c r="DF6" s="42"/>
      <c r="DG6" s="42"/>
      <c r="DH6" s="42"/>
      <c r="DI6" s="42"/>
      <c r="DJ6" s="42"/>
      <c r="DK6" s="42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s="21" customFormat="1" ht="18" hidden="1" x14ac:dyDescent="0.25">
      <c r="A7" s="336" t="s">
        <v>6</v>
      </c>
      <c r="B7" s="336"/>
      <c r="C7" s="336"/>
      <c r="D7" s="336"/>
      <c r="E7" s="337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18"/>
      <c r="CX7" s="18"/>
      <c r="CY7" s="18"/>
      <c r="CZ7" s="18"/>
      <c r="DA7" s="18"/>
      <c r="DB7" s="18"/>
      <c r="DC7" s="18"/>
      <c r="DD7" s="19"/>
      <c r="DE7" s="20"/>
      <c r="DF7" s="5"/>
      <c r="DG7" s="42"/>
      <c r="DH7" s="5"/>
      <c r="DI7" s="5"/>
      <c r="DJ7" s="5"/>
      <c r="DK7" s="5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s="21" customFormat="1" ht="4.5" customHeight="1" x14ac:dyDescent="0.25"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3"/>
      <c r="CQ8" s="22"/>
      <c r="CR8" s="22"/>
      <c r="CS8" s="22"/>
      <c r="CT8" s="24"/>
      <c r="CU8" s="24"/>
      <c r="CV8" s="22"/>
      <c r="CW8" s="18"/>
      <c r="CX8" s="18"/>
      <c r="CY8" s="18"/>
      <c r="CZ8" s="18"/>
      <c r="DA8" s="18"/>
      <c r="DB8" s="18"/>
      <c r="DC8" s="18"/>
      <c r="DD8" s="19"/>
      <c r="DE8" s="20"/>
      <c r="DF8" s="5"/>
      <c r="DG8" s="42"/>
      <c r="DH8" s="5"/>
      <c r="DI8" s="5"/>
      <c r="DJ8" s="5"/>
      <c r="DK8" s="5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s="13" customFormat="1" ht="15.75" customHeight="1" x14ac:dyDescent="0.25">
      <c r="B9" s="25"/>
      <c r="C9" s="348" t="s">
        <v>7</v>
      </c>
      <c r="D9" s="348"/>
      <c r="E9" s="349" t="s">
        <v>258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216"/>
      <c r="T9" s="214"/>
      <c r="U9" s="350" t="s">
        <v>9</v>
      </c>
      <c r="V9" s="350"/>
      <c r="W9" s="350"/>
      <c r="X9" s="350"/>
      <c r="Y9" s="350"/>
      <c r="Z9" s="350"/>
      <c r="AA9" s="350"/>
      <c r="AB9" s="29"/>
      <c r="AC9" s="351">
        <v>42907</v>
      </c>
      <c r="AD9" s="351"/>
      <c r="AE9" s="351"/>
      <c r="AF9" s="351"/>
      <c r="AG9" s="351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93">
        <v>43246</v>
      </c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1"/>
      <c r="CU9" s="31"/>
      <c r="CV9" s="30"/>
      <c r="CW9" s="10"/>
      <c r="CX9" s="10"/>
      <c r="CY9" s="10"/>
      <c r="CZ9" s="10"/>
      <c r="DA9" s="10"/>
      <c r="DB9" s="10"/>
      <c r="DC9" s="10"/>
      <c r="DD9" s="11"/>
      <c r="DE9" s="12"/>
      <c r="DF9" s="5"/>
      <c r="DG9" s="42"/>
      <c r="DH9" s="5"/>
      <c r="DI9" s="5"/>
      <c r="DJ9" s="5"/>
      <c r="DK9" s="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s="13" customFormat="1" ht="15.75" hidden="1" customHeight="1" x14ac:dyDescent="0.25">
      <c r="B10" s="25"/>
      <c r="C10" s="348" t="s">
        <v>10</v>
      </c>
      <c r="D10" s="348"/>
      <c r="E10" s="349" t="s">
        <v>11</v>
      </c>
      <c r="F10" s="349"/>
      <c r="G10" s="349"/>
      <c r="H10" s="349"/>
      <c r="I10" s="349"/>
      <c r="J10" s="349"/>
      <c r="K10" s="349"/>
      <c r="L10" s="349"/>
      <c r="M10" s="349"/>
      <c r="N10" s="30"/>
      <c r="O10" s="30"/>
      <c r="P10" s="30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214"/>
      <c r="AB10" s="214"/>
      <c r="AC10" s="214"/>
      <c r="AD10" s="214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52" t="s">
        <v>12</v>
      </c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0"/>
      <c r="CR10" s="353">
        <v>0.125</v>
      </c>
      <c r="CS10" s="353"/>
      <c r="CT10" s="31"/>
      <c r="CU10" s="31"/>
      <c r="CV10" s="30"/>
      <c r="CW10" s="10"/>
      <c r="CX10" s="10"/>
      <c r="CY10" s="10"/>
      <c r="CZ10" s="10"/>
      <c r="DA10" s="10"/>
      <c r="DB10" s="10"/>
      <c r="DC10" s="10"/>
      <c r="DD10" s="11"/>
      <c r="DE10" s="12"/>
      <c r="DF10" s="5"/>
      <c r="DG10" s="42"/>
      <c r="DH10" s="5"/>
      <c r="DI10" s="5"/>
      <c r="DJ10" s="5"/>
      <c r="DK10" s="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s="13" customFormat="1" ht="15.75" customHeight="1" x14ac:dyDescent="0.25">
      <c r="B11" s="25"/>
      <c r="C11" s="212"/>
      <c r="D11" s="213"/>
      <c r="E11" s="34"/>
      <c r="F11" s="215"/>
      <c r="G11" s="213"/>
      <c r="H11" s="213"/>
      <c r="I11" s="213"/>
      <c r="J11" s="213"/>
      <c r="K11" s="213"/>
      <c r="L11" s="213"/>
      <c r="M11" s="215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30"/>
      <c r="CT11" s="31"/>
      <c r="CU11" s="31"/>
      <c r="CV11" s="30"/>
      <c r="CW11" s="10"/>
      <c r="CX11" s="10"/>
      <c r="CY11" s="10"/>
      <c r="CZ11" s="10"/>
      <c r="DA11" s="10"/>
      <c r="DB11" s="10"/>
      <c r="DC11" s="10"/>
      <c r="DD11" s="11"/>
      <c r="DE11" s="12"/>
      <c r="DF11" s="5"/>
      <c r="DG11" s="42"/>
      <c r="DH11" s="5"/>
      <c r="DI11" s="5"/>
      <c r="DJ11" s="5"/>
      <c r="DK11" s="5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s="44" customFormat="1" ht="27" customHeight="1" x14ac:dyDescent="0.2">
      <c r="A12" s="403" t="s">
        <v>13</v>
      </c>
      <c r="B12" s="406" t="s">
        <v>14</v>
      </c>
      <c r="C12" s="408" t="s">
        <v>15</v>
      </c>
      <c r="D12" s="410" t="s">
        <v>165</v>
      </c>
      <c r="E12" s="412" t="s">
        <v>17</v>
      </c>
      <c r="F12" s="414" t="s">
        <v>18</v>
      </c>
      <c r="G12" s="418" t="s">
        <v>19</v>
      </c>
      <c r="H12" s="418" t="s">
        <v>20</v>
      </c>
      <c r="I12" s="418" t="s">
        <v>21</v>
      </c>
      <c r="J12" s="218"/>
      <c r="K12" s="218"/>
      <c r="L12" s="218"/>
      <c r="M12" s="218"/>
      <c r="N12" s="219">
        <v>1</v>
      </c>
      <c r="O12" s="219">
        <v>2</v>
      </c>
      <c r="P12" s="219">
        <v>3</v>
      </c>
      <c r="Q12" s="219">
        <v>4</v>
      </c>
      <c r="R12" s="219">
        <v>5</v>
      </c>
      <c r="S12" s="219">
        <v>6</v>
      </c>
      <c r="T12" s="219">
        <v>7</v>
      </c>
      <c r="U12" s="219">
        <v>8</v>
      </c>
      <c r="V12" s="219">
        <v>9</v>
      </c>
      <c r="W12" s="219">
        <v>10</v>
      </c>
      <c r="X12" s="219">
        <v>11</v>
      </c>
      <c r="Y12" s="219">
        <v>12</v>
      </c>
      <c r="Z12" s="219">
        <v>13</v>
      </c>
      <c r="AA12" s="219">
        <v>14</v>
      </c>
      <c r="AB12" s="219">
        <v>15</v>
      </c>
      <c r="AC12" s="219">
        <v>16</v>
      </c>
      <c r="AD12" s="219">
        <v>17</v>
      </c>
      <c r="AE12" s="219">
        <v>18</v>
      </c>
      <c r="AF12" s="219">
        <v>19</v>
      </c>
      <c r="AG12" s="219">
        <v>20</v>
      </c>
      <c r="AH12" s="219">
        <v>21</v>
      </c>
      <c r="AI12" s="219">
        <v>22</v>
      </c>
      <c r="AJ12" s="219">
        <v>23</v>
      </c>
      <c r="AK12" s="219">
        <v>24</v>
      </c>
      <c r="AL12" s="219">
        <v>25</v>
      </c>
      <c r="AM12" s="219">
        <v>26</v>
      </c>
      <c r="AN12" s="219">
        <v>27</v>
      </c>
      <c r="AO12" s="219">
        <v>28</v>
      </c>
      <c r="AP12" s="219">
        <v>29</v>
      </c>
      <c r="AQ12" s="219">
        <v>30</v>
      </c>
      <c r="AR12" s="220">
        <v>31</v>
      </c>
      <c r="AS12" s="220">
        <v>32</v>
      </c>
      <c r="AT12" s="220">
        <v>33</v>
      </c>
      <c r="AU12" s="220">
        <v>34</v>
      </c>
      <c r="AV12" s="220">
        <v>35</v>
      </c>
      <c r="AW12" s="420" t="s">
        <v>22</v>
      </c>
      <c r="AX12" s="420"/>
      <c r="AY12" s="421"/>
      <c r="AZ12" s="221">
        <f t="shared" ref="AZ12:CH12" si="0">N12</f>
        <v>1</v>
      </c>
      <c r="BA12" s="221">
        <f t="shared" si="0"/>
        <v>2</v>
      </c>
      <c r="BB12" s="221">
        <f t="shared" si="0"/>
        <v>3</v>
      </c>
      <c r="BC12" s="221">
        <f t="shared" si="0"/>
        <v>4</v>
      </c>
      <c r="BD12" s="221">
        <f t="shared" si="0"/>
        <v>5</v>
      </c>
      <c r="BE12" s="221">
        <f t="shared" si="0"/>
        <v>6</v>
      </c>
      <c r="BF12" s="221">
        <f t="shared" si="0"/>
        <v>7</v>
      </c>
      <c r="BG12" s="221">
        <f t="shared" si="0"/>
        <v>8</v>
      </c>
      <c r="BH12" s="221">
        <f t="shared" si="0"/>
        <v>9</v>
      </c>
      <c r="BI12" s="221">
        <f t="shared" si="0"/>
        <v>10</v>
      </c>
      <c r="BJ12" s="221">
        <f t="shared" si="0"/>
        <v>11</v>
      </c>
      <c r="BK12" s="221">
        <f t="shared" si="0"/>
        <v>12</v>
      </c>
      <c r="BL12" s="221">
        <f t="shared" si="0"/>
        <v>13</v>
      </c>
      <c r="BM12" s="221">
        <f t="shared" si="0"/>
        <v>14</v>
      </c>
      <c r="BN12" s="221">
        <f t="shared" si="0"/>
        <v>15</v>
      </c>
      <c r="BO12" s="221">
        <f t="shared" si="0"/>
        <v>16</v>
      </c>
      <c r="BP12" s="221">
        <f t="shared" si="0"/>
        <v>17</v>
      </c>
      <c r="BQ12" s="221">
        <f t="shared" si="0"/>
        <v>18</v>
      </c>
      <c r="BR12" s="221">
        <f t="shared" si="0"/>
        <v>19</v>
      </c>
      <c r="BS12" s="221">
        <f t="shared" si="0"/>
        <v>20</v>
      </c>
      <c r="BT12" s="221">
        <f t="shared" si="0"/>
        <v>21</v>
      </c>
      <c r="BU12" s="221">
        <f t="shared" si="0"/>
        <v>22</v>
      </c>
      <c r="BV12" s="221">
        <f t="shared" si="0"/>
        <v>23</v>
      </c>
      <c r="BW12" s="221">
        <f t="shared" si="0"/>
        <v>24</v>
      </c>
      <c r="BX12" s="221">
        <f t="shared" si="0"/>
        <v>25</v>
      </c>
      <c r="BY12" s="221">
        <f t="shared" si="0"/>
        <v>26</v>
      </c>
      <c r="BZ12" s="221">
        <f t="shared" si="0"/>
        <v>27</v>
      </c>
      <c r="CA12" s="221">
        <f t="shared" si="0"/>
        <v>28</v>
      </c>
      <c r="CB12" s="221">
        <f t="shared" si="0"/>
        <v>29</v>
      </c>
      <c r="CC12" s="221">
        <f t="shared" si="0"/>
        <v>30</v>
      </c>
      <c r="CD12" s="221">
        <f t="shared" si="0"/>
        <v>31</v>
      </c>
      <c r="CE12" s="221">
        <f t="shared" si="0"/>
        <v>32</v>
      </c>
      <c r="CF12" s="221">
        <f t="shared" si="0"/>
        <v>33</v>
      </c>
      <c r="CG12" s="221">
        <f t="shared" si="0"/>
        <v>34</v>
      </c>
      <c r="CH12" s="221">
        <f t="shared" si="0"/>
        <v>35</v>
      </c>
      <c r="CI12" s="221" t="s">
        <v>23</v>
      </c>
      <c r="CJ12" s="221" t="s">
        <v>24</v>
      </c>
      <c r="CK12" s="222" t="s">
        <v>25</v>
      </c>
      <c r="CL12" s="414" t="s">
        <v>26</v>
      </c>
      <c r="CM12" s="414" t="s">
        <v>27</v>
      </c>
      <c r="CN12" s="437" t="s">
        <v>28</v>
      </c>
      <c r="CO12" s="439" t="s">
        <v>29</v>
      </c>
      <c r="CP12" s="441" t="s">
        <v>30</v>
      </c>
      <c r="CQ12" s="443" t="s">
        <v>31</v>
      </c>
      <c r="CR12" s="445" t="s">
        <v>32</v>
      </c>
      <c r="CS12" s="446"/>
      <c r="CT12" s="446"/>
      <c r="CU12" s="447"/>
      <c r="CV12" s="416" t="s">
        <v>33</v>
      </c>
      <c r="CW12" s="424" t="s">
        <v>34</v>
      </c>
      <c r="CX12" s="425"/>
      <c r="CY12" s="425"/>
      <c r="CZ12" s="425"/>
      <c r="DA12" s="425"/>
      <c r="DB12" s="425"/>
      <c r="DC12" s="426"/>
      <c r="DD12" s="427" t="s">
        <v>35</v>
      </c>
      <c r="DE12" s="418" t="s">
        <v>418</v>
      </c>
      <c r="DF12" s="5"/>
      <c r="DG12" s="171"/>
      <c r="DH12" s="171"/>
      <c r="DI12" s="171"/>
      <c r="DJ12" s="171"/>
      <c r="DK12" s="5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</row>
    <row r="13" spans="1:247" s="44" customFormat="1" ht="26.25" customHeight="1" x14ac:dyDescent="0.2">
      <c r="A13" s="404"/>
      <c r="B13" s="407"/>
      <c r="C13" s="409"/>
      <c r="D13" s="410"/>
      <c r="E13" s="412"/>
      <c r="F13" s="414"/>
      <c r="G13" s="418"/>
      <c r="H13" s="418"/>
      <c r="I13" s="418"/>
      <c r="J13" s="218"/>
      <c r="K13" s="218"/>
      <c r="L13" s="218"/>
      <c r="M13" s="218"/>
      <c r="N13" s="430" t="s">
        <v>36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1" t="s">
        <v>37</v>
      </c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223"/>
      <c r="CJ13" s="223"/>
      <c r="CK13" s="224"/>
      <c r="CL13" s="414"/>
      <c r="CM13" s="414"/>
      <c r="CN13" s="437"/>
      <c r="CO13" s="439"/>
      <c r="CP13" s="441"/>
      <c r="CQ13" s="443"/>
      <c r="CR13" s="432" t="s">
        <v>38</v>
      </c>
      <c r="CS13" s="432" t="s">
        <v>39</v>
      </c>
      <c r="CT13" s="434" t="s">
        <v>40</v>
      </c>
      <c r="CU13" s="434" t="s">
        <v>41</v>
      </c>
      <c r="CV13" s="417"/>
      <c r="CW13" s="436" t="s">
        <v>42</v>
      </c>
      <c r="CX13" s="436" t="s">
        <v>43</v>
      </c>
      <c r="CY13" s="436" t="s">
        <v>44</v>
      </c>
      <c r="CZ13" s="436" t="s">
        <v>45</v>
      </c>
      <c r="DA13" s="436" t="s">
        <v>46</v>
      </c>
      <c r="DB13" s="436" t="s">
        <v>47</v>
      </c>
      <c r="DC13" s="436" t="s">
        <v>48</v>
      </c>
      <c r="DD13" s="428"/>
      <c r="DE13" s="418"/>
      <c r="DF13" s="5"/>
      <c r="DG13" s="171"/>
      <c r="DH13" s="171"/>
      <c r="DI13" s="171"/>
      <c r="DJ13" s="171"/>
      <c r="DK13" s="5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</row>
    <row r="14" spans="1:247" s="44" customFormat="1" ht="42" customHeight="1" x14ac:dyDescent="0.2">
      <c r="A14" s="405"/>
      <c r="B14" s="407"/>
      <c r="C14" s="409"/>
      <c r="D14" s="411"/>
      <c r="E14" s="413"/>
      <c r="F14" s="415"/>
      <c r="G14" s="419"/>
      <c r="H14" s="419"/>
      <c r="I14" s="419"/>
      <c r="J14" s="225" t="s">
        <v>49</v>
      </c>
      <c r="K14" s="226" t="s">
        <v>50</v>
      </c>
      <c r="L14" s="227" t="s">
        <v>51</v>
      </c>
      <c r="M14" s="225" t="s">
        <v>52</v>
      </c>
      <c r="N14" s="228" t="s">
        <v>54</v>
      </c>
      <c r="O14" s="228" t="s">
        <v>57</v>
      </c>
      <c r="P14" s="228" t="s">
        <v>55</v>
      </c>
      <c r="Q14" s="228" t="s">
        <v>56</v>
      </c>
      <c r="R14" s="228" t="s">
        <v>57</v>
      </c>
      <c r="S14" s="228" t="s">
        <v>57</v>
      </c>
      <c r="T14" s="228" t="s">
        <v>54</v>
      </c>
      <c r="U14" s="228" t="s">
        <v>56</v>
      </c>
      <c r="V14" s="228" t="s">
        <v>54</v>
      </c>
      <c r="W14" s="228" t="s">
        <v>56</v>
      </c>
      <c r="X14" s="229" t="s">
        <v>57</v>
      </c>
      <c r="Y14" s="229" t="s">
        <v>57</v>
      </c>
      <c r="Z14" s="229" t="s">
        <v>56</v>
      </c>
      <c r="AA14" s="229" t="s">
        <v>58</v>
      </c>
      <c r="AB14" s="229" t="s">
        <v>55</v>
      </c>
      <c r="AC14" s="229" t="s">
        <v>56</v>
      </c>
      <c r="AD14" s="229" t="s">
        <v>54</v>
      </c>
      <c r="AE14" s="229" t="s">
        <v>56</v>
      </c>
      <c r="AF14" s="229" t="s">
        <v>56</v>
      </c>
      <c r="AG14" s="229" t="s">
        <v>58</v>
      </c>
      <c r="AH14" s="229" t="s">
        <v>58</v>
      </c>
      <c r="AI14" s="229" t="s">
        <v>59</v>
      </c>
      <c r="AJ14" s="229" t="s">
        <v>59</v>
      </c>
      <c r="AK14" s="229" t="s">
        <v>59</v>
      </c>
      <c r="AL14" s="229" t="s">
        <v>59</v>
      </c>
      <c r="AM14" s="229" t="s">
        <v>59</v>
      </c>
      <c r="AN14" s="229" t="s">
        <v>59</v>
      </c>
      <c r="AO14" s="229" t="s">
        <v>59</v>
      </c>
      <c r="AP14" s="229" t="s">
        <v>59</v>
      </c>
      <c r="AQ14" s="229" t="s">
        <v>59</v>
      </c>
      <c r="AR14" s="229" t="s">
        <v>59</v>
      </c>
      <c r="AS14" s="229" t="s">
        <v>59</v>
      </c>
      <c r="AT14" s="229" t="s">
        <v>59</v>
      </c>
      <c r="AU14" s="229" t="s">
        <v>59</v>
      </c>
      <c r="AV14" s="229" t="s">
        <v>59</v>
      </c>
      <c r="AW14" s="228" t="s">
        <v>54</v>
      </c>
      <c r="AX14" s="228" t="s">
        <v>60</v>
      </c>
      <c r="AY14" s="230" t="s">
        <v>39</v>
      </c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2"/>
      <c r="CK14" s="233"/>
      <c r="CL14" s="415"/>
      <c r="CM14" s="415"/>
      <c r="CN14" s="438"/>
      <c r="CO14" s="440"/>
      <c r="CP14" s="442"/>
      <c r="CQ14" s="444"/>
      <c r="CR14" s="433"/>
      <c r="CS14" s="433"/>
      <c r="CT14" s="435"/>
      <c r="CU14" s="435"/>
      <c r="CV14" s="417"/>
      <c r="CW14" s="436"/>
      <c r="CX14" s="436"/>
      <c r="CY14" s="436"/>
      <c r="CZ14" s="436"/>
      <c r="DA14" s="436"/>
      <c r="DB14" s="436"/>
      <c r="DC14" s="436"/>
      <c r="DD14" s="429"/>
      <c r="DE14" s="419"/>
      <c r="DF14" s="42"/>
      <c r="DG14" s="42"/>
      <c r="DH14" s="42"/>
      <c r="DI14" s="42"/>
      <c r="DJ14" s="42"/>
      <c r="DK14" s="42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</row>
    <row r="15" spans="1:247" s="44" customFormat="1" hidden="1" x14ac:dyDescent="0.2">
      <c r="A15" s="234"/>
      <c r="B15" s="235">
        <f>IF(ISNUMBER(B14),B14+1,1)</f>
        <v>1</v>
      </c>
      <c r="C15" s="236" t="s">
        <v>181</v>
      </c>
      <c r="D15" s="237" t="s">
        <v>178</v>
      </c>
      <c r="E15" s="238"/>
      <c r="F15" s="239"/>
      <c r="G15" s="240" t="s">
        <v>184</v>
      </c>
      <c r="H15" s="241"/>
      <c r="I15" s="241"/>
      <c r="J15" s="242"/>
      <c r="K15" s="243"/>
      <c r="L15" s="244"/>
      <c r="M15" s="242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6"/>
      <c r="AX15" s="246"/>
      <c r="AY15" s="247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9"/>
      <c r="CK15" s="250"/>
      <c r="CL15" s="251"/>
      <c r="CM15" s="251"/>
      <c r="CN15" s="252"/>
      <c r="CO15" s="253"/>
      <c r="CP15" s="254"/>
      <c r="CQ15" s="255"/>
      <c r="CR15" s="256"/>
      <c r="CS15" s="256"/>
      <c r="CT15" s="257"/>
      <c r="CU15" s="257"/>
      <c r="CV15" s="258"/>
      <c r="CW15" s="258"/>
      <c r="CX15" s="259"/>
      <c r="CY15" s="259"/>
      <c r="CZ15" s="259"/>
      <c r="DA15" s="259"/>
      <c r="DB15" s="259"/>
      <c r="DC15" s="259"/>
      <c r="DD15" s="260"/>
      <c r="DE15" s="48" t="s">
        <v>127</v>
      </c>
      <c r="DF15" s="42"/>
      <c r="DG15" s="42"/>
      <c r="DH15" s="42"/>
      <c r="DI15" s="42"/>
      <c r="DJ15" s="42"/>
      <c r="DK15" s="42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</row>
    <row r="16" spans="1:247" s="112" customFormat="1" ht="20.100000000000001" customHeight="1" x14ac:dyDescent="0.25">
      <c r="A16" s="261" t="e">
        <f t="shared" ref="A16:A42" si="1">CT16</f>
        <v>#REF!</v>
      </c>
      <c r="B16" s="290">
        <v>1</v>
      </c>
      <c r="C16" s="263" t="s">
        <v>177</v>
      </c>
      <c r="D16" s="264" t="s">
        <v>178</v>
      </c>
      <c r="E16" s="265">
        <v>1950</v>
      </c>
      <c r="F16" s="266"/>
      <c r="G16" s="267" t="s">
        <v>184</v>
      </c>
      <c r="H16" s="268"/>
      <c r="I16" s="268"/>
      <c r="J16" s="266"/>
      <c r="K16" s="269"/>
      <c r="L16" s="266"/>
      <c r="M16" s="266"/>
      <c r="N16" s="270" t="s">
        <v>54</v>
      </c>
      <c r="O16" s="270" t="s">
        <v>57</v>
      </c>
      <c r="P16" s="270" t="s">
        <v>55</v>
      </c>
      <c r="Q16" s="270" t="s">
        <v>56</v>
      </c>
      <c r="R16" s="270" t="s">
        <v>54</v>
      </c>
      <c r="S16" s="270" t="s">
        <v>57</v>
      </c>
      <c r="T16" s="270" t="s">
        <v>54</v>
      </c>
      <c r="U16" s="270" t="s">
        <v>56</v>
      </c>
      <c r="V16" s="270" t="s">
        <v>54</v>
      </c>
      <c r="W16" s="270" t="s">
        <v>56</v>
      </c>
      <c r="X16" s="270"/>
      <c r="Y16" s="270"/>
      <c r="Z16" s="270"/>
      <c r="AA16" s="270"/>
      <c r="AB16" s="271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2"/>
      <c r="AW16" s="273" t="s">
        <v>54</v>
      </c>
      <c r="AX16" s="270"/>
      <c r="AY16" s="274">
        <v>27</v>
      </c>
      <c r="AZ16" s="275">
        <f t="shared" ref="AZ16:AZ57" si="2">IF(N16=N$14,1,0)</f>
        <v>1</v>
      </c>
      <c r="BA16" s="276">
        <f t="shared" ref="BA16:BA57" si="3">IF(O16=O$14,1,0)</f>
        <v>1</v>
      </c>
      <c r="BB16" s="276">
        <f t="shared" ref="BB16:BB57" si="4">IF(P16=P$14,1,0)</f>
        <v>1</v>
      </c>
      <c r="BC16" s="276">
        <f t="shared" ref="BC16:BC57" si="5">IF(Q16=Q$14,1,0)</f>
        <v>1</v>
      </c>
      <c r="BD16" s="276">
        <f t="shared" ref="BD16:BD57" si="6">IF(R16=R$14,1,0)</f>
        <v>0</v>
      </c>
      <c r="BE16" s="276">
        <f t="shared" ref="BE16:BE57" si="7">IF(S16=S$14,1,0)</f>
        <v>1</v>
      </c>
      <c r="BF16" s="276">
        <f t="shared" ref="BF16:BF57" si="8">IF(T16=T$14,1,0)</f>
        <v>1</v>
      </c>
      <c r="BG16" s="276">
        <f t="shared" ref="BG16:BG57" si="9">IF(U16=U$14,1,0)</f>
        <v>1</v>
      </c>
      <c r="BH16" s="276">
        <f t="shared" ref="BH16:BH57" si="10">IF(V16=V$14,1,0)</f>
        <v>1</v>
      </c>
      <c r="BI16" s="276">
        <f t="shared" ref="BI16:BI57" si="11">IF(W16=W$14,1,0)</f>
        <v>1</v>
      </c>
      <c r="BJ16" s="276">
        <f t="shared" ref="BJ16:BJ57" si="12">IF(X16=X$14,1,0)</f>
        <v>0</v>
      </c>
      <c r="BK16" s="276">
        <f t="shared" ref="BK16:BK57" si="13">IF(Y16=Y$14,1,0)</f>
        <v>0</v>
      </c>
      <c r="BL16" s="276">
        <f t="shared" ref="BL16:BL57" si="14">IF(Z16=Z$14,1,0)</f>
        <v>0</v>
      </c>
      <c r="BM16" s="276">
        <f t="shared" ref="BM16:BM57" si="15">IF(AA16=AA$14,1,0)</f>
        <v>0</v>
      </c>
      <c r="BN16" s="276">
        <f t="shared" ref="BN16:BN57" si="16">IF(AB16=AB$14,1,0)</f>
        <v>0</v>
      </c>
      <c r="BO16" s="276">
        <f t="shared" ref="BO16:BO57" si="17">IF(AC16=AC$14,1,0)</f>
        <v>0</v>
      </c>
      <c r="BP16" s="276">
        <f t="shared" ref="BP16:BP57" si="18">IF(AD16=AD$14,1,0)</f>
        <v>0</v>
      </c>
      <c r="BQ16" s="276">
        <f t="shared" ref="BQ16:BQ57" si="19">IF(AE16=AE$14,1,0)</f>
        <v>0</v>
      </c>
      <c r="BR16" s="276">
        <f t="shared" ref="BR16:BR57" si="20">IF(AF16=AF$14,1,0)</f>
        <v>0</v>
      </c>
      <c r="BS16" s="276">
        <f t="shared" ref="BS16:BS57" si="21">IF(AG16=AG$14,1,0)</f>
        <v>0</v>
      </c>
      <c r="BT16" s="276">
        <f t="shared" ref="BT16:BT57" si="22">IF(AH16=AH$14,1,0)</f>
        <v>0</v>
      </c>
      <c r="BU16" s="276">
        <f t="shared" ref="BU16:BU57" si="23">IF(AI16=AI$14,1,0)</f>
        <v>0</v>
      </c>
      <c r="BV16" s="276">
        <f t="shared" ref="BV16:BV57" si="24">IF(AJ16=AJ$14,1,0)</f>
        <v>0</v>
      </c>
      <c r="BW16" s="276">
        <f t="shared" ref="BW16:BW57" si="25">IF(AK16=AK$14,1,0)</f>
        <v>0</v>
      </c>
      <c r="BX16" s="276">
        <f t="shared" ref="BX16:BX57" si="26">IF(AL16=AL$14,1,0)</f>
        <v>0</v>
      </c>
      <c r="BY16" s="276">
        <f t="shared" ref="BY16:BY57" si="27">IF(AM16=AM$14,1,0)</f>
        <v>0</v>
      </c>
      <c r="BZ16" s="276">
        <f t="shared" ref="BZ16:BZ57" si="28">IF(AN16=AN$14,1,0)</f>
        <v>0</v>
      </c>
      <c r="CA16" s="276">
        <f t="shared" ref="CA16:CA57" si="29">IF(AO16=AO$14,1,0)</f>
        <v>0</v>
      </c>
      <c r="CB16" s="276">
        <f t="shared" ref="CB16:CB57" si="30">IF(AP16=AP$14,1,0)</f>
        <v>0</v>
      </c>
      <c r="CC16" s="276">
        <f t="shared" ref="CC16:CC57" si="31">IF(AQ16=AQ$14,1,0)</f>
        <v>0</v>
      </c>
      <c r="CD16" s="276">
        <f t="shared" ref="CD16:CD57" si="32">IF(AR16=AR$14,1,0)</f>
        <v>0</v>
      </c>
      <c r="CE16" s="276">
        <f t="shared" ref="CE16:CE57" si="33">IF(AS16=AS$14,1,0)</f>
        <v>0</v>
      </c>
      <c r="CF16" s="276">
        <f t="shared" ref="CF16:CF57" si="34">IF(AT16=AT$14,1,0)</f>
        <v>0</v>
      </c>
      <c r="CG16" s="276">
        <f t="shared" ref="CG16:CG57" si="35">IF(AU16=AU$14,1,0)</f>
        <v>0</v>
      </c>
      <c r="CH16" s="276">
        <f t="shared" ref="CH16:CH57" si="36">IF(AV16=AV$14,1,0)</f>
        <v>0</v>
      </c>
      <c r="CI16" s="276">
        <f t="shared" ref="CI16:CI57" si="37">IF(AW16=AW$14,1,0)</f>
        <v>1</v>
      </c>
      <c r="CJ16" s="276">
        <f t="shared" ref="CJ16:CJ57" si="38">IF(AX16=AX$14,1,0)</f>
        <v>0</v>
      </c>
      <c r="CK16" s="277"/>
      <c r="CL16" s="278"/>
      <c r="CM16" s="279"/>
      <c r="CN16" s="280"/>
      <c r="CO16" s="281"/>
      <c r="CP16" s="282"/>
      <c r="CQ16" s="283"/>
      <c r="CR16" s="284">
        <f t="shared" ref="CR16:CR57" si="39">SUM(AZ16:CH16)-CQ16</f>
        <v>9</v>
      </c>
      <c r="CS16" s="285">
        <f>IF(C15="","",SUM(AY16,IF(AW16=AW$14,0,60),IF(AX16=AX$14,0,60)))-60</f>
        <v>27</v>
      </c>
      <c r="CT16" s="286" t="e">
        <f>IF(#REF!="",0,IF(ISNUMBER(CR19),CR19+(1-(CS19+1)/181),0))</f>
        <v>#REF!</v>
      </c>
      <c r="CU16" s="286" t="e">
        <f t="shared" ref="CU16:CU23" si="40">CT16*100/MAX(CT:CT)</f>
        <v>#REF!</v>
      </c>
      <c r="CV16" s="287">
        <f>IF(ISNUMBER(CR19),IF(ISNUMBER(CT15),IF(CT16=CT15,CV15,B16),1),"")</f>
        <v>1</v>
      </c>
      <c r="CW16" s="288"/>
      <c r="CX16" s="288">
        <v>2</v>
      </c>
      <c r="CY16" s="288"/>
      <c r="CZ16" s="288"/>
      <c r="DA16" s="288"/>
      <c r="DB16" s="288"/>
      <c r="DC16" s="288"/>
      <c r="DD16" s="289" t="str">
        <f t="shared" ref="DD16:DD22" si="41">IF(OR(AND(CW16&gt;0,CW16&lt;4),AND(CX16&gt;0,CX16&lt;4),AND(CY16&gt;0,CY16&lt;4),AND(CZ16&gt;0,CZ16&lt;4),AND(DA16&gt;0,DA16&lt;4),AND(DB16&gt;0,DB16&lt;4),AND(DC16&gt;0,DC16&lt;4)),"Призер","")</f>
        <v>Призер</v>
      </c>
      <c r="DE16" s="268">
        <v>1</v>
      </c>
      <c r="DF16" s="42"/>
      <c r="DG16" s="42"/>
      <c r="DH16" s="42"/>
      <c r="DI16" s="42"/>
      <c r="DJ16" s="42"/>
      <c r="DK16" s="42"/>
    </row>
    <row r="17" spans="1:253" s="123" customFormat="1" ht="20.100000000000001" customHeight="1" x14ac:dyDescent="0.25">
      <c r="A17" s="261">
        <f t="shared" si="1"/>
        <v>0</v>
      </c>
      <c r="B17" s="290">
        <v>2</v>
      </c>
      <c r="C17" s="291" t="s">
        <v>78</v>
      </c>
      <c r="D17" s="264" t="s">
        <v>167</v>
      </c>
      <c r="E17" s="292">
        <v>1951</v>
      </c>
      <c r="F17" s="268">
        <v>2</v>
      </c>
      <c r="G17" s="267" t="s">
        <v>184</v>
      </c>
      <c r="H17" s="269" t="s">
        <v>67</v>
      </c>
      <c r="I17" s="268"/>
      <c r="J17" s="266"/>
      <c r="K17" s="267" t="s">
        <v>64</v>
      </c>
      <c r="L17" s="266"/>
      <c r="M17" s="266">
        <v>1972</v>
      </c>
      <c r="N17" s="270" t="s">
        <v>54</v>
      </c>
      <c r="O17" s="270" t="s">
        <v>57</v>
      </c>
      <c r="P17" s="270" t="s">
        <v>56</v>
      </c>
      <c r="Q17" s="270" t="s">
        <v>56</v>
      </c>
      <c r="R17" s="270" t="s">
        <v>57</v>
      </c>
      <c r="S17" s="270" t="s">
        <v>57</v>
      </c>
      <c r="T17" s="270" t="s">
        <v>54</v>
      </c>
      <c r="U17" s="270" t="s">
        <v>56</v>
      </c>
      <c r="V17" s="270" t="s">
        <v>54</v>
      </c>
      <c r="W17" s="270" t="s">
        <v>56</v>
      </c>
      <c r="X17" s="270"/>
      <c r="Y17" s="270"/>
      <c r="Z17" s="270"/>
      <c r="AA17" s="270"/>
      <c r="AB17" s="271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2"/>
      <c r="AW17" s="273" t="s">
        <v>56</v>
      </c>
      <c r="AX17" s="270"/>
      <c r="AY17" s="274">
        <v>15</v>
      </c>
      <c r="AZ17" s="275">
        <f t="shared" si="2"/>
        <v>1</v>
      </c>
      <c r="BA17" s="276">
        <f t="shared" si="3"/>
        <v>1</v>
      </c>
      <c r="BB17" s="276">
        <f t="shared" si="4"/>
        <v>0</v>
      </c>
      <c r="BC17" s="276">
        <f t="shared" si="5"/>
        <v>1</v>
      </c>
      <c r="BD17" s="276">
        <f t="shared" si="6"/>
        <v>1</v>
      </c>
      <c r="BE17" s="276">
        <f t="shared" si="7"/>
        <v>1</v>
      </c>
      <c r="BF17" s="276">
        <f t="shared" si="8"/>
        <v>1</v>
      </c>
      <c r="BG17" s="276">
        <f t="shared" si="9"/>
        <v>1</v>
      </c>
      <c r="BH17" s="276">
        <f t="shared" si="10"/>
        <v>1</v>
      </c>
      <c r="BI17" s="276">
        <f t="shared" si="11"/>
        <v>1</v>
      </c>
      <c r="BJ17" s="276">
        <f t="shared" si="12"/>
        <v>0</v>
      </c>
      <c r="BK17" s="276">
        <f t="shared" si="13"/>
        <v>0</v>
      </c>
      <c r="BL17" s="276">
        <f t="shared" si="14"/>
        <v>0</v>
      </c>
      <c r="BM17" s="276">
        <f t="shared" si="15"/>
        <v>0</v>
      </c>
      <c r="BN17" s="276">
        <f t="shared" si="16"/>
        <v>0</v>
      </c>
      <c r="BO17" s="276">
        <f t="shared" si="17"/>
        <v>0</v>
      </c>
      <c r="BP17" s="276">
        <f t="shared" si="18"/>
        <v>0</v>
      </c>
      <c r="BQ17" s="276">
        <f t="shared" si="19"/>
        <v>0</v>
      </c>
      <c r="BR17" s="276">
        <f t="shared" si="20"/>
        <v>0</v>
      </c>
      <c r="BS17" s="276">
        <f t="shared" si="21"/>
        <v>0</v>
      </c>
      <c r="BT17" s="276">
        <f t="shared" si="22"/>
        <v>0</v>
      </c>
      <c r="BU17" s="276">
        <f t="shared" si="23"/>
        <v>0</v>
      </c>
      <c r="BV17" s="276">
        <f t="shared" si="24"/>
        <v>0</v>
      </c>
      <c r="BW17" s="276">
        <f t="shared" si="25"/>
        <v>0</v>
      </c>
      <c r="BX17" s="276">
        <f t="shared" si="26"/>
        <v>0</v>
      </c>
      <c r="BY17" s="276">
        <f t="shared" si="27"/>
        <v>0</v>
      </c>
      <c r="BZ17" s="276">
        <f t="shared" si="28"/>
        <v>0</v>
      </c>
      <c r="CA17" s="276">
        <f t="shared" si="29"/>
        <v>0</v>
      </c>
      <c r="CB17" s="276">
        <f t="shared" si="30"/>
        <v>0</v>
      </c>
      <c r="CC17" s="276">
        <f t="shared" si="31"/>
        <v>0</v>
      </c>
      <c r="CD17" s="276">
        <f t="shared" si="32"/>
        <v>0</v>
      </c>
      <c r="CE17" s="276">
        <f t="shared" si="33"/>
        <v>0</v>
      </c>
      <c r="CF17" s="276">
        <f t="shared" si="34"/>
        <v>0</v>
      </c>
      <c r="CG17" s="276">
        <f t="shared" si="35"/>
        <v>0</v>
      </c>
      <c r="CH17" s="276">
        <f t="shared" si="36"/>
        <v>0</v>
      </c>
      <c r="CI17" s="276">
        <f t="shared" si="37"/>
        <v>0</v>
      </c>
      <c r="CJ17" s="276">
        <f t="shared" si="38"/>
        <v>0</v>
      </c>
      <c r="CK17" s="277"/>
      <c r="CL17" s="278">
        <v>0.55694444444444446</v>
      </c>
      <c r="CM17" s="279">
        <v>0.64861111111111114</v>
      </c>
      <c r="CN17" s="280">
        <f>CM17-CL17-CN$9</f>
        <v>9.1666666666666674E-2</v>
      </c>
      <c r="CO17" s="281">
        <f>IF(CN17&gt;IF(G17="О1-О3",CR$10,CR$9),CN17-IF(G17="О1-О3",CR$10,CR$9),0)</f>
        <v>9.1666666666666674E-2</v>
      </c>
      <c r="CP17" s="282">
        <f>HOUR(CO17)*3600+MINUTE(CO17)*60+SECOND(CO17)</f>
        <v>7920</v>
      </c>
      <c r="CQ17" s="283"/>
      <c r="CR17" s="284">
        <f t="shared" si="39"/>
        <v>9</v>
      </c>
      <c r="CS17" s="285">
        <v>75</v>
      </c>
      <c r="CT17" s="286">
        <f>IF(C19="",0,IF(ISNUMBER(#REF!),#REF!+(1-(#REF!+1)/181),0))</f>
        <v>0</v>
      </c>
      <c r="CU17" s="286" t="e">
        <f t="shared" si="40"/>
        <v>#REF!</v>
      </c>
      <c r="CV17" s="293" t="str">
        <f>IF(ISNUMBER(#REF!),IF(ISNUMBER(CT16),IF(CT17=CT16,CV16,B17),1),"")</f>
        <v/>
      </c>
      <c r="CW17" s="288"/>
      <c r="CX17" s="288">
        <v>1</v>
      </c>
      <c r="CY17" s="288"/>
      <c r="CZ17" s="288"/>
      <c r="DA17" s="288"/>
      <c r="DB17" s="288"/>
      <c r="DC17" s="288"/>
      <c r="DD17" s="289" t="str">
        <f t="shared" si="41"/>
        <v>Призер</v>
      </c>
      <c r="DE17" s="268">
        <v>2</v>
      </c>
      <c r="DF17" s="42"/>
      <c r="DG17" s="42"/>
      <c r="DH17" s="42"/>
      <c r="DI17" s="42"/>
      <c r="DJ17" s="42"/>
      <c r="DK17" s="4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pans="1:253" s="112" customFormat="1" ht="20.100000000000001" customHeight="1" x14ac:dyDescent="0.25">
      <c r="A18" s="261" t="e">
        <f t="shared" si="1"/>
        <v>#REF!</v>
      </c>
      <c r="B18" s="262">
        <v>3</v>
      </c>
      <c r="C18" s="263" t="s">
        <v>180</v>
      </c>
      <c r="D18" s="294" t="s">
        <v>261</v>
      </c>
      <c r="E18" s="265">
        <v>1969</v>
      </c>
      <c r="F18" s="266"/>
      <c r="G18" s="267" t="s">
        <v>184</v>
      </c>
      <c r="H18" s="268"/>
      <c r="I18" s="268"/>
      <c r="J18" s="266"/>
      <c r="K18" s="269"/>
      <c r="L18" s="266"/>
      <c r="M18" s="266"/>
      <c r="N18" s="270" t="s">
        <v>54</v>
      </c>
      <c r="O18" s="270" t="s">
        <v>57</v>
      </c>
      <c r="P18" s="270" t="s">
        <v>56</v>
      </c>
      <c r="Q18" s="270" t="s">
        <v>56</v>
      </c>
      <c r="R18" s="270" t="s">
        <v>54</v>
      </c>
      <c r="S18" s="270" t="s">
        <v>57</v>
      </c>
      <c r="T18" s="270" t="s">
        <v>54</v>
      </c>
      <c r="U18" s="270" t="s">
        <v>57</v>
      </c>
      <c r="V18" s="270" t="s">
        <v>55</v>
      </c>
      <c r="W18" s="270" t="s">
        <v>56</v>
      </c>
      <c r="X18" s="270"/>
      <c r="Y18" s="270"/>
      <c r="Z18" s="270"/>
      <c r="AA18" s="270"/>
      <c r="AB18" s="271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2"/>
      <c r="AW18" s="273" t="s">
        <v>56</v>
      </c>
      <c r="AX18" s="270"/>
      <c r="AY18" s="274">
        <v>20</v>
      </c>
      <c r="AZ18" s="275">
        <f t="shared" si="2"/>
        <v>1</v>
      </c>
      <c r="BA18" s="276">
        <f t="shared" si="3"/>
        <v>1</v>
      </c>
      <c r="BB18" s="276">
        <f t="shared" si="4"/>
        <v>0</v>
      </c>
      <c r="BC18" s="276">
        <f t="shared" si="5"/>
        <v>1</v>
      </c>
      <c r="BD18" s="276">
        <f t="shared" si="6"/>
        <v>0</v>
      </c>
      <c r="BE18" s="276">
        <f t="shared" si="7"/>
        <v>1</v>
      </c>
      <c r="BF18" s="276">
        <f t="shared" si="8"/>
        <v>1</v>
      </c>
      <c r="BG18" s="276">
        <f t="shared" si="9"/>
        <v>0</v>
      </c>
      <c r="BH18" s="276">
        <f t="shared" si="10"/>
        <v>0</v>
      </c>
      <c r="BI18" s="276">
        <f t="shared" si="11"/>
        <v>1</v>
      </c>
      <c r="BJ18" s="276">
        <f t="shared" si="12"/>
        <v>0</v>
      </c>
      <c r="BK18" s="276">
        <f t="shared" si="13"/>
        <v>0</v>
      </c>
      <c r="BL18" s="276">
        <f t="shared" si="14"/>
        <v>0</v>
      </c>
      <c r="BM18" s="276">
        <f t="shared" si="15"/>
        <v>0</v>
      </c>
      <c r="BN18" s="276">
        <f t="shared" si="16"/>
        <v>0</v>
      </c>
      <c r="BO18" s="276">
        <f t="shared" si="17"/>
        <v>0</v>
      </c>
      <c r="BP18" s="276">
        <f t="shared" si="18"/>
        <v>0</v>
      </c>
      <c r="BQ18" s="276">
        <f t="shared" si="19"/>
        <v>0</v>
      </c>
      <c r="BR18" s="276">
        <f t="shared" si="20"/>
        <v>0</v>
      </c>
      <c r="BS18" s="276">
        <f t="shared" si="21"/>
        <v>0</v>
      </c>
      <c r="BT18" s="276">
        <f t="shared" si="22"/>
        <v>0</v>
      </c>
      <c r="BU18" s="276">
        <f t="shared" si="23"/>
        <v>0</v>
      </c>
      <c r="BV18" s="276">
        <f t="shared" si="24"/>
        <v>0</v>
      </c>
      <c r="BW18" s="276">
        <f t="shared" si="25"/>
        <v>0</v>
      </c>
      <c r="BX18" s="276">
        <f t="shared" si="26"/>
        <v>0</v>
      </c>
      <c r="BY18" s="276">
        <f t="shared" si="27"/>
        <v>0</v>
      </c>
      <c r="BZ18" s="276">
        <f t="shared" si="28"/>
        <v>0</v>
      </c>
      <c r="CA18" s="276">
        <f t="shared" si="29"/>
        <v>0</v>
      </c>
      <c r="CB18" s="276">
        <f t="shared" si="30"/>
        <v>0</v>
      </c>
      <c r="CC18" s="276">
        <f t="shared" si="31"/>
        <v>0</v>
      </c>
      <c r="CD18" s="276">
        <f t="shared" si="32"/>
        <v>0</v>
      </c>
      <c r="CE18" s="276">
        <f t="shared" si="33"/>
        <v>0</v>
      </c>
      <c r="CF18" s="276">
        <f t="shared" si="34"/>
        <v>0</v>
      </c>
      <c r="CG18" s="276">
        <f t="shared" si="35"/>
        <v>0</v>
      </c>
      <c r="CH18" s="276">
        <f t="shared" si="36"/>
        <v>0</v>
      </c>
      <c r="CI18" s="276">
        <f t="shared" si="37"/>
        <v>0</v>
      </c>
      <c r="CJ18" s="276">
        <f t="shared" si="38"/>
        <v>0</v>
      </c>
      <c r="CK18" s="277"/>
      <c r="CL18" s="278"/>
      <c r="CM18" s="279"/>
      <c r="CN18" s="280"/>
      <c r="CO18" s="281"/>
      <c r="CP18" s="282"/>
      <c r="CQ18" s="283"/>
      <c r="CR18" s="295">
        <f t="shared" si="39"/>
        <v>6</v>
      </c>
      <c r="CS18" s="296">
        <f>IF(C17="","",SUM(AY18,IF(AW18=AW$14,0,60),IF(AX18=AX$14,0,60)))-60</f>
        <v>80</v>
      </c>
      <c r="CT18" s="286" t="e">
        <f>IF(#REF!="",0,IF(ISNUMBER(#REF!),#REF!+(1-(#REF!+1)/181),0))</f>
        <v>#REF!</v>
      </c>
      <c r="CU18" s="286" t="e">
        <f t="shared" si="40"/>
        <v>#REF!</v>
      </c>
      <c r="CV18" s="293" t="str">
        <f>IF(ISNUMBER(#REF!),IF(ISNUMBER(CT17),IF(CT18=CT17,CV17,B18),1),"")</f>
        <v/>
      </c>
      <c r="CW18" s="288"/>
      <c r="CX18" s="288">
        <v>3</v>
      </c>
      <c r="CY18" s="288"/>
      <c r="CZ18" s="288"/>
      <c r="DA18" s="288"/>
      <c r="DB18" s="288"/>
      <c r="DC18" s="288"/>
      <c r="DD18" s="289" t="str">
        <f t="shared" si="41"/>
        <v>Призер</v>
      </c>
      <c r="DE18" s="268">
        <v>3</v>
      </c>
      <c r="DF18" s="42"/>
      <c r="DG18" s="42"/>
      <c r="DH18" s="42"/>
      <c r="DI18" s="42"/>
      <c r="DJ18" s="129"/>
      <c r="DK18" s="42"/>
    </row>
    <row r="19" spans="1:253" s="112" customFormat="1" ht="20.100000000000001" customHeight="1" x14ac:dyDescent="0.25">
      <c r="A19" s="261">
        <f>CT19</f>
        <v>3.4419889502762429</v>
      </c>
      <c r="B19" s="290">
        <v>4</v>
      </c>
      <c r="C19" s="263" t="s">
        <v>102</v>
      </c>
      <c r="D19" s="294" t="s">
        <v>256</v>
      </c>
      <c r="E19" s="265">
        <v>1956</v>
      </c>
      <c r="F19" s="266"/>
      <c r="G19" s="267" t="s">
        <v>184</v>
      </c>
      <c r="H19" s="268"/>
      <c r="I19" s="297"/>
      <c r="J19" s="298"/>
      <c r="K19" s="299"/>
      <c r="L19" s="298"/>
      <c r="M19" s="298"/>
      <c r="N19" s="270" t="s">
        <v>173</v>
      </c>
      <c r="O19" s="270" t="s">
        <v>127</v>
      </c>
      <c r="P19" s="270" t="s">
        <v>174</v>
      </c>
      <c r="Q19" s="270" t="s">
        <v>173</v>
      </c>
      <c r="R19" s="270" t="s">
        <v>172</v>
      </c>
      <c r="S19" s="270" t="s">
        <v>173</v>
      </c>
      <c r="T19" s="270" t="s">
        <v>127</v>
      </c>
      <c r="U19" s="270" t="s">
        <v>127</v>
      </c>
      <c r="V19" s="270" t="s">
        <v>127</v>
      </c>
      <c r="W19" s="270" t="s">
        <v>172</v>
      </c>
      <c r="X19" s="270"/>
      <c r="Y19" s="270"/>
      <c r="Z19" s="270"/>
      <c r="AA19" s="270"/>
      <c r="AB19" s="271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2"/>
      <c r="AW19" s="273" t="s">
        <v>172</v>
      </c>
      <c r="AX19" s="300"/>
      <c r="AY19" s="301">
        <v>10</v>
      </c>
      <c r="AZ19" s="275">
        <f t="shared" si="2"/>
        <v>0</v>
      </c>
      <c r="BA19" s="276">
        <f t="shared" si="3"/>
        <v>0</v>
      </c>
      <c r="BB19" s="276">
        <f t="shared" si="4"/>
        <v>1</v>
      </c>
      <c r="BC19" s="276">
        <f t="shared" si="5"/>
        <v>0</v>
      </c>
      <c r="BD19" s="276">
        <f t="shared" si="6"/>
        <v>0</v>
      </c>
      <c r="BE19" s="276">
        <f t="shared" si="7"/>
        <v>1</v>
      </c>
      <c r="BF19" s="276">
        <f t="shared" si="8"/>
        <v>1</v>
      </c>
      <c r="BG19" s="276">
        <f t="shared" si="9"/>
        <v>0</v>
      </c>
      <c r="BH19" s="276">
        <f t="shared" si="10"/>
        <v>1</v>
      </c>
      <c r="BI19" s="276">
        <f t="shared" si="11"/>
        <v>1</v>
      </c>
      <c r="BJ19" s="276">
        <f t="shared" si="12"/>
        <v>0</v>
      </c>
      <c r="BK19" s="276">
        <f t="shared" si="13"/>
        <v>0</v>
      </c>
      <c r="BL19" s="276">
        <f t="shared" si="14"/>
        <v>0</v>
      </c>
      <c r="BM19" s="276">
        <f t="shared" si="15"/>
        <v>0</v>
      </c>
      <c r="BN19" s="276">
        <f t="shared" si="16"/>
        <v>0</v>
      </c>
      <c r="BO19" s="276">
        <f t="shared" si="17"/>
        <v>0</v>
      </c>
      <c r="BP19" s="276">
        <f t="shared" si="18"/>
        <v>0</v>
      </c>
      <c r="BQ19" s="276">
        <f t="shared" si="19"/>
        <v>0</v>
      </c>
      <c r="BR19" s="276">
        <f t="shared" si="20"/>
        <v>0</v>
      </c>
      <c r="BS19" s="276">
        <f t="shared" si="21"/>
        <v>0</v>
      </c>
      <c r="BT19" s="276">
        <f t="shared" si="22"/>
        <v>0</v>
      </c>
      <c r="BU19" s="276">
        <f t="shared" si="23"/>
        <v>0</v>
      </c>
      <c r="BV19" s="276">
        <f t="shared" si="24"/>
        <v>0</v>
      </c>
      <c r="BW19" s="276">
        <f t="shared" si="25"/>
        <v>0</v>
      </c>
      <c r="BX19" s="276">
        <f t="shared" si="26"/>
        <v>0</v>
      </c>
      <c r="BY19" s="276">
        <f t="shared" si="27"/>
        <v>0</v>
      </c>
      <c r="BZ19" s="276">
        <f t="shared" si="28"/>
        <v>0</v>
      </c>
      <c r="CA19" s="276">
        <f t="shared" si="29"/>
        <v>0</v>
      </c>
      <c r="CB19" s="276">
        <f t="shared" si="30"/>
        <v>0</v>
      </c>
      <c r="CC19" s="276">
        <f t="shared" si="31"/>
        <v>0</v>
      </c>
      <c r="CD19" s="276">
        <f t="shared" si="32"/>
        <v>0</v>
      </c>
      <c r="CE19" s="276">
        <f t="shared" si="33"/>
        <v>0</v>
      </c>
      <c r="CF19" s="276">
        <f t="shared" si="34"/>
        <v>0</v>
      </c>
      <c r="CG19" s="276">
        <f t="shared" si="35"/>
        <v>0</v>
      </c>
      <c r="CH19" s="276">
        <f t="shared" si="36"/>
        <v>0</v>
      </c>
      <c r="CI19" s="276">
        <f t="shared" si="37"/>
        <v>0</v>
      </c>
      <c r="CJ19" s="276">
        <f t="shared" si="38"/>
        <v>0</v>
      </c>
      <c r="CK19" s="277"/>
      <c r="CL19" s="278"/>
      <c r="CM19" s="279"/>
      <c r="CN19" s="280"/>
      <c r="CO19" s="281"/>
      <c r="CP19" s="282"/>
      <c r="CQ19" s="283"/>
      <c r="CR19" s="295">
        <f t="shared" si="39"/>
        <v>5</v>
      </c>
      <c r="CS19" s="296">
        <f>IF(C16="","",SUM(AY19,IF(AW19=AW$14,0,60),IF(AX19=AX$14,0,60)))-60</f>
        <v>70</v>
      </c>
      <c r="CT19" s="286">
        <f>IF(C32="",0,IF(ISNUMBER(CR31),CR31+(1-(CS31+1)/181),0))</f>
        <v>3.4419889502762429</v>
      </c>
      <c r="CU19" s="286" t="e">
        <f t="shared" si="40"/>
        <v>#REF!</v>
      </c>
      <c r="CV19" s="293">
        <f>IF(ISNUMBER(CR31),IF(ISNUMBER(CT18),IF(CT19=CT18,CV18,B19),1),"")</f>
        <v>1</v>
      </c>
      <c r="CW19" s="288"/>
      <c r="CX19" s="288">
        <v>4</v>
      </c>
      <c r="CY19" s="288"/>
      <c r="CZ19" s="288"/>
      <c r="DA19" s="288"/>
      <c r="DB19" s="288"/>
      <c r="DC19" s="288"/>
      <c r="DD19" s="289" t="str">
        <f t="shared" si="41"/>
        <v/>
      </c>
      <c r="DE19" s="268">
        <v>4</v>
      </c>
      <c r="DF19" s="42"/>
      <c r="DG19" s="42"/>
      <c r="DH19" s="42"/>
      <c r="DI19" s="42"/>
      <c r="DJ19" s="42"/>
      <c r="DK19" s="42"/>
    </row>
    <row r="20" spans="1:253" s="112" customFormat="1" ht="20.100000000000001" customHeight="1" x14ac:dyDescent="0.2">
      <c r="A20" s="261" t="e">
        <f t="shared" si="1"/>
        <v>#REF!</v>
      </c>
      <c r="B20" s="262">
        <v>5</v>
      </c>
      <c r="C20" s="302" t="s">
        <v>169</v>
      </c>
      <c r="D20" s="264" t="s">
        <v>167</v>
      </c>
      <c r="E20" s="265">
        <v>1993</v>
      </c>
      <c r="F20" s="269"/>
      <c r="G20" s="269" t="s">
        <v>184</v>
      </c>
      <c r="H20" s="268"/>
      <c r="I20" s="268"/>
      <c r="J20" s="266"/>
      <c r="K20" s="269"/>
      <c r="L20" s="266"/>
      <c r="M20" s="266"/>
      <c r="N20" s="270" t="s">
        <v>54</v>
      </c>
      <c r="O20" s="270" t="s">
        <v>57</v>
      </c>
      <c r="P20" s="270" t="s">
        <v>55</v>
      </c>
      <c r="Q20" s="270" t="s">
        <v>54</v>
      </c>
      <c r="R20" s="270" t="s">
        <v>56</v>
      </c>
      <c r="S20" s="270" t="s">
        <v>56</v>
      </c>
      <c r="T20" s="270" t="s">
        <v>57</v>
      </c>
      <c r="U20" s="270" t="s">
        <v>56</v>
      </c>
      <c r="V20" s="270" t="s">
        <v>56</v>
      </c>
      <c r="W20" s="270" t="s">
        <v>57</v>
      </c>
      <c r="X20" s="270"/>
      <c r="Y20" s="270"/>
      <c r="Z20" s="270"/>
      <c r="AA20" s="270"/>
      <c r="AB20" s="271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2"/>
      <c r="AW20" s="273" t="s">
        <v>54</v>
      </c>
      <c r="AX20" s="270"/>
      <c r="AY20" s="301">
        <v>2</v>
      </c>
      <c r="AZ20" s="275">
        <f t="shared" si="2"/>
        <v>1</v>
      </c>
      <c r="BA20" s="276">
        <f t="shared" si="3"/>
        <v>1</v>
      </c>
      <c r="BB20" s="276">
        <f t="shared" si="4"/>
        <v>1</v>
      </c>
      <c r="BC20" s="276">
        <f t="shared" si="5"/>
        <v>0</v>
      </c>
      <c r="BD20" s="276">
        <f t="shared" si="6"/>
        <v>0</v>
      </c>
      <c r="BE20" s="276">
        <f t="shared" si="7"/>
        <v>0</v>
      </c>
      <c r="BF20" s="276">
        <f t="shared" si="8"/>
        <v>0</v>
      </c>
      <c r="BG20" s="276">
        <f t="shared" si="9"/>
        <v>1</v>
      </c>
      <c r="BH20" s="276">
        <f t="shared" si="10"/>
        <v>0</v>
      </c>
      <c r="BI20" s="276">
        <f t="shared" si="11"/>
        <v>0</v>
      </c>
      <c r="BJ20" s="276">
        <f t="shared" si="12"/>
        <v>0</v>
      </c>
      <c r="BK20" s="276">
        <f t="shared" si="13"/>
        <v>0</v>
      </c>
      <c r="BL20" s="276">
        <f t="shared" si="14"/>
        <v>0</v>
      </c>
      <c r="BM20" s="276">
        <f t="shared" si="15"/>
        <v>0</v>
      </c>
      <c r="BN20" s="276">
        <f t="shared" si="16"/>
        <v>0</v>
      </c>
      <c r="BO20" s="276">
        <f t="shared" si="17"/>
        <v>0</v>
      </c>
      <c r="BP20" s="276">
        <f t="shared" si="18"/>
        <v>0</v>
      </c>
      <c r="BQ20" s="276">
        <f t="shared" si="19"/>
        <v>0</v>
      </c>
      <c r="BR20" s="276">
        <f t="shared" si="20"/>
        <v>0</v>
      </c>
      <c r="BS20" s="276">
        <f t="shared" si="21"/>
        <v>0</v>
      </c>
      <c r="BT20" s="276">
        <f t="shared" si="22"/>
        <v>0</v>
      </c>
      <c r="BU20" s="276">
        <f t="shared" si="23"/>
        <v>0</v>
      </c>
      <c r="BV20" s="276">
        <f t="shared" si="24"/>
        <v>0</v>
      </c>
      <c r="BW20" s="276">
        <f t="shared" si="25"/>
        <v>0</v>
      </c>
      <c r="BX20" s="276">
        <f t="shared" si="26"/>
        <v>0</v>
      </c>
      <c r="BY20" s="276">
        <f t="shared" si="27"/>
        <v>0</v>
      </c>
      <c r="BZ20" s="276">
        <f t="shared" si="28"/>
        <v>0</v>
      </c>
      <c r="CA20" s="276">
        <f t="shared" si="29"/>
        <v>0</v>
      </c>
      <c r="CB20" s="276">
        <f t="shared" si="30"/>
        <v>0</v>
      </c>
      <c r="CC20" s="276">
        <f t="shared" si="31"/>
        <v>0</v>
      </c>
      <c r="CD20" s="276">
        <f t="shared" si="32"/>
        <v>0</v>
      </c>
      <c r="CE20" s="276">
        <f t="shared" si="33"/>
        <v>0</v>
      </c>
      <c r="CF20" s="276">
        <f t="shared" si="34"/>
        <v>0</v>
      </c>
      <c r="CG20" s="276">
        <f t="shared" si="35"/>
        <v>0</v>
      </c>
      <c r="CH20" s="276">
        <f t="shared" si="36"/>
        <v>0</v>
      </c>
      <c r="CI20" s="276">
        <f t="shared" si="37"/>
        <v>1</v>
      </c>
      <c r="CJ20" s="276">
        <f t="shared" si="38"/>
        <v>0</v>
      </c>
      <c r="CK20" s="277"/>
      <c r="CL20" s="278"/>
      <c r="CM20" s="279"/>
      <c r="CN20" s="280"/>
      <c r="CO20" s="281"/>
      <c r="CP20" s="282"/>
      <c r="CQ20" s="283"/>
      <c r="CR20" s="295">
        <f t="shared" si="39"/>
        <v>4</v>
      </c>
      <c r="CS20" s="296">
        <f>IF(C15="","",SUM(AY20,IF(AW20=AW$14,0,60),IF(AX20=AX$14,0,60)))-60</f>
        <v>2</v>
      </c>
      <c r="CT20" s="286" t="e">
        <f>IF(#REF!="",0,IF(ISNUMBER(CR25),CR25+(1-(CS25+1)/181),0))</f>
        <v>#REF!</v>
      </c>
      <c r="CU20" s="286" t="e">
        <f t="shared" si="40"/>
        <v>#REF!</v>
      </c>
      <c r="CV20" s="293" t="e">
        <f>IF(ISNUMBER(CR25),IF(ISNUMBER(CT19),IF(CT20=CT19,CV19,B20),1),"")</f>
        <v>#REF!</v>
      </c>
      <c r="CW20" s="288"/>
      <c r="CX20" s="288">
        <v>10</v>
      </c>
      <c r="CY20" s="288"/>
      <c r="CZ20" s="288"/>
      <c r="DA20" s="288"/>
      <c r="DB20" s="288"/>
      <c r="DC20" s="288"/>
      <c r="DD20" s="289" t="str">
        <f t="shared" si="41"/>
        <v/>
      </c>
      <c r="DE20" s="268">
        <v>5</v>
      </c>
      <c r="DF20" s="42"/>
      <c r="DG20" s="42"/>
      <c r="DH20" s="42"/>
      <c r="DI20" s="129"/>
      <c r="DJ20" s="42"/>
      <c r="DK20" s="42"/>
    </row>
    <row r="21" spans="1:253" s="112" customFormat="1" ht="20.100000000000001" customHeight="1" x14ac:dyDescent="0.25">
      <c r="A21" s="261">
        <f t="shared" si="1"/>
        <v>9.8453038674033149</v>
      </c>
      <c r="B21" s="290">
        <v>6</v>
      </c>
      <c r="C21" s="264" t="s">
        <v>237</v>
      </c>
      <c r="D21" s="264" t="s">
        <v>178</v>
      </c>
      <c r="E21" s="265">
        <v>1986</v>
      </c>
      <c r="F21" s="269" t="s">
        <v>71</v>
      </c>
      <c r="G21" s="269" t="s">
        <v>184</v>
      </c>
      <c r="H21" s="268"/>
      <c r="I21" s="268"/>
      <c r="J21" s="266"/>
      <c r="K21" s="269"/>
      <c r="L21" s="266"/>
      <c r="M21" s="266"/>
      <c r="N21" s="270" t="s">
        <v>54</v>
      </c>
      <c r="O21" s="270" t="s">
        <v>56</v>
      </c>
      <c r="P21" s="270" t="s">
        <v>55</v>
      </c>
      <c r="Q21" s="270" t="s">
        <v>57</v>
      </c>
      <c r="R21" s="270" t="s">
        <v>54</v>
      </c>
      <c r="S21" s="270" t="s">
        <v>54</v>
      </c>
      <c r="T21" s="270" t="s">
        <v>57</v>
      </c>
      <c r="U21" s="270" t="s">
        <v>56</v>
      </c>
      <c r="V21" s="270" t="s">
        <v>54</v>
      </c>
      <c r="W21" s="270" t="s">
        <v>57</v>
      </c>
      <c r="X21" s="270"/>
      <c r="Y21" s="270"/>
      <c r="Z21" s="270"/>
      <c r="AA21" s="270"/>
      <c r="AB21" s="271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2"/>
      <c r="AW21" s="273" t="s">
        <v>54</v>
      </c>
      <c r="AX21" s="270"/>
      <c r="AY21" s="301">
        <v>30</v>
      </c>
      <c r="AZ21" s="275">
        <f t="shared" si="2"/>
        <v>1</v>
      </c>
      <c r="BA21" s="276">
        <f t="shared" si="3"/>
        <v>0</v>
      </c>
      <c r="BB21" s="276">
        <f t="shared" si="4"/>
        <v>1</v>
      </c>
      <c r="BC21" s="276">
        <f t="shared" si="5"/>
        <v>0</v>
      </c>
      <c r="BD21" s="276">
        <f t="shared" si="6"/>
        <v>0</v>
      </c>
      <c r="BE21" s="276">
        <f t="shared" si="7"/>
        <v>0</v>
      </c>
      <c r="BF21" s="276">
        <f t="shared" si="8"/>
        <v>0</v>
      </c>
      <c r="BG21" s="276">
        <f t="shared" si="9"/>
        <v>1</v>
      </c>
      <c r="BH21" s="276">
        <f t="shared" si="10"/>
        <v>1</v>
      </c>
      <c r="BI21" s="276">
        <f t="shared" si="11"/>
        <v>0</v>
      </c>
      <c r="BJ21" s="276">
        <f t="shared" si="12"/>
        <v>0</v>
      </c>
      <c r="BK21" s="276">
        <f t="shared" si="13"/>
        <v>0</v>
      </c>
      <c r="BL21" s="276">
        <f t="shared" si="14"/>
        <v>0</v>
      </c>
      <c r="BM21" s="276">
        <f t="shared" si="15"/>
        <v>0</v>
      </c>
      <c r="BN21" s="276">
        <f t="shared" si="16"/>
        <v>0</v>
      </c>
      <c r="BO21" s="276">
        <f t="shared" si="17"/>
        <v>0</v>
      </c>
      <c r="BP21" s="276">
        <f t="shared" si="18"/>
        <v>0</v>
      </c>
      <c r="BQ21" s="276">
        <f t="shared" si="19"/>
        <v>0</v>
      </c>
      <c r="BR21" s="276">
        <f t="shared" si="20"/>
        <v>0</v>
      </c>
      <c r="BS21" s="276">
        <f t="shared" si="21"/>
        <v>0</v>
      </c>
      <c r="BT21" s="276">
        <f t="shared" si="22"/>
        <v>0</v>
      </c>
      <c r="BU21" s="276">
        <f t="shared" si="23"/>
        <v>0</v>
      </c>
      <c r="BV21" s="276">
        <f t="shared" si="24"/>
        <v>0</v>
      </c>
      <c r="BW21" s="276">
        <f t="shared" si="25"/>
        <v>0</v>
      </c>
      <c r="BX21" s="276">
        <f t="shared" si="26"/>
        <v>0</v>
      </c>
      <c r="BY21" s="276">
        <f t="shared" si="27"/>
        <v>0</v>
      </c>
      <c r="BZ21" s="276">
        <f t="shared" si="28"/>
        <v>0</v>
      </c>
      <c r="CA21" s="276">
        <f t="shared" si="29"/>
        <v>0</v>
      </c>
      <c r="CB21" s="276">
        <f t="shared" si="30"/>
        <v>0</v>
      </c>
      <c r="CC21" s="276">
        <f t="shared" si="31"/>
        <v>0</v>
      </c>
      <c r="CD21" s="276">
        <f t="shared" si="32"/>
        <v>0</v>
      </c>
      <c r="CE21" s="276">
        <f t="shared" si="33"/>
        <v>0</v>
      </c>
      <c r="CF21" s="276">
        <f t="shared" si="34"/>
        <v>0</v>
      </c>
      <c r="CG21" s="276">
        <f t="shared" si="35"/>
        <v>0</v>
      </c>
      <c r="CH21" s="276">
        <f t="shared" si="36"/>
        <v>0</v>
      </c>
      <c r="CI21" s="276">
        <f t="shared" si="37"/>
        <v>1</v>
      </c>
      <c r="CJ21" s="276">
        <f t="shared" si="38"/>
        <v>0</v>
      </c>
      <c r="CK21" s="277"/>
      <c r="CL21" s="278"/>
      <c r="CM21" s="279"/>
      <c r="CN21" s="280"/>
      <c r="CO21" s="281"/>
      <c r="CP21" s="282"/>
      <c r="CQ21" s="283"/>
      <c r="CR21" s="295">
        <f t="shared" si="39"/>
        <v>4</v>
      </c>
      <c r="CS21" s="296">
        <f>IF(C15="","",SUM(AY21,IF(AW21=AW$14,0,60),IF(AX21=AX$14,0,60)))-60</f>
        <v>30</v>
      </c>
      <c r="CT21" s="286">
        <f>IF(C31="",0,IF(ISNUMBER(CR16),CR16+(1-(CS16+1)/181),0))</f>
        <v>9.8453038674033149</v>
      </c>
      <c r="CU21" s="286" t="e">
        <f t="shared" si="40"/>
        <v>#REF!</v>
      </c>
      <c r="CV21" s="293">
        <f>IF(ISNUMBER(CR16),IF(ISNUMBER(CT20),IF(CT21=CT20,CV20,B21),1),"")</f>
        <v>1</v>
      </c>
      <c r="CW21" s="288"/>
      <c r="CX21" s="288">
        <v>7</v>
      </c>
      <c r="CY21" s="288"/>
      <c r="CZ21" s="288"/>
      <c r="DA21" s="288"/>
      <c r="DB21" s="288">
        <v>2</v>
      </c>
      <c r="DC21" s="288"/>
      <c r="DD21" s="289" t="str">
        <f t="shared" si="41"/>
        <v>Призер</v>
      </c>
      <c r="DE21" s="268">
        <v>6</v>
      </c>
      <c r="DF21" s="42"/>
      <c r="DG21" s="42"/>
      <c r="DH21" s="42"/>
      <c r="DI21" s="42"/>
      <c r="DJ21" s="42"/>
      <c r="DK21" s="42"/>
    </row>
    <row r="22" spans="1:253" s="123" customFormat="1" ht="20.100000000000001" customHeight="1" x14ac:dyDescent="0.25">
      <c r="A22" s="261">
        <f t="shared" si="1"/>
        <v>0</v>
      </c>
      <c r="B22" s="262">
        <v>7</v>
      </c>
      <c r="C22" s="263" t="s">
        <v>254</v>
      </c>
      <c r="D22" s="264" t="s">
        <v>255</v>
      </c>
      <c r="E22" s="265">
        <v>1978</v>
      </c>
      <c r="F22" s="266"/>
      <c r="G22" s="267" t="s">
        <v>184</v>
      </c>
      <c r="H22" s="268"/>
      <c r="I22" s="268"/>
      <c r="J22" s="266"/>
      <c r="K22" s="267"/>
      <c r="L22" s="266"/>
      <c r="M22" s="266"/>
      <c r="N22" s="270" t="s">
        <v>57</v>
      </c>
      <c r="O22" s="270" t="s">
        <v>54</v>
      </c>
      <c r="P22" s="270" t="s">
        <v>55</v>
      </c>
      <c r="Q22" s="270" t="s">
        <v>57</v>
      </c>
      <c r="R22" s="270" t="s">
        <v>56</v>
      </c>
      <c r="S22" s="270" t="s">
        <v>57</v>
      </c>
      <c r="T22" s="270" t="s">
        <v>54</v>
      </c>
      <c r="U22" s="270" t="s">
        <v>54</v>
      </c>
      <c r="V22" s="270" t="s">
        <v>54</v>
      </c>
      <c r="W22" s="270" t="s">
        <v>57</v>
      </c>
      <c r="X22" s="270"/>
      <c r="Y22" s="270"/>
      <c r="Z22" s="270"/>
      <c r="AA22" s="270"/>
      <c r="AB22" s="271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2"/>
      <c r="AW22" s="273" t="s">
        <v>56</v>
      </c>
      <c r="AX22" s="270"/>
      <c r="AY22" s="301">
        <v>5</v>
      </c>
      <c r="AZ22" s="275">
        <f t="shared" si="2"/>
        <v>0</v>
      </c>
      <c r="BA22" s="276">
        <f t="shared" si="3"/>
        <v>0</v>
      </c>
      <c r="BB22" s="276">
        <f t="shared" si="4"/>
        <v>1</v>
      </c>
      <c r="BC22" s="276">
        <f t="shared" si="5"/>
        <v>0</v>
      </c>
      <c r="BD22" s="276">
        <f t="shared" si="6"/>
        <v>0</v>
      </c>
      <c r="BE22" s="276">
        <f t="shared" si="7"/>
        <v>1</v>
      </c>
      <c r="BF22" s="276">
        <f t="shared" si="8"/>
        <v>1</v>
      </c>
      <c r="BG22" s="276">
        <f t="shared" si="9"/>
        <v>0</v>
      </c>
      <c r="BH22" s="276">
        <f t="shared" si="10"/>
        <v>1</v>
      </c>
      <c r="BI22" s="276">
        <f t="shared" si="11"/>
        <v>0</v>
      </c>
      <c r="BJ22" s="276">
        <f t="shared" si="12"/>
        <v>0</v>
      </c>
      <c r="BK22" s="276">
        <f t="shared" si="13"/>
        <v>0</v>
      </c>
      <c r="BL22" s="276">
        <f t="shared" si="14"/>
        <v>0</v>
      </c>
      <c r="BM22" s="276">
        <f t="shared" si="15"/>
        <v>0</v>
      </c>
      <c r="BN22" s="276">
        <f t="shared" si="16"/>
        <v>0</v>
      </c>
      <c r="BO22" s="276">
        <f t="shared" si="17"/>
        <v>0</v>
      </c>
      <c r="BP22" s="276">
        <f t="shared" si="18"/>
        <v>0</v>
      </c>
      <c r="BQ22" s="276">
        <f t="shared" si="19"/>
        <v>0</v>
      </c>
      <c r="BR22" s="276">
        <f t="shared" si="20"/>
        <v>0</v>
      </c>
      <c r="BS22" s="276">
        <f t="shared" si="21"/>
        <v>0</v>
      </c>
      <c r="BT22" s="276">
        <f t="shared" si="22"/>
        <v>0</v>
      </c>
      <c r="BU22" s="276">
        <f t="shared" si="23"/>
        <v>0</v>
      </c>
      <c r="BV22" s="276">
        <f t="shared" si="24"/>
        <v>0</v>
      </c>
      <c r="BW22" s="276">
        <f t="shared" si="25"/>
        <v>0</v>
      </c>
      <c r="BX22" s="276">
        <f t="shared" si="26"/>
        <v>0</v>
      </c>
      <c r="BY22" s="276">
        <f t="shared" si="27"/>
        <v>0</v>
      </c>
      <c r="BZ22" s="276">
        <f t="shared" si="28"/>
        <v>0</v>
      </c>
      <c r="CA22" s="276">
        <f t="shared" si="29"/>
        <v>0</v>
      </c>
      <c r="CB22" s="276">
        <f t="shared" si="30"/>
        <v>0</v>
      </c>
      <c r="CC22" s="276">
        <f t="shared" si="31"/>
        <v>0</v>
      </c>
      <c r="CD22" s="276">
        <f t="shared" si="32"/>
        <v>0</v>
      </c>
      <c r="CE22" s="276">
        <f t="shared" si="33"/>
        <v>0</v>
      </c>
      <c r="CF22" s="276">
        <f t="shared" si="34"/>
        <v>0</v>
      </c>
      <c r="CG22" s="276">
        <f t="shared" si="35"/>
        <v>0</v>
      </c>
      <c r="CH22" s="276">
        <f t="shared" si="36"/>
        <v>0</v>
      </c>
      <c r="CI22" s="276">
        <f t="shared" si="37"/>
        <v>0</v>
      </c>
      <c r="CJ22" s="276">
        <f t="shared" si="38"/>
        <v>0</v>
      </c>
      <c r="CK22" s="277"/>
      <c r="CL22" s="278"/>
      <c r="CM22" s="279"/>
      <c r="CN22" s="280"/>
      <c r="CO22" s="281"/>
      <c r="CP22" s="282"/>
      <c r="CQ22" s="283"/>
      <c r="CR22" s="295">
        <f t="shared" si="39"/>
        <v>4</v>
      </c>
      <c r="CS22" s="296">
        <f>IF(C21="","",SUM(AY22,IF(AW22=AW$14,0,60),IF(AX22=AX$14,0,60)))-60</f>
        <v>65</v>
      </c>
      <c r="CT22" s="286">
        <f>IF(C16="",0,IF(ISNUMBER(#REF!),#REF!+(1-(#REF!+1)/181),0))</f>
        <v>0</v>
      </c>
      <c r="CU22" s="286" t="e">
        <f t="shared" si="40"/>
        <v>#REF!</v>
      </c>
      <c r="CV22" s="293" t="str">
        <f>IF(ISNUMBER(#REF!),IF(ISNUMBER(CT21),IF(CT22=CT21,CV21,B22),1),"")</f>
        <v/>
      </c>
      <c r="CW22" s="288"/>
      <c r="CX22" s="288">
        <v>5</v>
      </c>
      <c r="CY22" s="288"/>
      <c r="CZ22" s="288"/>
      <c r="DA22" s="288"/>
      <c r="DB22" s="288"/>
      <c r="DC22" s="288"/>
      <c r="DD22" s="289" t="str">
        <f t="shared" si="41"/>
        <v/>
      </c>
      <c r="DE22" s="268">
        <v>7</v>
      </c>
      <c r="DF22" s="42"/>
      <c r="DG22" s="42"/>
      <c r="DH22" s="42"/>
      <c r="DI22" s="42"/>
      <c r="DJ22" s="42"/>
      <c r="DK22" s="4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pans="1:253" s="112" customFormat="1" ht="20.100000000000001" customHeight="1" x14ac:dyDescent="0.2">
      <c r="A23" s="261" t="e">
        <f t="shared" si="1"/>
        <v>#REF!</v>
      </c>
      <c r="B23" s="290">
        <v>8</v>
      </c>
      <c r="C23" s="302" t="s">
        <v>179</v>
      </c>
      <c r="D23" s="264" t="s">
        <v>178</v>
      </c>
      <c r="E23" s="265">
        <v>1952</v>
      </c>
      <c r="F23" s="266"/>
      <c r="G23" s="267" t="s">
        <v>185</v>
      </c>
      <c r="H23" s="268"/>
      <c r="I23" s="268"/>
      <c r="J23" s="266"/>
      <c r="K23" s="269"/>
      <c r="L23" s="266"/>
      <c r="M23" s="266"/>
      <c r="N23" s="270" t="s">
        <v>54</v>
      </c>
      <c r="O23" s="270" t="s">
        <v>57</v>
      </c>
      <c r="P23" s="270" t="s">
        <v>57</v>
      </c>
      <c r="Q23" s="270" t="s">
        <v>56</v>
      </c>
      <c r="R23" s="270" t="s">
        <v>57</v>
      </c>
      <c r="S23" s="270" t="s">
        <v>57</v>
      </c>
      <c r="T23" s="270" t="s">
        <v>54</v>
      </c>
      <c r="U23" s="270" t="s">
        <v>56</v>
      </c>
      <c r="V23" s="270" t="s">
        <v>54</v>
      </c>
      <c r="W23" s="270" t="s">
        <v>56</v>
      </c>
      <c r="X23" s="270"/>
      <c r="Y23" s="270"/>
      <c r="Z23" s="270"/>
      <c r="AA23" s="270"/>
      <c r="AB23" s="271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2"/>
      <c r="AW23" s="273" t="s">
        <v>54</v>
      </c>
      <c r="AX23" s="270"/>
      <c r="AY23" s="301">
        <v>3</v>
      </c>
      <c r="AZ23" s="275">
        <f t="shared" si="2"/>
        <v>1</v>
      </c>
      <c r="BA23" s="276">
        <f t="shared" si="3"/>
        <v>1</v>
      </c>
      <c r="BB23" s="276">
        <f t="shared" si="4"/>
        <v>0</v>
      </c>
      <c r="BC23" s="276">
        <f t="shared" si="5"/>
        <v>1</v>
      </c>
      <c r="BD23" s="276">
        <f t="shared" si="6"/>
        <v>1</v>
      </c>
      <c r="BE23" s="276">
        <f t="shared" si="7"/>
        <v>1</v>
      </c>
      <c r="BF23" s="276">
        <f t="shared" si="8"/>
        <v>1</v>
      </c>
      <c r="BG23" s="276">
        <f t="shared" si="9"/>
        <v>1</v>
      </c>
      <c r="BH23" s="276">
        <f t="shared" si="10"/>
        <v>1</v>
      </c>
      <c r="BI23" s="276">
        <f t="shared" si="11"/>
        <v>1</v>
      </c>
      <c r="BJ23" s="276">
        <f t="shared" si="12"/>
        <v>0</v>
      </c>
      <c r="BK23" s="276">
        <f t="shared" si="13"/>
        <v>0</v>
      </c>
      <c r="BL23" s="276">
        <f t="shared" si="14"/>
        <v>0</v>
      </c>
      <c r="BM23" s="276">
        <f t="shared" si="15"/>
        <v>0</v>
      </c>
      <c r="BN23" s="276">
        <f t="shared" si="16"/>
        <v>0</v>
      </c>
      <c r="BO23" s="276">
        <f t="shared" si="17"/>
        <v>0</v>
      </c>
      <c r="BP23" s="276">
        <f t="shared" si="18"/>
        <v>0</v>
      </c>
      <c r="BQ23" s="276">
        <f t="shared" si="19"/>
        <v>0</v>
      </c>
      <c r="BR23" s="276">
        <f t="shared" si="20"/>
        <v>0</v>
      </c>
      <c r="BS23" s="276">
        <f t="shared" si="21"/>
        <v>0</v>
      </c>
      <c r="BT23" s="276">
        <f t="shared" si="22"/>
        <v>0</v>
      </c>
      <c r="BU23" s="276">
        <f t="shared" si="23"/>
        <v>0</v>
      </c>
      <c r="BV23" s="276">
        <f t="shared" si="24"/>
        <v>0</v>
      </c>
      <c r="BW23" s="276">
        <f t="shared" si="25"/>
        <v>0</v>
      </c>
      <c r="BX23" s="276">
        <f t="shared" si="26"/>
        <v>0</v>
      </c>
      <c r="BY23" s="276">
        <f t="shared" si="27"/>
        <v>0</v>
      </c>
      <c r="BZ23" s="276">
        <f t="shared" si="28"/>
        <v>0</v>
      </c>
      <c r="CA23" s="276">
        <f t="shared" si="29"/>
        <v>0</v>
      </c>
      <c r="CB23" s="276">
        <f t="shared" si="30"/>
        <v>0</v>
      </c>
      <c r="CC23" s="276">
        <f t="shared" si="31"/>
        <v>0</v>
      </c>
      <c r="CD23" s="276">
        <f t="shared" si="32"/>
        <v>0</v>
      </c>
      <c r="CE23" s="276">
        <f t="shared" si="33"/>
        <v>0</v>
      </c>
      <c r="CF23" s="276">
        <f t="shared" si="34"/>
        <v>0</v>
      </c>
      <c r="CG23" s="276">
        <f t="shared" si="35"/>
        <v>0</v>
      </c>
      <c r="CH23" s="276">
        <f t="shared" si="36"/>
        <v>0</v>
      </c>
      <c r="CI23" s="276">
        <f t="shared" si="37"/>
        <v>1</v>
      </c>
      <c r="CJ23" s="276">
        <f t="shared" si="38"/>
        <v>0</v>
      </c>
      <c r="CK23" s="277"/>
      <c r="CL23" s="278"/>
      <c r="CM23" s="279"/>
      <c r="CN23" s="280"/>
      <c r="CO23" s="281"/>
      <c r="CP23" s="282"/>
      <c r="CQ23" s="283"/>
      <c r="CR23" s="295">
        <f t="shared" si="39"/>
        <v>9</v>
      </c>
      <c r="CS23" s="296">
        <f>IF(C22="","",SUM(AY23,IF(AW23=AW$14,0,60),IF(AX23=AX$14,0,60)))-60</f>
        <v>3</v>
      </c>
      <c r="CT23" s="286" t="e">
        <f>IF(#REF!="",0,IF(ISNUMBER(CR20),CR20+(1-(CS20+1)/181),0))</f>
        <v>#REF!</v>
      </c>
      <c r="CU23" s="286" t="e">
        <f t="shared" si="40"/>
        <v>#REF!</v>
      </c>
      <c r="CV23" s="293">
        <f>IF(ISNUMBER(CR20),IF(ISNUMBER(#REF!),IF(CT23=#REF!,#REF!,B23),1),"")</f>
        <v>1</v>
      </c>
      <c r="CW23" s="288"/>
      <c r="CX23" s="288"/>
      <c r="CY23" s="288"/>
      <c r="CZ23" s="288"/>
      <c r="DA23" s="288"/>
      <c r="DB23" s="288"/>
      <c r="DC23" s="288"/>
      <c r="DD23" s="289"/>
      <c r="DE23" s="268">
        <v>1</v>
      </c>
      <c r="DF23" s="5"/>
      <c r="DG23" s="42"/>
      <c r="DH23" s="42"/>
      <c r="DI23" s="42"/>
      <c r="DJ23" s="42"/>
      <c r="DK23" s="42"/>
    </row>
    <row r="24" spans="1:253" s="112" customFormat="1" ht="20.100000000000001" customHeight="1" x14ac:dyDescent="0.25">
      <c r="A24" s="261">
        <f t="shared" si="1"/>
        <v>0</v>
      </c>
      <c r="B24" s="262">
        <v>9</v>
      </c>
      <c r="C24" s="263" t="s">
        <v>244</v>
      </c>
      <c r="D24" s="294" t="s">
        <v>171</v>
      </c>
      <c r="E24" s="265">
        <v>2001</v>
      </c>
      <c r="F24" s="266"/>
      <c r="G24" s="267" t="s">
        <v>185</v>
      </c>
      <c r="H24" s="268"/>
      <c r="I24" s="268"/>
      <c r="J24" s="266"/>
      <c r="K24" s="269"/>
      <c r="L24" s="266"/>
      <c r="M24" s="266"/>
      <c r="N24" s="270" t="s">
        <v>54</v>
      </c>
      <c r="O24" s="270" t="s">
        <v>56</v>
      </c>
      <c r="P24" s="270" t="s">
        <v>55</v>
      </c>
      <c r="Q24" s="270" t="s">
        <v>56</v>
      </c>
      <c r="R24" s="270" t="s">
        <v>57</v>
      </c>
      <c r="S24" s="270" t="s">
        <v>54</v>
      </c>
      <c r="T24" s="270" t="s">
        <v>54</v>
      </c>
      <c r="U24" s="270" t="s">
        <v>55</v>
      </c>
      <c r="V24" s="270" t="s">
        <v>54</v>
      </c>
      <c r="W24" s="270" t="s">
        <v>249</v>
      </c>
      <c r="X24" s="270"/>
      <c r="Y24" s="270"/>
      <c r="Z24" s="270"/>
      <c r="AA24" s="270"/>
      <c r="AB24" s="271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2"/>
      <c r="AW24" s="273" t="s">
        <v>56</v>
      </c>
      <c r="AX24" s="270"/>
      <c r="AY24" s="301">
        <v>10</v>
      </c>
      <c r="AZ24" s="275">
        <f t="shared" si="2"/>
        <v>1</v>
      </c>
      <c r="BA24" s="276">
        <f t="shared" si="3"/>
        <v>0</v>
      </c>
      <c r="BB24" s="276">
        <f t="shared" si="4"/>
        <v>1</v>
      </c>
      <c r="BC24" s="276">
        <f t="shared" si="5"/>
        <v>1</v>
      </c>
      <c r="BD24" s="276">
        <f t="shared" si="6"/>
        <v>1</v>
      </c>
      <c r="BE24" s="276">
        <f t="shared" si="7"/>
        <v>0</v>
      </c>
      <c r="BF24" s="276">
        <f t="shared" si="8"/>
        <v>1</v>
      </c>
      <c r="BG24" s="276">
        <f t="shared" si="9"/>
        <v>0</v>
      </c>
      <c r="BH24" s="276">
        <f t="shared" si="10"/>
        <v>1</v>
      </c>
      <c r="BI24" s="276">
        <f t="shared" si="11"/>
        <v>0</v>
      </c>
      <c r="BJ24" s="276">
        <f t="shared" si="12"/>
        <v>0</v>
      </c>
      <c r="BK24" s="276">
        <f t="shared" si="13"/>
        <v>0</v>
      </c>
      <c r="BL24" s="276">
        <f t="shared" si="14"/>
        <v>0</v>
      </c>
      <c r="BM24" s="276">
        <f t="shared" si="15"/>
        <v>0</v>
      </c>
      <c r="BN24" s="276">
        <f t="shared" si="16"/>
        <v>0</v>
      </c>
      <c r="BO24" s="276">
        <f t="shared" si="17"/>
        <v>0</v>
      </c>
      <c r="BP24" s="276">
        <f t="shared" si="18"/>
        <v>0</v>
      </c>
      <c r="BQ24" s="276">
        <f t="shared" si="19"/>
        <v>0</v>
      </c>
      <c r="BR24" s="276">
        <f t="shared" si="20"/>
        <v>0</v>
      </c>
      <c r="BS24" s="276">
        <f t="shared" si="21"/>
        <v>0</v>
      </c>
      <c r="BT24" s="276">
        <f t="shared" si="22"/>
        <v>0</v>
      </c>
      <c r="BU24" s="276">
        <f t="shared" si="23"/>
        <v>0</v>
      </c>
      <c r="BV24" s="276">
        <f t="shared" si="24"/>
        <v>0</v>
      </c>
      <c r="BW24" s="276">
        <f t="shared" si="25"/>
        <v>0</v>
      </c>
      <c r="BX24" s="276">
        <f t="shared" si="26"/>
        <v>0</v>
      </c>
      <c r="BY24" s="276">
        <f t="shared" si="27"/>
        <v>0</v>
      </c>
      <c r="BZ24" s="276">
        <f t="shared" si="28"/>
        <v>0</v>
      </c>
      <c r="CA24" s="276">
        <f t="shared" si="29"/>
        <v>0</v>
      </c>
      <c r="CB24" s="276">
        <f t="shared" si="30"/>
        <v>0</v>
      </c>
      <c r="CC24" s="276">
        <f t="shared" si="31"/>
        <v>0</v>
      </c>
      <c r="CD24" s="276">
        <f t="shared" si="32"/>
        <v>0</v>
      </c>
      <c r="CE24" s="276">
        <f t="shared" si="33"/>
        <v>0</v>
      </c>
      <c r="CF24" s="276">
        <f t="shared" si="34"/>
        <v>0</v>
      </c>
      <c r="CG24" s="276">
        <f t="shared" si="35"/>
        <v>0</v>
      </c>
      <c r="CH24" s="276">
        <f t="shared" si="36"/>
        <v>0</v>
      </c>
      <c r="CI24" s="276">
        <f t="shared" si="37"/>
        <v>0</v>
      </c>
      <c r="CJ24" s="276">
        <f t="shared" si="38"/>
        <v>0</v>
      </c>
      <c r="CK24" s="277"/>
      <c r="CL24" s="278"/>
      <c r="CM24" s="279"/>
      <c r="CN24" s="280"/>
      <c r="CO24" s="281"/>
      <c r="CP24" s="282"/>
      <c r="CQ24" s="283"/>
      <c r="CR24" s="295">
        <f t="shared" si="39"/>
        <v>6</v>
      </c>
      <c r="CS24" s="296">
        <f>IF(C23="","",SUM(AY24,IF(AW24=AW$14,0,60),IF(AX24=AX$14,0,60)))-60</f>
        <v>70</v>
      </c>
      <c r="CT24" s="286">
        <f>IF(C25="",0,IF(ISNUMBER(#REF!),#REF!+(1-(#REF!+1)/181),0))</f>
        <v>0</v>
      </c>
      <c r="CU24" s="286"/>
      <c r="CV24" s="293" t="str">
        <f>IF(ISNUMBER(#REF!),IF(ISNUMBER(CT23),IF(CT24=CT23,CV23,B24),1),"")</f>
        <v/>
      </c>
      <c r="CW24" s="288"/>
      <c r="CX24" s="288"/>
      <c r="CY24" s="288"/>
      <c r="CZ24" s="288"/>
      <c r="DA24" s="288"/>
      <c r="DB24" s="288"/>
      <c r="DC24" s="288"/>
      <c r="DD24" s="289"/>
      <c r="DE24" s="268">
        <v>2</v>
      </c>
      <c r="DF24" s="5"/>
      <c r="DG24" s="42"/>
      <c r="DH24" s="42"/>
      <c r="DI24" s="42"/>
      <c r="DJ24" s="42"/>
      <c r="DK24" s="42"/>
    </row>
    <row r="25" spans="1:253" s="112" customFormat="1" ht="18.75" customHeight="1" x14ac:dyDescent="0.25">
      <c r="A25" s="261">
        <f t="shared" si="1"/>
        <v>1.6132596685082872</v>
      </c>
      <c r="B25" s="290">
        <v>10</v>
      </c>
      <c r="C25" s="263" t="s">
        <v>242</v>
      </c>
      <c r="D25" s="294" t="s">
        <v>171</v>
      </c>
      <c r="E25" s="265">
        <v>2001</v>
      </c>
      <c r="F25" s="266"/>
      <c r="G25" s="267" t="s">
        <v>185</v>
      </c>
      <c r="H25" s="268" t="s">
        <v>63</v>
      </c>
      <c r="I25" s="269"/>
      <c r="J25" s="303"/>
      <c r="K25" s="269" t="s">
        <v>64</v>
      </c>
      <c r="L25" s="269" t="s">
        <v>65</v>
      </c>
      <c r="M25" s="304">
        <v>32755</v>
      </c>
      <c r="N25" s="270" t="s">
        <v>127</v>
      </c>
      <c r="O25" s="270" t="s">
        <v>172</v>
      </c>
      <c r="P25" s="270" t="s">
        <v>174</v>
      </c>
      <c r="Q25" s="270" t="s">
        <v>172</v>
      </c>
      <c r="R25" s="270" t="s">
        <v>173</v>
      </c>
      <c r="S25" s="270" t="s">
        <v>127</v>
      </c>
      <c r="T25" s="270" t="s">
        <v>127</v>
      </c>
      <c r="U25" s="270" t="s">
        <v>127</v>
      </c>
      <c r="V25" s="270" t="s">
        <v>174</v>
      </c>
      <c r="W25" s="270" t="s">
        <v>127</v>
      </c>
      <c r="X25" s="270"/>
      <c r="Y25" s="270"/>
      <c r="Z25" s="270"/>
      <c r="AA25" s="270"/>
      <c r="AB25" s="271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2"/>
      <c r="AW25" s="273" t="s">
        <v>172</v>
      </c>
      <c r="AX25" s="270"/>
      <c r="AY25" s="301">
        <v>10</v>
      </c>
      <c r="AZ25" s="275">
        <f t="shared" si="2"/>
        <v>1</v>
      </c>
      <c r="BA25" s="276">
        <f t="shared" si="3"/>
        <v>0</v>
      </c>
      <c r="BB25" s="276">
        <f t="shared" si="4"/>
        <v>1</v>
      </c>
      <c r="BC25" s="276">
        <f t="shared" si="5"/>
        <v>1</v>
      </c>
      <c r="BD25" s="276">
        <f t="shared" si="6"/>
        <v>1</v>
      </c>
      <c r="BE25" s="276">
        <f t="shared" si="7"/>
        <v>0</v>
      </c>
      <c r="BF25" s="276">
        <f t="shared" si="8"/>
        <v>1</v>
      </c>
      <c r="BG25" s="276">
        <f t="shared" si="9"/>
        <v>0</v>
      </c>
      <c r="BH25" s="276">
        <f t="shared" si="10"/>
        <v>0</v>
      </c>
      <c r="BI25" s="276">
        <f t="shared" si="11"/>
        <v>0</v>
      </c>
      <c r="BJ25" s="276">
        <f t="shared" si="12"/>
        <v>0</v>
      </c>
      <c r="BK25" s="276">
        <f t="shared" si="13"/>
        <v>0</v>
      </c>
      <c r="BL25" s="276">
        <f t="shared" si="14"/>
        <v>0</v>
      </c>
      <c r="BM25" s="276">
        <f t="shared" si="15"/>
        <v>0</v>
      </c>
      <c r="BN25" s="276">
        <f t="shared" si="16"/>
        <v>0</v>
      </c>
      <c r="BO25" s="276">
        <f t="shared" si="17"/>
        <v>0</v>
      </c>
      <c r="BP25" s="276">
        <f t="shared" si="18"/>
        <v>0</v>
      </c>
      <c r="BQ25" s="276">
        <f t="shared" si="19"/>
        <v>0</v>
      </c>
      <c r="BR25" s="276">
        <f t="shared" si="20"/>
        <v>0</v>
      </c>
      <c r="BS25" s="276">
        <f t="shared" si="21"/>
        <v>0</v>
      </c>
      <c r="BT25" s="276">
        <f t="shared" si="22"/>
        <v>0</v>
      </c>
      <c r="BU25" s="276">
        <f t="shared" si="23"/>
        <v>0</v>
      </c>
      <c r="BV25" s="276">
        <f t="shared" si="24"/>
        <v>0</v>
      </c>
      <c r="BW25" s="276">
        <f t="shared" si="25"/>
        <v>0</v>
      </c>
      <c r="BX25" s="276">
        <f t="shared" si="26"/>
        <v>0</v>
      </c>
      <c r="BY25" s="276">
        <f t="shared" si="27"/>
        <v>0</v>
      </c>
      <c r="BZ25" s="276">
        <f t="shared" si="28"/>
        <v>0</v>
      </c>
      <c r="CA25" s="276">
        <f t="shared" si="29"/>
        <v>0</v>
      </c>
      <c r="CB25" s="276">
        <f t="shared" si="30"/>
        <v>0</v>
      </c>
      <c r="CC25" s="276">
        <f t="shared" si="31"/>
        <v>0</v>
      </c>
      <c r="CD25" s="276">
        <f t="shared" si="32"/>
        <v>0</v>
      </c>
      <c r="CE25" s="276">
        <f t="shared" si="33"/>
        <v>0</v>
      </c>
      <c r="CF25" s="276">
        <f t="shared" si="34"/>
        <v>0</v>
      </c>
      <c r="CG25" s="276">
        <f t="shared" si="35"/>
        <v>0</v>
      </c>
      <c r="CH25" s="276">
        <f t="shared" si="36"/>
        <v>0</v>
      </c>
      <c r="CI25" s="276">
        <f t="shared" si="37"/>
        <v>0</v>
      </c>
      <c r="CJ25" s="276">
        <f t="shared" si="38"/>
        <v>0</v>
      </c>
      <c r="CK25" s="277"/>
      <c r="CL25" s="278">
        <v>0.4236111111111111</v>
      </c>
      <c r="CM25" s="279">
        <v>0.48749999999999999</v>
      </c>
      <c r="CN25" s="280">
        <f>CM25-CL25-CN$9</f>
        <v>6.3888888888888884E-2</v>
      </c>
      <c r="CO25" s="281">
        <f>IF(CN25&gt;IF(G14="О1-О3",CR$10,CR$9),CN25-IF(G14="О1-О3",CR$10,CR$9),0)</f>
        <v>6.3888888888888884E-2</v>
      </c>
      <c r="CP25" s="282">
        <f>HOUR(CO25)*3600+MINUTE(CO25)*60+SECOND(CO25)</f>
        <v>5520</v>
      </c>
      <c r="CQ25" s="283"/>
      <c r="CR25" s="295">
        <f t="shared" si="39"/>
        <v>5</v>
      </c>
      <c r="CS25" s="296">
        <f>IF(C33="","",SUM(AY25,IF(AW25=AW$14,0,60),IF(AX25=AX$14,0,60)))-60</f>
        <v>70</v>
      </c>
      <c r="CT25" s="286">
        <f>IF(C18="",0,IF(ISNUMBER(CR32),CR32+(1-(CS32+1)/181),0))</f>
        <v>1.6132596685082872</v>
      </c>
      <c r="CU25" s="286" t="e">
        <f>CT25*100/MAX(CT:CT)</f>
        <v>#REF!</v>
      </c>
      <c r="CV25" s="293">
        <f>IF(ISNUMBER(CR32),IF(ISNUMBER(CT24),IF(CT25=CT24,CV24,B25),1),"")</f>
        <v>10</v>
      </c>
      <c r="CW25" s="288"/>
      <c r="CX25" s="288">
        <v>8</v>
      </c>
      <c r="CY25" s="288"/>
      <c r="CZ25" s="288"/>
      <c r="DA25" s="288"/>
      <c r="DB25" s="288">
        <v>3</v>
      </c>
      <c r="DC25" s="288"/>
      <c r="DD25" s="289" t="str">
        <f>IF(OR(AND(CW25&gt;0,CW25&lt;4),AND(CX25&gt;0,CX25&lt;4),AND(CY25&gt;0,CY25&lt;4),AND(CZ25&gt;0,CZ25&lt;4),AND(DA25&gt;0,DA25&lt;4),AND(DB25&gt;0,DB25&lt;4),AND(DC25&gt;0,DC25&lt;4)),"Призер","")</f>
        <v>Призер</v>
      </c>
      <c r="DE25" s="268">
        <v>3</v>
      </c>
      <c r="DF25" s="42"/>
      <c r="DG25" s="42"/>
      <c r="DH25" s="42"/>
      <c r="DI25" s="42"/>
      <c r="DJ25" s="42"/>
      <c r="DK25" s="42"/>
    </row>
    <row r="26" spans="1:253" s="123" customFormat="1" ht="20.100000000000001" customHeight="1" x14ac:dyDescent="0.25">
      <c r="A26" s="261">
        <f t="shared" si="1"/>
        <v>0</v>
      </c>
      <c r="B26" s="262">
        <v>11</v>
      </c>
      <c r="C26" s="263" t="s">
        <v>245</v>
      </c>
      <c r="D26" s="294" t="s">
        <v>171</v>
      </c>
      <c r="E26" s="265">
        <v>1999</v>
      </c>
      <c r="F26" s="266"/>
      <c r="G26" s="267" t="s">
        <v>185</v>
      </c>
      <c r="H26" s="268"/>
      <c r="I26" s="268"/>
      <c r="J26" s="266"/>
      <c r="K26" s="269"/>
      <c r="L26" s="266"/>
      <c r="M26" s="266"/>
      <c r="N26" s="270" t="s">
        <v>54</v>
      </c>
      <c r="O26" s="270" t="s">
        <v>54</v>
      </c>
      <c r="P26" s="270" t="s">
        <v>54</v>
      </c>
      <c r="Q26" s="270" t="s">
        <v>54</v>
      </c>
      <c r="R26" s="270" t="s">
        <v>54</v>
      </c>
      <c r="S26" s="270" t="s">
        <v>54</v>
      </c>
      <c r="T26" s="270" t="s">
        <v>54</v>
      </c>
      <c r="U26" s="270" t="s">
        <v>57</v>
      </c>
      <c r="V26" s="270" t="s">
        <v>56</v>
      </c>
      <c r="W26" s="270" t="s">
        <v>56</v>
      </c>
      <c r="X26" s="270"/>
      <c r="Y26" s="270"/>
      <c r="Z26" s="270"/>
      <c r="AA26" s="270"/>
      <c r="AB26" s="271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2"/>
      <c r="AW26" s="273" t="s">
        <v>54</v>
      </c>
      <c r="AX26" s="270"/>
      <c r="AY26" s="301">
        <v>10</v>
      </c>
      <c r="AZ26" s="275">
        <f t="shared" si="2"/>
        <v>1</v>
      </c>
      <c r="BA26" s="276">
        <f t="shared" si="3"/>
        <v>0</v>
      </c>
      <c r="BB26" s="276">
        <f t="shared" si="4"/>
        <v>0</v>
      </c>
      <c r="BC26" s="276">
        <f t="shared" si="5"/>
        <v>0</v>
      </c>
      <c r="BD26" s="276">
        <f t="shared" si="6"/>
        <v>0</v>
      </c>
      <c r="BE26" s="276">
        <f t="shared" si="7"/>
        <v>0</v>
      </c>
      <c r="BF26" s="276">
        <f t="shared" si="8"/>
        <v>1</v>
      </c>
      <c r="BG26" s="276">
        <f t="shared" si="9"/>
        <v>0</v>
      </c>
      <c r="BH26" s="276">
        <f t="shared" si="10"/>
        <v>0</v>
      </c>
      <c r="BI26" s="276">
        <f t="shared" si="11"/>
        <v>1</v>
      </c>
      <c r="BJ26" s="276">
        <f t="shared" si="12"/>
        <v>0</v>
      </c>
      <c r="BK26" s="276">
        <f t="shared" si="13"/>
        <v>0</v>
      </c>
      <c r="BL26" s="276">
        <f t="shared" si="14"/>
        <v>0</v>
      </c>
      <c r="BM26" s="276">
        <f t="shared" si="15"/>
        <v>0</v>
      </c>
      <c r="BN26" s="276">
        <f t="shared" si="16"/>
        <v>0</v>
      </c>
      <c r="BO26" s="276">
        <f t="shared" si="17"/>
        <v>0</v>
      </c>
      <c r="BP26" s="276">
        <f t="shared" si="18"/>
        <v>0</v>
      </c>
      <c r="BQ26" s="276">
        <f t="shared" si="19"/>
        <v>0</v>
      </c>
      <c r="BR26" s="276">
        <f t="shared" si="20"/>
        <v>0</v>
      </c>
      <c r="BS26" s="276">
        <f t="shared" si="21"/>
        <v>0</v>
      </c>
      <c r="BT26" s="276">
        <f t="shared" si="22"/>
        <v>0</v>
      </c>
      <c r="BU26" s="276">
        <f t="shared" si="23"/>
        <v>0</v>
      </c>
      <c r="BV26" s="276">
        <f t="shared" si="24"/>
        <v>0</v>
      </c>
      <c r="BW26" s="276">
        <f t="shared" si="25"/>
        <v>0</v>
      </c>
      <c r="BX26" s="276">
        <f t="shared" si="26"/>
        <v>0</v>
      </c>
      <c r="BY26" s="276">
        <f t="shared" si="27"/>
        <v>0</v>
      </c>
      <c r="BZ26" s="276">
        <f t="shared" si="28"/>
        <v>0</v>
      </c>
      <c r="CA26" s="276">
        <f t="shared" si="29"/>
        <v>0</v>
      </c>
      <c r="CB26" s="276">
        <f t="shared" si="30"/>
        <v>0</v>
      </c>
      <c r="CC26" s="276">
        <f t="shared" si="31"/>
        <v>0</v>
      </c>
      <c r="CD26" s="276">
        <f t="shared" si="32"/>
        <v>0</v>
      </c>
      <c r="CE26" s="276">
        <f t="shared" si="33"/>
        <v>0</v>
      </c>
      <c r="CF26" s="276">
        <f t="shared" si="34"/>
        <v>0</v>
      </c>
      <c r="CG26" s="276">
        <f t="shared" si="35"/>
        <v>0</v>
      </c>
      <c r="CH26" s="276">
        <f t="shared" si="36"/>
        <v>0</v>
      </c>
      <c r="CI26" s="276">
        <f t="shared" si="37"/>
        <v>1</v>
      </c>
      <c r="CJ26" s="276">
        <f t="shared" si="38"/>
        <v>0</v>
      </c>
      <c r="CK26" s="277"/>
      <c r="CL26" s="278"/>
      <c r="CM26" s="279"/>
      <c r="CN26" s="280"/>
      <c r="CO26" s="281"/>
      <c r="CP26" s="282"/>
      <c r="CQ26" s="283"/>
      <c r="CR26" s="295">
        <f t="shared" si="39"/>
        <v>3</v>
      </c>
      <c r="CS26" s="285">
        <f>IF(C24="","",SUM(AY26,IF(AW26=AW$14,0,60),IF(AX26=AX$14,0,60)))-60</f>
        <v>10</v>
      </c>
      <c r="CT26" s="286">
        <f>IF(C24="",0,IF(ISNUMBER(#REF!),#REF!+(1-(#REF!+1)/181),0))</f>
        <v>0</v>
      </c>
      <c r="CU26" s="286"/>
      <c r="CV26" s="293" t="str">
        <f>IF(ISNUMBER(#REF!),IF(ISNUMBER(CT25),IF(CT26=CT25,CV25,B26),1),"")</f>
        <v/>
      </c>
      <c r="CW26" s="288"/>
      <c r="CX26" s="288"/>
      <c r="CY26" s="288"/>
      <c r="CZ26" s="288"/>
      <c r="DA26" s="288"/>
      <c r="DB26" s="288"/>
      <c r="DC26" s="288"/>
      <c r="DD26" s="289"/>
      <c r="DE26" s="268">
        <v>4</v>
      </c>
      <c r="DF26" s="5"/>
      <c r="DG26" s="42"/>
      <c r="DH26" s="42"/>
      <c r="DI26" s="42"/>
      <c r="DJ26" s="42"/>
      <c r="DK26" s="4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</row>
    <row r="27" spans="1:253" s="123" customFormat="1" ht="20.100000000000001" customHeight="1" x14ac:dyDescent="0.25">
      <c r="A27" s="261" t="e">
        <f t="shared" si="1"/>
        <v>#REF!</v>
      </c>
      <c r="B27" s="290">
        <v>12</v>
      </c>
      <c r="C27" s="263" t="s">
        <v>253</v>
      </c>
      <c r="D27" s="294" t="s">
        <v>246</v>
      </c>
      <c r="E27" s="265">
        <v>2006</v>
      </c>
      <c r="F27" s="266"/>
      <c r="G27" s="267" t="s">
        <v>185</v>
      </c>
      <c r="H27" s="269" t="s">
        <v>63</v>
      </c>
      <c r="I27" s="268"/>
      <c r="J27" s="266"/>
      <c r="K27" s="269"/>
      <c r="L27" s="266"/>
      <c r="M27" s="266"/>
      <c r="N27" s="270" t="s">
        <v>54</v>
      </c>
      <c r="O27" s="270" t="s">
        <v>54</v>
      </c>
      <c r="P27" s="270" t="s">
        <v>54</v>
      </c>
      <c r="Q27" s="270" t="s">
        <v>54</v>
      </c>
      <c r="R27" s="270" t="s">
        <v>54</v>
      </c>
      <c r="S27" s="270" t="s">
        <v>54</v>
      </c>
      <c r="T27" s="270" t="s">
        <v>54</v>
      </c>
      <c r="U27" s="270" t="s">
        <v>54</v>
      </c>
      <c r="V27" s="270" t="s">
        <v>54</v>
      </c>
      <c r="W27" s="270" t="s">
        <v>54</v>
      </c>
      <c r="X27" s="270"/>
      <c r="Y27" s="270"/>
      <c r="Z27" s="270"/>
      <c r="AA27" s="270"/>
      <c r="AB27" s="271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2"/>
      <c r="AW27" s="273" t="s">
        <v>54</v>
      </c>
      <c r="AX27" s="270"/>
      <c r="AY27" s="301">
        <v>40</v>
      </c>
      <c r="AZ27" s="275">
        <f t="shared" si="2"/>
        <v>1</v>
      </c>
      <c r="BA27" s="276">
        <f t="shared" si="3"/>
        <v>0</v>
      </c>
      <c r="BB27" s="276">
        <f t="shared" si="4"/>
        <v>0</v>
      </c>
      <c r="BC27" s="276">
        <f t="shared" si="5"/>
        <v>0</v>
      </c>
      <c r="BD27" s="276">
        <f t="shared" si="6"/>
        <v>0</v>
      </c>
      <c r="BE27" s="276">
        <f t="shared" si="7"/>
        <v>0</v>
      </c>
      <c r="BF27" s="276">
        <f t="shared" si="8"/>
        <v>1</v>
      </c>
      <c r="BG27" s="276">
        <f t="shared" si="9"/>
        <v>0</v>
      </c>
      <c r="BH27" s="276">
        <f t="shared" si="10"/>
        <v>1</v>
      </c>
      <c r="BI27" s="276">
        <f t="shared" si="11"/>
        <v>0</v>
      </c>
      <c r="BJ27" s="276">
        <f t="shared" si="12"/>
        <v>0</v>
      </c>
      <c r="BK27" s="276">
        <f t="shared" si="13"/>
        <v>0</v>
      </c>
      <c r="BL27" s="276">
        <f t="shared" si="14"/>
        <v>0</v>
      </c>
      <c r="BM27" s="276">
        <f t="shared" si="15"/>
        <v>0</v>
      </c>
      <c r="BN27" s="276">
        <f t="shared" si="16"/>
        <v>0</v>
      </c>
      <c r="BO27" s="276">
        <f t="shared" si="17"/>
        <v>0</v>
      </c>
      <c r="BP27" s="276">
        <f t="shared" si="18"/>
        <v>0</v>
      </c>
      <c r="BQ27" s="276">
        <f t="shared" si="19"/>
        <v>0</v>
      </c>
      <c r="BR27" s="276">
        <f t="shared" si="20"/>
        <v>0</v>
      </c>
      <c r="BS27" s="276">
        <f t="shared" si="21"/>
        <v>0</v>
      </c>
      <c r="BT27" s="276">
        <f t="shared" si="22"/>
        <v>0</v>
      </c>
      <c r="BU27" s="276">
        <f t="shared" si="23"/>
        <v>0</v>
      </c>
      <c r="BV27" s="276">
        <f t="shared" si="24"/>
        <v>0</v>
      </c>
      <c r="BW27" s="276">
        <f t="shared" si="25"/>
        <v>0</v>
      </c>
      <c r="BX27" s="276">
        <f t="shared" si="26"/>
        <v>0</v>
      </c>
      <c r="BY27" s="276">
        <f t="shared" si="27"/>
        <v>0</v>
      </c>
      <c r="BZ27" s="276">
        <f t="shared" si="28"/>
        <v>0</v>
      </c>
      <c r="CA27" s="276">
        <f t="shared" si="29"/>
        <v>0</v>
      </c>
      <c r="CB27" s="276">
        <f t="shared" si="30"/>
        <v>0</v>
      </c>
      <c r="CC27" s="276">
        <f t="shared" si="31"/>
        <v>0</v>
      </c>
      <c r="CD27" s="276">
        <f t="shared" si="32"/>
        <v>0</v>
      </c>
      <c r="CE27" s="276">
        <f t="shared" si="33"/>
        <v>0</v>
      </c>
      <c r="CF27" s="276">
        <f t="shared" si="34"/>
        <v>0</v>
      </c>
      <c r="CG27" s="276">
        <f t="shared" si="35"/>
        <v>0</v>
      </c>
      <c r="CH27" s="276">
        <f t="shared" si="36"/>
        <v>0</v>
      </c>
      <c r="CI27" s="276">
        <f t="shared" si="37"/>
        <v>1</v>
      </c>
      <c r="CJ27" s="276">
        <f t="shared" si="38"/>
        <v>0</v>
      </c>
      <c r="CK27" s="277"/>
      <c r="CL27" s="278">
        <v>0.43888888888888888</v>
      </c>
      <c r="CM27" s="279">
        <v>0.51250000000000007</v>
      </c>
      <c r="CN27" s="280">
        <f>CM27-CL27-CN$9</f>
        <v>7.3611111111111183E-2</v>
      </c>
      <c r="CO27" s="281">
        <f>IF(CN27&gt;IF(G27="О1-О3",CR$10,CR$9),CN27-IF(G27="О1-О3",CR$10,CR$9),0)</f>
        <v>7.3611111111111183E-2</v>
      </c>
      <c r="CP27" s="282">
        <f>HOUR(CO27)*3600+MINUTE(CO27)*60+SECOND(CO27)</f>
        <v>6360</v>
      </c>
      <c r="CQ27" s="283"/>
      <c r="CR27" s="295">
        <f t="shared" si="39"/>
        <v>3</v>
      </c>
      <c r="CS27" s="285">
        <f>IF(C25="","",SUM(AY27,IF(AW27=AW$14,0,60),IF(AX27=AX$14,0,60)))-60</f>
        <v>40</v>
      </c>
      <c r="CT27" s="286" t="e">
        <f>IF(#REF!="",0,IF(ISNUMBER(CR18),CR18+(1-(CS18+1)/181),0))</f>
        <v>#REF!</v>
      </c>
      <c r="CU27" s="286"/>
      <c r="CV27" s="293" t="e">
        <f>IF(ISNUMBER(CR18),IF(ISNUMBER(CT26),IF(CT27=CT26,CV26,B27),1),"")</f>
        <v>#REF!</v>
      </c>
      <c r="CW27" s="288"/>
      <c r="CX27" s="288"/>
      <c r="CY27" s="288"/>
      <c r="CZ27" s="288"/>
      <c r="DA27" s="288"/>
      <c r="DB27" s="288"/>
      <c r="DC27" s="288"/>
      <c r="DD27" s="289"/>
      <c r="DE27" s="268">
        <v>5</v>
      </c>
      <c r="DF27" s="5"/>
      <c r="DG27" s="42"/>
      <c r="DH27" s="42"/>
      <c r="DI27" s="42"/>
      <c r="DJ27" s="42"/>
      <c r="DK27" s="4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pans="1:253" s="123" customFormat="1" ht="20.100000000000001" customHeight="1" x14ac:dyDescent="0.2">
      <c r="A28" s="261" t="e">
        <f>CT28</f>
        <v>#REF!</v>
      </c>
      <c r="B28" s="262">
        <v>13</v>
      </c>
      <c r="C28" s="302" t="s">
        <v>250</v>
      </c>
      <c r="D28" s="264" t="s">
        <v>171</v>
      </c>
      <c r="E28" s="265">
        <v>2001</v>
      </c>
      <c r="F28" s="268"/>
      <c r="G28" s="269" t="s">
        <v>185</v>
      </c>
      <c r="H28" s="269" t="s">
        <v>67</v>
      </c>
      <c r="I28" s="268"/>
      <c r="J28" s="268"/>
      <c r="K28" s="269" t="s">
        <v>64</v>
      </c>
      <c r="L28" s="269" t="s">
        <v>72</v>
      </c>
      <c r="M28" s="304">
        <v>33198</v>
      </c>
      <c r="N28" s="270" t="s">
        <v>54</v>
      </c>
      <c r="O28" s="270" t="s">
        <v>54</v>
      </c>
      <c r="P28" s="270" t="s">
        <v>56</v>
      </c>
      <c r="Q28" s="270" t="s">
        <v>54</v>
      </c>
      <c r="R28" s="270" t="s">
        <v>54</v>
      </c>
      <c r="S28" s="270" t="s">
        <v>54</v>
      </c>
      <c r="T28" s="270" t="s">
        <v>54</v>
      </c>
      <c r="U28" s="270" t="s">
        <v>57</v>
      </c>
      <c r="V28" s="270" t="s">
        <v>56</v>
      </c>
      <c r="W28" s="270" t="s">
        <v>56</v>
      </c>
      <c r="X28" s="270"/>
      <c r="Y28" s="270"/>
      <c r="Z28" s="270"/>
      <c r="AA28" s="270"/>
      <c r="AB28" s="271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2"/>
      <c r="AW28" s="273" t="s">
        <v>56</v>
      </c>
      <c r="AX28" s="270"/>
      <c r="AY28" s="301">
        <v>2</v>
      </c>
      <c r="AZ28" s="275">
        <f t="shared" si="2"/>
        <v>1</v>
      </c>
      <c r="BA28" s="276">
        <f t="shared" si="3"/>
        <v>0</v>
      </c>
      <c r="BB28" s="276">
        <f t="shared" si="4"/>
        <v>0</v>
      </c>
      <c r="BC28" s="276">
        <f t="shared" si="5"/>
        <v>0</v>
      </c>
      <c r="BD28" s="276">
        <f t="shared" si="6"/>
        <v>0</v>
      </c>
      <c r="BE28" s="276">
        <f t="shared" si="7"/>
        <v>0</v>
      </c>
      <c r="BF28" s="276">
        <f t="shared" si="8"/>
        <v>1</v>
      </c>
      <c r="BG28" s="276">
        <f t="shared" si="9"/>
        <v>0</v>
      </c>
      <c r="BH28" s="276">
        <f t="shared" si="10"/>
        <v>0</v>
      </c>
      <c r="BI28" s="276">
        <f t="shared" si="11"/>
        <v>1</v>
      </c>
      <c r="BJ28" s="276">
        <f t="shared" si="12"/>
        <v>0</v>
      </c>
      <c r="BK28" s="276">
        <f t="shared" si="13"/>
        <v>0</v>
      </c>
      <c r="BL28" s="276">
        <f t="shared" si="14"/>
        <v>0</v>
      </c>
      <c r="BM28" s="276">
        <f t="shared" si="15"/>
        <v>0</v>
      </c>
      <c r="BN28" s="276">
        <f t="shared" si="16"/>
        <v>0</v>
      </c>
      <c r="BO28" s="276">
        <f t="shared" si="17"/>
        <v>0</v>
      </c>
      <c r="BP28" s="276">
        <f t="shared" si="18"/>
        <v>0</v>
      </c>
      <c r="BQ28" s="276">
        <f t="shared" si="19"/>
        <v>0</v>
      </c>
      <c r="BR28" s="276">
        <f t="shared" si="20"/>
        <v>0</v>
      </c>
      <c r="BS28" s="276">
        <f t="shared" si="21"/>
        <v>0</v>
      </c>
      <c r="BT28" s="276">
        <f t="shared" si="22"/>
        <v>0</v>
      </c>
      <c r="BU28" s="276">
        <f t="shared" si="23"/>
        <v>0</v>
      </c>
      <c r="BV28" s="276">
        <f t="shared" si="24"/>
        <v>0</v>
      </c>
      <c r="BW28" s="276">
        <f t="shared" si="25"/>
        <v>0</v>
      </c>
      <c r="BX28" s="276">
        <f t="shared" si="26"/>
        <v>0</v>
      </c>
      <c r="BY28" s="276">
        <f t="shared" si="27"/>
        <v>0</v>
      </c>
      <c r="BZ28" s="276">
        <f t="shared" si="28"/>
        <v>0</v>
      </c>
      <c r="CA28" s="276">
        <f t="shared" si="29"/>
        <v>0</v>
      </c>
      <c r="CB28" s="276">
        <f t="shared" si="30"/>
        <v>0</v>
      </c>
      <c r="CC28" s="276">
        <f t="shared" si="31"/>
        <v>0</v>
      </c>
      <c r="CD28" s="276">
        <f t="shared" si="32"/>
        <v>0</v>
      </c>
      <c r="CE28" s="276">
        <f t="shared" si="33"/>
        <v>0</v>
      </c>
      <c r="CF28" s="276">
        <f t="shared" si="34"/>
        <v>0</v>
      </c>
      <c r="CG28" s="276">
        <f t="shared" si="35"/>
        <v>0</v>
      </c>
      <c r="CH28" s="276">
        <f t="shared" si="36"/>
        <v>0</v>
      </c>
      <c r="CI28" s="276">
        <f t="shared" si="37"/>
        <v>0</v>
      </c>
      <c r="CJ28" s="276">
        <f t="shared" si="38"/>
        <v>0</v>
      </c>
      <c r="CK28" s="277"/>
      <c r="CL28" s="278">
        <v>0.42708333333333331</v>
      </c>
      <c r="CM28" s="279">
        <v>0.49374999999999997</v>
      </c>
      <c r="CN28" s="280">
        <f>CM28-CL28-CN$9</f>
        <v>6.6666666666666652E-2</v>
      </c>
      <c r="CO28" s="281" t="e">
        <f>IF(CN28&gt;IF(#REF!="О1-О3",CR$10,CR$9),CN28-IF(#REF!="О1-О3",CR$10,CR$9),0)</f>
        <v>#REF!</v>
      </c>
      <c r="CP28" s="282" t="e">
        <f>HOUR(CO28)*3600+MINUTE(CO28)*60+SECOND(CO28)</f>
        <v>#REF!</v>
      </c>
      <c r="CQ28" s="283"/>
      <c r="CR28" s="295">
        <f t="shared" si="39"/>
        <v>3</v>
      </c>
      <c r="CS28" s="285">
        <f>IF(C23="","",SUM(AY28,IF(AW28=AW$14,0,60),IF(AX28=AX$14,0,60)))-60</f>
        <v>62</v>
      </c>
      <c r="CT28" s="286" t="e">
        <f>IF(#REF!="",0,IF(ISNUMBER(CR24),CR24+(1-(CS24+1)/181),0))</f>
        <v>#REF!</v>
      </c>
      <c r="CU28" s="286" t="e">
        <f t="shared" ref="CU28:CU38" si="42">CT28*100/MAX(CT:CT)</f>
        <v>#REF!</v>
      </c>
      <c r="CV28" s="293">
        <f>IF(ISNUMBER(CR24),IF(ISNUMBER(CT27),IF(CT28=CT27,CV27,B28),1),"")</f>
        <v>1</v>
      </c>
      <c r="CW28" s="288"/>
      <c r="CX28" s="288">
        <v>13</v>
      </c>
      <c r="CY28" s="288"/>
      <c r="CZ28" s="288"/>
      <c r="DA28" s="288"/>
      <c r="DB28" s="288">
        <v>8</v>
      </c>
      <c r="DC28" s="288"/>
      <c r="DD28" s="289" t="str">
        <f t="shared" ref="DD28:DD36" si="43">IF(OR(AND(CW28&gt;0,CW28&lt;4),AND(CX28&gt;0,CX28&lt;4),AND(CY28&gt;0,CY28&lt;4),AND(CZ28&gt;0,CZ28&lt;4),AND(DA28&gt;0,DA28&lt;4),AND(DB28&gt;0,DB28&lt;4),AND(DC28&gt;0,DC28&lt;4)),"Призер","")</f>
        <v/>
      </c>
      <c r="DE28" s="268">
        <v>6</v>
      </c>
      <c r="DF28" s="42"/>
      <c r="DG28" s="42"/>
      <c r="DH28" s="42"/>
      <c r="DI28" s="42"/>
      <c r="DJ28" s="42"/>
      <c r="DK28" s="4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pans="1:253" s="112" customFormat="1" ht="20.100000000000001" customHeight="1" x14ac:dyDescent="0.25">
      <c r="A29" s="261">
        <f t="shared" si="1"/>
        <v>3.6519337016574585</v>
      </c>
      <c r="B29" s="290">
        <v>14</v>
      </c>
      <c r="C29" s="263" t="s">
        <v>239</v>
      </c>
      <c r="D29" s="294" t="s">
        <v>262</v>
      </c>
      <c r="E29" s="265">
        <v>1994</v>
      </c>
      <c r="F29" s="266"/>
      <c r="G29" s="267" t="s">
        <v>185</v>
      </c>
      <c r="H29" s="268"/>
      <c r="I29" s="268"/>
      <c r="J29" s="266"/>
      <c r="K29" s="269"/>
      <c r="L29" s="266"/>
      <c r="M29" s="266"/>
      <c r="N29" s="270" t="s">
        <v>54</v>
      </c>
      <c r="O29" s="270" t="s">
        <v>54</v>
      </c>
      <c r="P29" s="270" t="s">
        <v>56</v>
      </c>
      <c r="Q29" s="270" t="s">
        <v>54</v>
      </c>
      <c r="R29" s="270" t="s">
        <v>54</v>
      </c>
      <c r="S29" s="270" t="s">
        <v>54</v>
      </c>
      <c r="T29" s="270" t="s">
        <v>54</v>
      </c>
      <c r="U29" s="270" t="s">
        <v>57</v>
      </c>
      <c r="V29" s="270" t="s">
        <v>56</v>
      </c>
      <c r="W29" s="270" t="s">
        <v>56</v>
      </c>
      <c r="X29" s="270"/>
      <c r="Y29" s="270"/>
      <c r="Z29" s="270"/>
      <c r="AA29" s="270"/>
      <c r="AB29" s="271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2"/>
      <c r="AW29" s="273" t="s">
        <v>56</v>
      </c>
      <c r="AX29" s="270"/>
      <c r="AY29" s="301">
        <v>7</v>
      </c>
      <c r="AZ29" s="275">
        <f t="shared" si="2"/>
        <v>1</v>
      </c>
      <c r="BA29" s="276">
        <f t="shared" si="3"/>
        <v>0</v>
      </c>
      <c r="BB29" s="276">
        <f t="shared" si="4"/>
        <v>0</v>
      </c>
      <c r="BC29" s="276">
        <f t="shared" si="5"/>
        <v>0</v>
      </c>
      <c r="BD29" s="276">
        <f t="shared" si="6"/>
        <v>0</v>
      </c>
      <c r="BE29" s="276">
        <f t="shared" si="7"/>
        <v>0</v>
      </c>
      <c r="BF29" s="276">
        <f t="shared" si="8"/>
        <v>1</v>
      </c>
      <c r="BG29" s="276">
        <f t="shared" si="9"/>
        <v>0</v>
      </c>
      <c r="BH29" s="276">
        <f t="shared" si="10"/>
        <v>0</v>
      </c>
      <c r="BI29" s="276">
        <f t="shared" si="11"/>
        <v>1</v>
      </c>
      <c r="BJ29" s="276">
        <f t="shared" si="12"/>
        <v>0</v>
      </c>
      <c r="BK29" s="276">
        <f t="shared" si="13"/>
        <v>0</v>
      </c>
      <c r="BL29" s="276">
        <f t="shared" si="14"/>
        <v>0</v>
      </c>
      <c r="BM29" s="276">
        <f t="shared" si="15"/>
        <v>0</v>
      </c>
      <c r="BN29" s="276">
        <f t="shared" si="16"/>
        <v>0</v>
      </c>
      <c r="BO29" s="276">
        <f t="shared" si="17"/>
        <v>0</v>
      </c>
      <c r="BP29" s="276">
        <f t="shared" si="18"/>
        <v>0</v>
      </c>
      <c r="BQ29" s="276">
        <f t="shared" si="19"/>
        <v>0</v>
      </c>
      <c r="BR29" s="276">
        <f t="shared" si="20"/>
        <v>0</v>
      </c>
      <c r="BS29" s="276">
        <f t="shared" si="21"/>
        <v>0</v>
      </c>
      <c r="BT29" s="276">
        <f t="shared" si="22"/>
        <v>0</v>
      </c>
      <c r="BU29" s="276">
        <f t="shared" si="23"/>
        <v>0</v>
      </c>
      <c r="BV29" s="276">
        <f t="shared" si="24"/>
        <v>0</v>
      </c>
      <c r="BW29" s="276">
        <f t="shared" si="25"/>
        <v>0</v>
      </c>
      <c r="BX29" s="276">
        <f t="shared" si="26"/>
        <v>0</v>
      </c>
      <c r="BY29" s="276">
        <f t="shared" si="27"/>
        <v>0</v>
      </c>
      <c r="BZ29" s="276">
        <f t="shared" si="28"/>
        <v>0</v>
      </c>
      <c r="CA29" s="276">
        <f t="shared" si="29"/>
        <v>0</v>
      </c>
      <c r="CB29" s="276">
        <f t="shared" si="30"/>
        <v>0</v>
      </c>
      <c r="CC29" s="276">
        <f t="shared" si="31"/>
        <v>0</v>
      </c>
      <c r="CD29" s="276">
        <f t="shared" si="32"/>
        <v>0</v>
      </c>
      <c r="CE29" s="276">
        <f t="shared" si="33"/>
        <v>0</v>
      </c>
      <c r="CF29" s="276">
        <f t="shared" si="34"/>
        <v>0</v>
      </c>
      <c r="CG29" s="276">
        <f t="shared" si="35"/>
        <v>0</v>
      </c>
      <c r="CH29" s="276">
        <f t="shared" si="36"/>
        <v>0</v>
      </c>
      <c r="CI29" s="276">
        <f t="shared" si="37"/>
        <v>0</v>
      </c>
      <c r="CJ29" s="276">
        <f t="shared" si="38"/>
        <v>0</v>
      </c>
      <c r="CK29" s="277"/>
      <c r="CL29" s="278"/>
      <c r="CM29" s="279"/>
      <c r="CN29" s="280"/>
      <c r="CO29" s="281"/>
      <c r="CP29" s="282"/>
      <c r="CQ29" s="283"/>
      <c r="CR29" s="295">
        <f t="shared" si="39"/>
        <v>3</v>
      </c>
      <c r="CS29" s="285">
        <f>IF(C24="","",SUM(AY29,IF(AW29=AW$14,0,60),IF(AX29=AX$14,0,60)))-60</f>
        <v>67</v>
      </c>
      <c r="CT29" s="286">
        <f>IF(C21="",0,IF(ISNUMBER(CR28),CR28+(1-(CS28+1)/181),0))</f>
        <v>3.6519337016574585</v>
      </c>
      <c r="CU29" s="286" t="e">
        <f t="shared" si="42"/>
        <v>#REF!</v>
      </c>
      <c r="CV29" s="293">
        <f>IF(ISNUMBER(CR28),IF(ISNUMBER(#REF!),IF(CT29=#REF!,#REF!,B29),1),"")</f>
        <v>1</v>
      </c>
      <c r="CW29" s="288"/>
      <c r="CX29" s="288">
        <v>12</v>
      </c>
      <c r="CY29" s="288"/>
      <c r="CZ29" s="288"/>
      <c r="DA29" s="288"/>
      <c r="DB29" s="288">
        <v>7</v>
      </c>
      <c r="DC29" s="288"/>
      <c r="DD29" s="289" t="str">
        <f t="shared" si="43"/>
        <v/>
      </c>
      <c r="DE29" s="268">
        <v>7</v>
      </c>
      <c r="DF29" s="42"/>
      <c r="DG29" s="42"/>
      <c r="DH29" s="42"/>
      <c r="DI29" s="42"/>
      <c r="DJ29" s="42"/>
      <c r="DK29" s="42"/>
    </row>
    <row r="30" spans="1:253" s="123" customFormat="1" ht="20.100000000000001" customHeight="1" x14ac:dyDescent="0.25">
      <c r="A30" s="261" t="e">
        <f t="shared" si="1"/>
        <v>#REF!</v>
      </c>
      <c r="B30" s="262">
        <v>15</v>
      </c>
      <c r="C30" s="291" t="s">
        <v>252</v>
      </c>
      <c r="D30" s="305" t="s">
        <v>246</v>
      </c>
      <c r="E30" s="265">
        <v>2006</v>
      </c>
      <c r="F30" s="269" t="s">
        <v>71</v>
      </c>
      <c r="G30" s="269" t="s">
        <v>185</v>
      </c>
      <c r="H30" s="268"/>
      <c r="I30" s="268"/>
      <c r="J30" s="266"/>
      <c r="K30" s="269"/>
      <c r="L30" s="266"/>
      <c r="M30" s="266"/>
      <c r="N30" s="270" t="s">
        <v>127</v>
      </c>
      <c r="O30" s="270" t="s">
        <v>127</v>
      </c>
      <c r="P30" s="270" t="s">
        <v>127</v>
      </c>
      <c r="Q30" s="270" t="s">
        <v>127</v>
      </c>
      <c r="R30" s="270" t="s">
        <v>127</v>
      </c>
      <c r="S30" s="270" t="s">
        <v>127</v>
      </c>
      <c r="T30" s="270" t="s">
        <v>127</v>
      </c>
      <c r="U30" s="270" t="s">
        <v>127</v>
      </c>
      <c r="V30" s="270" t="s">
        <v>127</v>
      </c>
      <c r="W30" s="270" t="s">
        <v>127</v>
      </c>
      <c r="X30" s="270"/>
      <c r="Y30" s="270"/>
      <c r="Z30" s="270"/>
      <c r="AA30" s="270"/>
      <c r="AB30" s="271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2"/>
      <c r="AW30" s="273" t="s">
        <v>172</v>
      </c>
      <c r="AX30" s="270"/>
      <c r="AY30" s="301">
        <v>35</v>
      </c>
      <c r="AZ30" s="275">
        <f t="shared" si="2"/>
        <v>1</v>
      </c>
      <c r="BA30" s="276">
        <f t="shared" si="3"/>
        <v>0</v>
      </c>
      <c r="BB30" s="276">
        <f t="shared" si="4"/>
        <v>0</v>
      </c>
      <c r="BC30" s="276">
        <f t="shared" si="5"/>
        <v>0</v>
      </c>
      <c r="BD30" s="276">
        <f t="shared" si="6"/>
        <v>0</v>
      </c>
      <c r="BE30" s="276">
        <f t="shared" si="7"/>
        <v>0</v>
      </c>
      <c r="BF30" s="276">
        <f t="shared" si="8"/>
        <v>1</v>
      </c>
      <c r="BG30" s="276">
        <f t="shared" si="9"/>
        <v>0</v>
      </c>
      <c r="BH30" s="276">
        <f t="shared" si="10"/>
        <v>1</v>
      </c>
      <c r="BI30" s="276">
        <f t="shared" si="11"/>
        <v>0</v>
      </c>
      <c r="BJ30" s="276">
        <f t="shared" si="12"/>
        <v>0</v>
      </c>
      <c r="BK30" s="276">
        <f t="shared" si="13"/>
        <v>0</v>
      </c>
      <c r="BL30" s="276">
        <f t="shared" si="14"/>
        <v>0</v>
      </c>
      <c r="BM30" s="276">
        <f t="shared" si="15"/>
        <v>0</v>
      </c>
      <c r="BN30" s="276">
        <f t="shared" si="16"/>
        <v>0</v>
      </c>
      <c r="BO30" s="276">
        <f t="shared" si="17"/>
        <v>0</v>
      </c>
      <c r="BP30" s="276">
        <f t="shared" si="18"/>
        <v>0</v>
      </c>
      <c r="BQ30" s="276">
        <f t="shared" si="19"/>
        <v>0</v>
      </c>
      <c r="BR30" s="276">
        <f t="shared" si="20"/>
        <v>0</v>
      </c>
      <c r="BS30" s="276">
        <f t="shared" si="21"/>
        <v>0</v>
      </c>
      <c r="BT30" s="276">
        <f t="shared" si="22"/>
        <v>0</v>
      </c>
      <c r="BU30" s="276">
        <f t="shared" si="23"/>
        <v>0</v>
      </c>
      <c r="BV30" s="276">
        <f t="shared" si="24"/>
        <v>0</v>
      </c>
      <c r="BW30" s="276">
        <f t="shared" si="25"/>
        <v>0</v>
      </c>
      <c r="BX30" s="276">
        <f t="shared" si="26"/>
        <v>0</v>
      </c>
      <c r="BY30" s="276">
        <f t="shared" si="27"/>
        <v>0</v>
      </c>
      <c r="BZ30" s="276">
        <f t="shared" si="28"/>
        <v>0</v>
      </c>
      <c r="CA30" s="276">
        <f t="shared" si="29"/>
        <v>0</v>
      </c>
      <c r="CB30" s="276">
        <f t="shared" si="30"/>
        <v>0</v>
      </c>
      <c r="CC30" s="276">
        <f t="shared" si="31"/>
        <v>0</v>
      </c>
      <c r="CD30" s="276">
        <f t="shared" si="32"/>
        <v>0</v>
      </c>
      <c r="CE30" s="276">
        <f t="shared" si="33"/>
        <v>0</v>
      </c>
      <c r="CF30" s="276">
        <f t="shared" si="34"/>
        <v>0</v>
      </c>
      <c r="CG30" s="276">
        <f t="shared" si="35"/>
        <v>0</v>
      </c>
      <c r="CH30" s="276">
        <f t="shared" si="36"/>
        <v>0</v>
      </c>
      <c r="CI30" s="276">
        <f t="shared" si="37"/>
        <v>0</v>
      </c>
      <c r="CJ30" s="276">
        <f t="shared" si="38"/>
        <v>0</v>
      </c>
      <c r="CK30" s="277"/>
      <c r="CL30" s="278"/>
      <c r="CM30" s="279"/>
      <c r="CN30" s="280"/>
      <c r="CO30" s="281"/>
      <c r="CP30" s="282"/>
      <c r="CQ30" s="283"/>
      <c r="CR30" s="295">
        <f t="shared" si="39"/>
        <v>3</v>
      </c>
      <c r="CS30" s="285">
        <f>IF(C29="","",SUM(AY30,IF(AW30=AW$14,0,60),IF(AX30=AX$14,0,60)))-60</f>
        <v>95</v>
      </c>
      <c r="CT30" s="286" t="e">
        <f>IF(#REF!="",0,IF(ISNUMBER(CR21),CR21+(1-(CS21+1)/181),0))</f>
        <v>#REF!</v>
      </c>
      <c r="CU30" s="286" t="e">
        <f t="shared" si="42"/>
        <v>#REF!</v>
      </c>
      <c r="CV30" s="293">
        <f>IF(ISNUMBER(CR21),IF(ISNUMBER(#REF!),IF(CT30=#REF!,#REF!,B30),1),"")</f>
        <v>1</v>
      </c>
      <c r="CW30" s="288"/>
      <c r="CX30" s="288">
        <v>15</v>
      </c>
      <c r="CY30" s="288"/>
      <c r="CZ30" s="288"/>
      <c r="DA30" s="288"/>
      <c r="DB30" s="288"/>
      <c r="DC30" s="288"/>
      <c r="DD30" s="289" t="str">
        <f t="shared" si="43"/>
        <v/>
      </c>
      <c r="DE30" s="268">
        <v>8</v>
      </c>
      <c r="DF30" s="42"/>
      <c r="DG30" s="42"/>
      <c r="DH30" s="42"/>
      <c r="DI30" s="42"/>
      <c r="DJ30" s="42"/>
      <c r="DK30" s="4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2" customFormat="1" ht="20.100000000000001" customHeight="1" x14ac:dyDescent="0.25">
      <c r="A31" s="261">
        <f t="shared" si="1"/>
        <v>9.5801104972375697</v>
      </c>
      <c r="B31" s="290">
        <v>16</v>
      </c>
      <c r="C31" s="263" t="s">
        <v>251</v>
      </c>
      <c r="D31" s="294" t="s">
        <v>246</v>
      </c>
      <c r="E31" s="265">
        <v>2005</v>
      </c>
      <c r="F31" s="266"/>
      <c r="G31" s="267" t="s">
        <v>185</v>
      </c>
      <c r="H31" s="267" t="s">
        <v>63</v>
      </c>
      <c r="I31" s="268">
        <v>106</v>
      </c>
      <c r="J31" s="306"/>
      <c r="K31" s="269" t="s">
        <v>64</v>
      </c>
      <c r="L31" s="269"/>
      <c r="M31" s="306">
        <v>32247</v>
      </c>
      <c r="N31" s="270" t="s">
        <v>54</v>
      </c>
      <c r="O31" s="270" t="s">
        <v>54</v>
      </c>
      <c r="P31" s="270" t="s">
        <v>54</v>
      </c>
      <c r="Q31" s="270" t="s">
        <v>54</v>
      </c>
      <c r="R31" s="270" t="s">
        <v>54</v>
      </c>
      <c r="S31" s="270" t="s">
        <v>54</v>
      </c>
      <c r="T31" s="270" t="s">
        <v>54</v>
      </c>
      <c r="U31" s="270" t="s">
        <v>54</v>
      </c>
      <c r="V31" s="270" t="s">
        <v>54</v>
      </c>
      <c r="W31" s="270" t="s">
        <v>54</v>
      </c>
      <c r="X31" s="270"/>
      <c r="Y31" s="270"/>
      <c r="Z31" s="270"/>
      <c r="AA31" s="270"/>
      <c r="AB31" s="271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2"/>
      <c r="AW31" s="273" t="s">
        <v>56</v>
      </c>
      <c r="AX31" s="270"/>
      <c r="AY31" s="301">
        <v>40</v>
      </c>
      <c r="AZ31" s="275">
        <f t="shared" si="2"/>
        <v>1</v>
      </c>
      <c r="BA31" s="276">
        <f t="shared" si="3"/>
        <v>0</v>
      </c>
      <c r="BB31" s="276">
        <f t="shared" si="4"/>
        <v>0</v>
      </c>
      <c r="BC31" s="276">
        <f t="shared" si="5"/>
        <v>0</v>
      </c>
      <c r="BD31" s="276">
        <f t="shared" si="6"/>
        <v>0</v>
      </c>
      <c r="BE31" s="276">
        <f t="shared" si="7"/>
        <v>0</v>
      </c>
      <c r="BF31" s="276">
        <f t="shared" si="8"/>
        <v>1</v>
      </c>
      <c r="BG31" s="276">
        <f t="shared" si="9"/>
        <v>0</v>
      </c>
      <c r="BH31" s="276">
        <f t="shared" si="10"/>
        <v>1</v>
      </c>
      <c r="BI31" s="276">
        <f t="shared" si="11"/>
        <v>0</v>
      </c>
      <c r="BJ31" s="276">
        <f t="shared" si="12"/>
        <v>0</v>
      </c>
      <c r="BK31" s="276">
        <f t="shared" si="13"/>
        <v>0</v>
      </c>
      <c r="BL31" s="276">
        <f t="shared" si="14"/>
        <v>0</v>
      </c>
      <c r="BM31" s="276">
        <f t="shared" si="15"/>
        <v>0</v>
      </c>
      <c r="BN31" s="276">
        <f t="shared" si="16"/>
        <v>0</v>
      </c>
      <c r="BO31" s="276">
        <f t="shared" si="17"/>
        <v>0</v>
      </c>
      <c r="BP31" s="276">
        <f t="shared" si="18"/>
        <v>0</v>
      </c>
      <c r="BQ31" s="276">
        <f t="shared" si="19"/>
        <v>0</v>
      </c>
      <c r="BR31" s="276">
        <f t="shared" si="20"/>
        <v>0</v>
      </c>
      <c r="BS31" s="276">
        <f t="shared" si="21"/>
        <v>0</v>
      </c>
      <c r="BT31" s="276">
        <f t="shared" si="22"/>
        <v>0</v>
      </c>
      <c r="BU31" s="276">
        <f t="shared" si="23"/>
        <v>0</v>
      </c>
      <c r="BV31" s="276">
        <f t="shared" si="24"/>
        <v>0</v>
      </c>
      <c r="BW31" s="276">
        <f t="shared" si="25"/>
        <v>0</v>
      </c>
      <c r="BX31" s="276">
        <f t="shared" si="26"/>
        <v>0</v>
      </c>
      <c r="BY31" s="276">
        <f t="shared" si="27"/>
        <v>0</v>
      </c>
      <c r="BZ31" s="276">
        <f t="shared" si="28"/>
        <v>0</v>
      </c>
      <c r="CA31" s="276">
        <f t="shared" si="29"/>
        <v>0</v>
      </c>
      <c r="CB31" s="276">
        <f t="shared" si="30"/>
        <v>0</v>
      </c>
      <c r="CC31" s="276">
        <f t="shared" si="31"/>
        <v>0</v>
      </c>
      <c r="CD31" s="276">
        <f t="shared" si="32"/>
        <v>0</v>
      </c>
      <c r="CE31" s="276">
        <f t="shared" si="33"/>
        <v>0</v>
      </c>
      <c r="CF31" s="276">
        <f t="shared" si="34"/>
        <v>0</v>
      </c>
      <c r="CG31" s="276">
        <f t="shared" si="35"/>
        <v>0</v>
      </c>
      <c r="CH31" s="276">
        <f t="shared" si="36"/>
        <v>0</v>
      </c>
      <c r="CI31" s="276">
        <f t="shared" si="37"/>
        <v>0</v>
      </c>
      <c r="CJ31" s="276">
        <f t="shared" si="38"/>
        <v>0</v>
      </c>
      <c r="CK31" s="277"/>
      <c r="CL31" s="278">
        <v>0.44444444444444442</v>
      </c>
      <c r="CM31" s="279">
        <v>0.4861111111111111</v>
      </c>
      <c r="CN31" s="280">
        <f>CM31-CL31-CN$9</f>
        <v>4.1666666666666685E-2</v>
      </c>
      <c r="CO31" s="281" t="e">
        <f>IF(CN31&gt;IF(#REF!="О1-О3",CR$10,CR$9),CN31-IF(#REF!="О1-О3",CR$10,CR$9),0)</f>
        <v>#REF!</v>
      </c>
      <c r="CP31" s="282" t="e">
        <f>HOUR(CO31)*3600+MINUTE(CO31)*60+SECOND(CO31)</f>
        <v>#REF!</v>
      </c>
      <c r="CQ31" s="283"/>
      <c r="CR31" s="295">
        <f t="shared" si="39"/>
        <v>3</v>
      </c>
      <c r="CS31" s="285">
        <f>IF(C30="","",SUM(AY31,IF(AW31=AW$14,0,60),IF(AX31=AX$14,0,60)))-60</f>
        <v>100</v>
      </c>
      <c r="CT31" s="286">
        <f>IF(C20="",0,IF(ISNUMBER(CR17),CR17+(1-(CS17+1)/181),0))</f>
        <v>9.5801104972375697</v>
      </c>
      <c r="CU31" s="286" t="e">
        <f t="shared" si="42"/>
        <v>#REF!</v>
      </c>
      <c r="CV31" s="293">
        <f>IF(ISNUMBER(CR17),IF(ISNUMBER(CT30),IF(CT31=CT30,CV30,B31),1),"")</f>
        <v>1</v>
      </c>
      <c r="CW31" s="288"/>
      <c r="CX31" s="288">
        <v>16</v>
      </c>
      <c r="CY31" s="288"/>
      <c r="CZ31" s="288"/>
      <c r="DA31" s="288"/>
      <c r="DB31" s="288"/>
      <c r="DC31" s="288"/>
      <c r="DD31" s="289" t="str">
        <f t="shared" si="43"/>
        <v/>
      </c>
      <c r="DE31" s="268">
        <v>9</v>
      </c>
      <c r="DF31" s="42"/>
      <c r="DG31" s="42"/>
      <c r="DH31" s="42"/>
      <c r="DI31" s="42"/>
      <c r="DJ31" s="42"/>
      <c r="DK31" s="42"/>
    </row>
    <row r="32" spans="1:253" s="112" customFormat="1" ht="20.100000000000001" customHeight="1" x14ac:dyDescent="0.25">
      <c r="A32" s="261">
        <f t="shared" si="1"/>
        <v>4.6353591160220997</v>
      </c>
      <c r="B32" s="262">
        <v>17</v>
      </c>
      <c r="C32" s="264" t="s">
        <v>247</v>
      </c>
      <c r="D32" s="264" t="s">
        <v>246</v>
      </c>
      <c r="E32" s="265">
        <v>2005</v>
      </c>
      <c r="F32" s="266"/>
      <c r="G32" s="267" t="s">
        <v>185</v>
      </c>
      <c r="H32" s="269" t="s">
        <v>67</v>
      </c>
      <c r="I32" s="268"/>
      <c r="J32" s="266"/>
      <c r="K32" s="269"/>
      <c r="L32" s="266"/>
      <c r="M32" s="266"/>
      <c r="N32" s="270" t="s">
        <v>56</v>
      </c>
      <c r="O32" s="270" t="s">
        <v>55</v>
      </c>
      <c r="P32" s="270" t="s">
        <v>56</v>
      </c>
      <c r="Q32" s="270" t="s">
        <v>54</v>
      </c>
      <c r="R32" s="270" t="s">
        <v>55</v>
      </c>
      <c r="S32" s="270" t="s">
        <v>54</v>
      </c>
      <c r="T32" s="270" t="s">
        <v>54</v>
      </c>
      <c r="U32" s="270" t="s">
        <v>55</v>
      </c>
      <c r="V32" s="270" t="s">
        <v>56</v>
      </c>
      <c r="W32" s="270" t="s">
        <v>54</v>
      </c>
      <c r="X32" s="270"/>
      <c r="Y32" s="270"/>
      <c r="Z32" s="270"/>
      <c r="AA32" s="270"/>
      <c r="AB32" s="271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2"/>
      <c r="AW32" s="273" t="s">
        <v>56</v>
      </c>
      <c r="AX32" s="270"/>
      <c r="AY32" s="301">
        <v>9</v>
      </c>
      <c r="AZ32" s="275">
        <f t="shared" si="2"/>
        <v>0</v>
      </c>
      <c r="BA32" s="276">
        <f t="shared" si="3"/>
        <v>0</v>
      </c>
      <c r="BB32" s="276">
        <f t="shared" si="4"/>
        <v>0</v>
      </c>
      <c r="BC32" s="276">
        <f t="shared" si="5"/>
        <v>0</v>
      </c>
      <c r="BD32" s="276">
        <f t="shared" si="6"/>
        <v>0</v>
      </c>
      <c r="BE32" s="276">
        <f t="shared" si="7"/>
        <v>0</v>
      </c>
      <c r="BF32" s="276">
        <f t="shared" si="8"/>
        <v>1</v>
      </c>
      <c r="BG32" s="276">
        <f t="shared" si="9"/>
        <v>0</v>
      </c>
      <c r="BH32" s="276">
        <f t="shared" si="10"/>
        <v>0</v>
      </c>
      <c r="BI32" s="276">
        <f t="shared" si="11"/>
        <v>0</v>
      </c>
      <c r="BJ32" s="276">
        <f t="shared" si="12"/>
        <v>0</v>
      </c>
      <c r="BK32" s="276">
        <f t="shared" si="13"/>
        <v>0</v>
      </c>
      <c r="BL32" s="276">
        <f t="shared" si="14"/>
        <v>0</v>
      </c>
      <c r="BM32" s="276">
        <f t="shared" si="15"/>
        <v>0</v>
      </c>
      <c r="BN32" s="276">
        <f t="shared" si="16"/>
        <v>0</v>
      </c>
      <c r="BO32" s="276">
        <f t="shared" si="17"/>
        <v>0</v>
      </c>
      <c r="BP32" s="276">
        <f t="shared" si="18"/>
        <v>0</v>
      </c>
      <c r="BQ32" s="276">
        <f t="shared" si="19"/>
        <v>0</v>
      </c>
      <c r="BR32" s="276">
        <f t="shared" si="20"/>
        <v>0</v>
      </c>
      <c r="BS32" s="276">
        <f t="shared" si="21"/>
        <v>0</v>
      </c>
      <c r="BT32" s="276">
        <f t="shared" si="22"/>
        <v>0</v>
      </c>
      <c r="BU32" s="276">
        <f t="shared" si="23"/>
        <v>0</v>
      </c>
      <c r="BV32" s="276">
        <f t="shared" si="24"/>
        <v>0</v>
      </c>
      <c r="BW32" s="276">
        <f t="shared" si="25"/>
        <v>0</v>
      </c>
      <c r="BX32" s="276">
        <f t="shared" si="26"/>
        <v>0</v>
      </c>
      <c r="BY32" s="276">
        <f t="shared" si="27"/>
        <v>0</v>
      </c>
      <c r="BZ32" s="276">
        <f t="shared" si="28"/>
        <v>0</v>
      </c>
      <c r="CA32" s="276">
        <f t="shared" si="29"/>
        <v>0</v>
      </c>
      <c r="CB32" s="276">
        <f t="shared" si="30"/>
        <v>0</v>
      </c>
      <c r="CC32" s="276">
        <f t="shared" si="31"/>
        <v>0</v>
      </c>
      <c r="CD32" s="276">
        <f t="shared" si="32"/>
        <v>0</v>
      </c>
      <c r="CE32" s="276">
        <f t="shared" si="33"/>
        <v>0</v>
      </c>
      <c r="CF32" s="276">
        <f t="shared" si="34"/>
        <v>0</v>
      </c>
      <c r="CG32" s="276">
        <f t="shared" si="35"/>
        <v>0</v>
      </c>
      <c r="CH32" s="276">
        <f t="shared" si="36"/>
        <v>0</v>
      </c>
      <c r="CI32" s="276">
        <f t="shared" si="37"/>
        <v>0</v>
      </c>
      <c r="CJ32" s="276">
        <f t="shared" si="38"/>
        <v>0</v>
      </c>
      <c r="CK32" s="277"/>
      <c r="CL32" s="278">
        <v>0.42152777777777778</v>
      </c>
      <c r="CM32" s="279">
        <v>0.46458333333333335</v>
      </c>
      <c r="CN32" s="280">
        <f>CM32-CL32-CN$9</f>
        <v>4.3055555555555569E-2</v>
      </c>
      <c r="CO32" s="281">
        <f>IF(CN32&gt;IF(G32="О1-О3",CR$10,CR$9),CN32-IF(G32="О1-О3",CR$10,CR$9),0)</f>
        <v>4.3055555555555569E-2</v>
      </c>
      <c r="CP32" s="282">
        <f>HOUR(CO32)*3600+MINUTE(CO32)*60+SECOND(CO32)</f>
        <v>3720</v>
      </c>
      <c r="CQ32" s="283"/>
      <c r="CR32" s="295">
        <f t="shared" si="39"/>
        <v>1</v>
      </c>
      <c r="CS32" s="285">
        <f t="shared" ref="CS32:CS38" si="44">IF(C30="","",SUM(AY32,IF(AW32=AW$14,0,60),IF(AX32=AX$14,0,60)))-60</f>
        <v>69</v>
      </c>
      <c r="CT32" s="286">
        <f>IF(C22="",0,IF(ISNUMBER(CR22),CR22+(1-(CS22+1)/181),0))</f>
        <v>4.6353591160220997</v>
      </c>
      <c r="CU32" s="286" t="e">
        <f t="shared" si="42"/>
        <v>#REF!</v>
      </c>
      <c r="CV32" s="293">
        <f>IF(ISNUMBER(CR22),IF(ISNUMBER(CT31),IF(CT32=CT31,CV31,B32),1),"")</f>
        <v>17</v>
      </c>
      <c r="CW32" s="288"/>
      <c r="CX32" s="288">
        <v>6</v>
      </c>
      <c r="CY32" s="288"/>
      <c r="CZ32" s="288"/>
      <c r="DA32" s="288"/>
      <c r="DB32" s="288"/>
      <c r="DC32" s="288"/>
      <c r="DD32" s="289" t="str">
        <f t="shared" si="43"/>
        <v/>
      </c>
      <c r="DE32" s="268">
        <v>10</v>
      </c>
      <c r="DF32" s="42"/>
      <c r="DG32" s="42"/>
      <c r="DH32" s="42"/>
      <c r="DI32" s="42"/>
      <c r="DJ32" s="42"/>
      <c r="DK32" s="42"/>
    </row>
    <row r="33" spans="1:253" s="112" customFormat="1" ht="20.100000000000001" customHeight="1" x14ac:dyDescent="0.2">
      <c r="A33" s="261">
        <f t="shared" si="1"/>
        <v>9.9779005524861883</v>
      </c>
      <c r="B33" s="290">
        <v>18</v>
      </c>
      <c r="C33" s="302" t="s">
        <v>266</v>
      </c>
      <c r="D33" s="264" t="s">
        <v>246</v>
      </c>
      <c r="E33" s="265">
        <v>2005</v>
      </c>
      <c r="F33" s="266"/>
      <c r="G33" s="269" t="s">
        <v>185</v>
      </c>
      <c r="H33" s="268"/>
      <c r="I33" s="268"/>
      <c r="J33" s="266"/>
      <c r="K33" s="269"/>
      <c r="L33" s="266"/>
      <c r="M33" s="266"/>
      <c r="N33" s="270" t="s">
        <v>175</v>
      </c>
      <c r="O33" s="270" t="s">
        <v>175</v>
      </c>
      <c r="P33" s="270" t="s">
        <v>175</v>
      </c>
      <c r="Q33" s="270" t="s">
        <v>175</v>
      </c>
      <c r="R33" s="270" t="s">
        <v>175</v>
      </c>
      <c r="S33" s="270" t="s">
        <v>175</v>
      </c>
      <c r="T33" s="270" t="s">
        <v>175</v>
      </c>
      <c r="U33" s="270" t="s">
        <v>175</v>
      </c>
      <c r="V33" s="270" t="s">
        <v>175</v>
      </c>
      <c r="W33" s="270" t="s">
        <v>175</v>
      </c>
      <c r="X33" s="270"/>
      <c r="Y33" s="270"/>
      <c r="Z33" s="270"/>
      <c r="AA33" s="270"/>
      <c r="AB33" s="271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2"/>
      <c r="AW33" s="273" t="s">
        <v>127</v>
      </c>
      <c r="AX33" s="270"/>
      <c r="AY33" s="301">
        <v>13</v>
      </c>
      <c r="AZ33" s="275">
        <f t="shared" si="2"/>
        <v>0</v>
      </c>
      <c r="BA33" s="276">
        <f t="shared" si="3"/>
        <v>0</v>
      </c>
      <c r="BB33" s="276">
        <f t="shared" si="4"/>
        <v>0</v>
      </c>
      <c r="BC33" s="276">
        <f t="shared" si="5"/>
        <v>0</v>
      </c>
      <c r="BD33" s="276">
        <f t="shared" si="6"/>
        <v>0</v>
      </c>
      <c r="BE33" s="276">
        <f t="shared" si="7"/>
        <v>0</v>
      </c>
      <c r="BF33" s="276">
        <f t="shared" si="8"/>
        <v>0</v>
      </c>
      <c r="BG33" s="276">
        <f t="shared" si="9"/>
        <v>0</v>
      </c>
      <c r="BH33" s="276">
        <f t="shared" si="10"/>
        <v>0</v>
      </c>
      <c r="BI33" s="276">
        <f t="shared" si="11"/>
        <v>0</v>
      </c>
      <c r="BJ33" s="276">
        <f t="shared" si="12"/>
        <v>0</v>
      </c>
      <c r="BK33" s="276">
        <f t="shared" si="13"/>
        <v>0</v>
      </c>
      <c r="BL33" s="276">
        <f t="shared" si="14"/>
        <v>0</v>
      </c>
      <c r="BM33" s="276">
        <f t="shared" si="15"/>
        <v>0</v>
      </c>
      <c r="BN33" s="276">
        <f t="shared" si="16"/>
        <v>0</v>
      </c>
      <c r="BO33" s="276">
        <f t="shared" si="17"/>
        <v>0</v>
      </c>
      <c r="BP33" s="276">
        <f t="shared" si="18"/>
        <v>0</v>
      </c>
      <c r="BQ33" s="276">
        <f t="shared" si="19"/>
        <v>0</v>
      </c>
      <c r="BR33" s="276">
        <f t="shared" si="20"/>
        <v>0</v>
      </c>
      <c r="BS33" s="276">
        <f t="shared" si="21"/>
        <v>0</v>
      </c>
      <c r="BT33" s="276">
        <f t="shared" si="22"/>
        <v>0</v>
      </c>
      <c r="BU33" s="276">
        <f t="shared" si="23"/>
        <v>0</v>
      </c>
      <c r="BV33" s="276">
        <f t="shared" si="24"/>
        <v>0</v>
      </c>
      <c r="BW33" s="276">
        <f t="shared" si="25"/>
        <v>0</v>
      </c>
      <c r="BX33" s="276">
        <f t="shared" si="26"/>
        <v>0</v>
      </c>
      <c r="BY33" s="276">
        <f t="shared" si="27"/>
        <v>0</v>
      </c>
      <c r="BZ33" s="276">
        <f t="shared" si="28"/>
        <v>0</v>
      </c>
      <c r="CA33" s="276">
        <f t="shared" si="29"/>
        <v>0</v>
      </c>
      <c r="CB33" s="276">
        <f t="shared" si="30"/>
        <v>0</v>
      </c>
      <c r="CC33" s="276">
        <f t="shared" si="31"/>
        <v>0</v>
      </c>
      <c r="CD33" s="276">
        <f t="shared" si="32"/>
        <v>0</v>
      </c>
      <c r="CE33" s="276">
        <f t="shared" si="33"/>
        <v>0</v>
      </c>
      <c r="CF33" s="276">
        <f t="shared" si="34"/>
        <v>0</v>
      </c>
      <c r="CG33" s="276">
        <f t="shared" si="35"/>
        <v>0</v>
      </c>
      <c r="CH33" s="276">
        <f t="shared" si="36"/>
        <v>0</v>
      </c>
      <c r="CI33" s="276">
        <f t="shared" si="37"/>
        <v>1</v>
      </c>
      <c r="CJ33" s="276">
        <f t="shared" si="38"/>
        <v>0</v>
      </c>
      <c r="CK33" s="277"/>
      <c r="CL33" s="278"/>
      <c r="CM33" s="279"/>
      <c r="CN33" s="280"/>
      <c r="CO33" s="281"/>
      <c r="CP33" s="282"/>
      <c r="CQ33" s="283"/>
      <c r="CR33" s="295">
        <f t="shared" si="39"/>
        <v>0</v>
      </c>
      <c r="CS33" s="296">
        <f t="shared" si="44"/>
        <v>13</v>
      </c>
      <c r="CT33" s="286">
        <f>IF(C29="",0,IF(ISNUMBER(CR23),CR23+(1-(CS23+1)/181),0))</f>
        <v>9.9779005524861883</v>
      </c>
      <c r="CU33" s="286" t="e">
        <f t="shared" si="42"/>
        <v>#REF!</v>
      </c>
      <c r="CV33" s="293">
        <f>IF(ISNUMBER(CR23),IF(ISNUMBER(#REF!),IF(CT33=#REF!,#REF!,B33),1),"")</f>
        <v>1</v>
      </c>
      <c r="CW33" s="288"/>
      <c r="CX33" s="288">
        <v>11</v>
      </c>
      <c r="CY33" s="288"/>
      <c r="CZ33" s="288"/>
      <c r="DA33" s="288"/>
      <c r="DB33" s="288"/>
      <c r="DC33" s="288"/>
      <c r="DD33" s="289" t="str">
        <f t="shared" si="43"/>
        <v/>
      </c>
      <c r="DE33" s="268">
        <v>11</v>
      </c>
      <c r="DF33" s="42"/>
      <c r="DG33" s="42"/>
      <c r="DH33" s="42"/>
      <c r="DI33" s="42"/>
      <c r="DJ33" s="42"/>
      <c r="DK33" s="42"/>
    </row>
    <row r="34" spans="1:253" s="112" customFormat="1" ht="20.100000000000001" customHeight="1" x14ac:dyDescent="0.2">
      <c r="A34" s="261">
        <f t="shared" si="1"/>
        <v>3.6243093922651934</v>
      </c>
      <c r="B34" s="262">
        <v>19</v>
      </c>
      <c r="C34" s="302" t="s">
        <v>267</v>
      </c>
      <c r="D34" s="264" t="s">
        <v>246</v>
      </c>
      <c r="E34" s="265">
        <v>2005</v>
      </c>
      <c r="F34" s="266"/>
      <c r="G34" s="267" t="s">
        <v>185</v>
      </c>
      <c r="H34" s="268"/>
      <c r="I34" s="268"/>
      <c r="J34" s="266"/>
      <c r="K34" s="269"/>
      <c r="L34" s="266"/>
      <c r="M34" s="266"/>
      <c r="N34" s="270" t="s">
        <v>175</v>
      </c>
      <c r="O34" s="270" t="s">
        <v>175</v>
      </c>
      <c r="P34" s="270" t="s">
        <v>175</v>
      </c>
      <c r="Q34" s="270" t="s">
        <v>175</v>
      </c>
      <c r="R34" s="270" t="s">
        <v>175</v>
      </c>
      <c r="S34" s="270" t="s">
        <v>127</v>
      </c>
      <c r="T34" s="270" t="s">
        <v>175</v>
      </c>
      <c r="U34" s="270" t="s">
        <v>175</v>
      </c>
      <c r="V34" s="270" t="s">
        <v>175</v>
      </c>
      <c r="W34" s="270" t="s">
        <v>175</v>
      </c>
      <c r="X34" s="270"/>
      <c r="Y34" s="270"/>
      <c r="Z34" s="270"/>
      <c r="AA34" s="270"/>
      <c r="AB34" s="271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2"/>
      <c r="AW34" s="273" t="s">
        <v>172</v>
      </c>
      <c r="AX34" s="270"/>
      <c r="AY34" s="301">
        <v>24</v>
      </c>
      <c r="AZ34" s="275">
        <f t="shared" si="2"/>
        <v>0</v>
      </c>
      <c r="BA34" s="276">
        <f t="shared" si="3"/>
        <v>0</v>
      </c>
      <c r="BB34" s="276">
        <f t="shared" si="4"/>
        <v>0</v>
      </c>
      <c r="BC34" s="276">
        <f t="shared" si="5"/>
        <v>0</v>
      </c>
      <c r="BD34" s="276">
        <f t="shared" si="6"/>
        <v>0</v>
      </c>
      <c r="BE34" s="276">
        <f t="shared" si="7"/>
        <v>0</v>
      </c>
      <c r="BF34" s="276">
        <f t="shared" si="8"/>
        <v>0</v>
      </c>
      <c r="BG34" s="276">
        <f t="shared" si="9"/>
        <v>0</v>
      </c>
      <c r="BH34" s="276">
        <f t="shared" si="10"/>
        <v>0</v>
      </c>
      <c r="BI34" s="276">
        <f t="shared" si="11"/>
        <v>0</v>
      </c>
      <c r="BJ34" s="276">
        <f t="shared" si="12"/>
        <v>0</v>
      </c>
      <c r="BK34" s="276">
        <f t="shared" si="13"/>
        <v>0</v>
      </c>
      <c r="BL34" s="276">
        <f t="shared" si="14"/>
        <v>0</v>
      </c>
      <c r="BM34" s="276">
        <f t="shared" si="15"/>
        <v>0</v>
      </c>
      <c r="BN34" s="276">
        <f t="shared" si="16"/>
        <v>0</v>
      </c>
      <c r="BO34" s="276">
        <f t="shared" si="17"/>
        <v>0</v>
      </c>
      <c r="BP34" s="276">
        <f t="shared" si="18"/>
        <v>0</v>
      </c>
      <c r="BQ34" s="276">
        <f t="shared" si="19"/>
        <v>0</v>
      </c>
      <c r="BR34" s="276">
        <f t="shared" si="20"/>
        <v>0</v>
      </c>
      <c r="BS34" s="276">
        <f t="shared" si="21"/>
        <v>0</v>
      </c>
      <c r="BT34" s="276">
        <f t="shared" si="22"/>
        <v>0</v>
      </c>
      <c r="BU34" s="276">
        <f t="shared" si="23"/>
        <v>0</v>
      </c>
      <c r="BV34" s="276">
        <f t="shared" si="24"/>
        <v>0</v>
      </c>
      <c r="BW34" s="276">
        <f t="shared" si="25"/>
        <v>0</v>
      </c>
      <c r="BX34" s="276">
        <f t="shared" si="26"/>
        <v>0</v>
      </c>
      <c r="BY34" s="276">
        <f t="shared" si="27"/>
        <v>0</v>
      </c>
      <c r="BZ34" s="276">
        <f t="shared" si="28"/>
        <v>0</v>
      </c>
      <c r="CA34" s="276">
        <f t="shared" si="29"/>
        <v>0</v>
      </c>
      <c r="CB34" s="276">
        <f t="shared" si="30"/>
        <v>0</v>
      </c>
      <c r="CC34" s="276">
        <f t="shared" si="31"/>
        <v>0</v>
      </c>
      <c r="CD34" s="276">
        <f t="shared" si="32"/>
        <v>0</v>
      </c>
      <c r="CE34" s="276">
        <f t="shared" si="33"/>
        <v>0</v>
      </c>
      <c r="CF34" s="276">
        <f t="shared" si="34"/>
        <v>0</v>
      </c>
      <c r="CG34" s="276">
        <f t="shared" si="35"/>
        <v>0</v>
      </c>
      <c r="CH34" s="276">
        <f t="shared" si="36"/>
        <v>0</v>
      </c>
      <c r="CI34" s="276">
        <f t="shared" si="37"/>
        <v>0</v>
      </c>
      <c r="CJ34" s="276">
        <f t="shared" si="38"/>
        <v>0</v>
      </c>
      <c r="CK34" s="277"/>
      <c r="CL34" s="278"/>
      <c r="CM34" s="279"/>
      <c r="CN34" s="280"/>
      <c r="CO34" s="281"/>
      <c r="CP34" s="282"/>
      <c r="CQ34" s="283"/>
      <c r="CR34" s="295">
        <f t="shared" si="39"/>
        <v>0</v>
      </c>
      <c r="CS34" s="285">
        <f t="shared" si="44"/>
        <v>84</v>
      </c>
      <c r="CT34" s="286">
        <f>IF(C27="",0,IF(ISNUMBER(CR29),CR29+(1-(CS29+1)/181),0))</f>
        <v>3.6243093922651934</v>
      </c>
      <c r="CU34" s="286" t="e">
        <f t="shared" si="42"/>
        <v>#REF!</v>
      </c>
      <c r="CV34" s="293">
        <f>IF(ISNUMBER(CR29),IF(ISNUMBER(CT33),IF(CT34=CT33,CV33,B34),1),"")</f>
        <v>19</v>
      </c>
      <c r="CW34" s="288"/>
      <c r="CX34" s="288"/>
      <c r="CY34" s="288">
        <v>6</v>
      </c>
      <c r="CZ34" s="288"/>
      <c r="DA34" s="288"/>
      <c r="DB34" s="288"/>
      <c r="DC34" s="288"/>
      <c r="DD34" s="289" t="str">
        <f t="shared" si="43"/>
        <v/>
      </c>
      <c r="DE34" s="268">
        <v>12</v>
      </c>
      <c r="DF34" s="42"/>
      <c r="DG34" s="42"/>
      <c r="DH34" s="42"/>
      <c r="DI34" s="42"/>
      <c r="DJ34" s="42"/>
      <c r="DK34" s="42"/>
    </row>
    <row r="35" spans="1:253" s="123" customFormat="1" ht="20.100000000000001" customHeight="1" x14ac:dyDescent="0.25">
      <c r="A35" s="261">
        <f t="shared" si="1"/>
        <v>3.7734806629834257</v>
      </c>
      <c r="B35" s="290">
        <v>20</v>
      </c>
      <c r="C35" s="291" t="s">
        <v>75</v>
      </c>
      <c r="D35" s="305" t="s">
        <v>261</v>
      </c>
      <c r="E35" s="265">
        <v>1963</v>
      </c>
      <c r="F35" s="266"/>
      <c r="G35" s="267" t="s">
        <v>186</v>
      </c>
      <c r="H35" s="268" t="s">
        <v>70</v>
      </c>
      <c r="I35" s="268"/>
      <c r="J35" s="266"/>
      <c r="K35" s="267" t="s">
        <v>64</v>
      </c>
      <c r="L35" s="266"/>
      <c r="M35" s="266">
        <v>1951</v>
      </c>
      <c r="N35" s="270" t="s">
        <v>54</v>
      </c>
      <c r="O35" s="270" t="s">
        <v>54</v>
      </c>
      <c r="P35" s="270" t="s">
        <v>55</v>
      </c>
      <c r="Q35" s="270" t="s">
        <v>56</v>
      </c>
      <c r="R35" s="270" t="s">
        <v>56</v>
      </c>
      <c r="S35" s="270" t="s">
        <v>55</v>
      </c>
      <c r="T35" s="270" t="s">
        <v>54</v>
      </c>
      <c r="U35" s="270" t="s">
        <v>56</v>
      </c>
      <c r="V35" s="270" t="s">
        <v>54</v>
      </c>
      <c r="W35" s="270" t="s">
        <v>56</v>
      </c>
      <c r="X35" s="270"/>
      <c r="Y35" s="270"/>
      <c r="Z35" s="270"/>
      <c r="AA35" s="270"/>
      <c r="AB35" s="271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2"/>
      <c r="AW35" s="273" t="s">
        <v>54</v>
      </c>
      <c r="AX35" s="270"/>
      <c r="AY35" s="301">
        <v>7</v>
      </c>
      <c r="AZ35" s="275">
        <f t="shared" si="2"/>
        <v>1</v>
      </c>
      <c r="BA35" s="276">
        <f t="shared" si="3"/>
        <v>0</v>
      </c>
      <c r="BB35" s="276">
        <f t="shared" si="4"/>
        <v>1</v>
      </c>
      <c r="BC35" s="276">
        <f t="shared" si="5"/>
        <v>1</v>
      </c>
      <c r="BD35" s="276">
        <f t="shared" si="6"/>
        <v>0</v>
      </c>
      <c r="BE35" s="276">
        <f t="shared" si="7"/>
        <v>0</v>
      </c>
      <c r="BF35" s="276">
        <f t="shared" si="8"/>
        <v>1</v>
      </c>
      <c r="BG35" s="276">
        <f t="shared" si="9"/>
        <v>1</v>
      </c>
      <c r="BH35" s="276">
        <f t="shared" si="10"/>
        <v>1</v>
      </c>
      <c r="BI35" s="276">
        <f t="shared" si="11"/>
        <v>1</v>
      </c>
      <c r="BJ35" s="276">
        <f t="shared" si="12"/>
        <v>0</v>
      </c>
      <c r="BK35" s="276">
        <f t="shared" si="13"/>
        <v>0</v>
      </c>
      <c r="BL35" s="276">
        <f t="shared" si="14"/>
        <v>0</v>
      </c>
      <c r="BM35" s="276">
        <f t="shared" si="15"/>
        <v>0</v>
      </c>
      <c r="BN35" s="276">
        <f t="shared" si="16"/>
        <v>0</v>
      </c>
      <c r="BO35" s="276">
        <f t="shared" si="17"/>
        <v>0</v>
      </c>
      <c r="BP35" s="276">
        <f t="shared" si="18"/>
        <v>0</v>
      </c>
      <c r="BQ35" s="276">
        <f t="shared" si="19"/>
        <v>0</v>
      </c>
      <c r="BR35" s="276">
        <f t="shared" si="20"/>
        <v>0</v>
      </c>
      <c r="BS35" s="276">
        <f t="shared" si="21"/>
        <v>0</v>
      </c>
      <c r="BT35" s="276">
        <f t="shared" si="22"/>
        <v>0</v>
      </c>
      <c r="BU35" s="276">
        <f t="shared" si="23"/>
        <v>0</v>
      </c>
      <c r="BV35" s="276">
        <f t="shared" si="24"/>
        <v>0</v>
      </c>
      <c r="BW35" s="276">
        <f t="shared" si="25"/>
        <v>0</v>
      </c>
      <c r="BX35" s="276">
        <f t="shared" si="26"/>
        <v>0</v>
      </c>
      <c r="BY35" s="276">
        <f t="shared" si="27"/>
        <v>0</v>
      </c>
      <c r="BZ35" s="276">
        <f t="shared" si="28"/>
        <v>0</v>
      </c>
      <c r="CA35" s="276">
        <f t="shared" si="29"/>
        <v>0</v>
      </c>
      <c r="CB35" s="276">
        <f t="shared" si="30"/>
        <v>0</v>
      </c>
      <c r="CC35" s="276">
        <f t="shared" si="31"/>
        <v>0</v>
      </c>
      <c r="CD35" s="276">
        <f t="shared" si="32"/>
        <v>0</v>
      </c>
      <c r="CE35" s="276">
        <f t="shared" si="33"/>
        <v>0</v>
      </c>
      <c r="CF35" s="276">
        <f t="shared" si="34"/>
        <v>0</v>
      </c>
      <c r="CG35" s="276">
        <f t="shared" si="35"/>
        <v>0</v>
      </c>
      <c r="CH35" s="276">
        <f t="shared" si="36"/>
        <v>0</v>
      </c>
      <c r="CI35" s="276">
        <f t="shared" si="37"/>
        <v>1</v>
      </c>
      <c r="CJ35" s="276">
        <f t="shared" si="38"/>
        <v>0</v>
      </c>
      <c r="CK35" s="277"/>
      <c r="CL35" s="278">
        <v>0.55555555555555558</v>
      </c>
      <c r="CM35" s="279">
        <v>0.64513888888888882</v>
      </c>
      <c r="CN35" s="280">
        <f>CM35-CL35-CN$9</f>
        <v>8.9583333333333237E-2</v>
      </c>
      <c r="CO35" s="281">
        <f>IF(CN35&gt;IF(G35="О1-О3",CR$10,CR$9),CN35-IF(G35="О1-О3",CR$10,CR$9),0)</f>
        <v>8.9583333333333237E-2</v>
      </c>
      <c r="CP35" s="282">
        <f>HOUR(CO35)*3600+MINUTE(CO35)*60+SECOND(CO35)</f>
        <v>7740</v>
      </c>
      <c r="CQ35" s="283"/>
      <c r="CR35" s="295">
        <f t="shared" si="39"/>
        <v>7</v>
      </c>
      <c r="CS35" s="285">
        <f t="shared" si="44"/>
        <v>7</v>
      </c>
      <c r="CT35" s="286">
        <f>IF(C26="",0,IF(ISNUMBER(CR27),CR27+(1-(CS27+1)/181),0))</f>
        <v>3.7734806629834257</v>
      </c>
      <c r="CU35" s="286" t="e">
        <f t="shared" si="42"/>
        <v>#REF!</v>
      </c>
      <c r="CV35" s="293">
        <f>IF(ISNUMBER(CR27),IF(ISNUMBER(CT34),IF(CT35=CT34,CV34,B35),1),"")</f>
        <v>20</v>
      </c>
      <c r="CW35" s="288"/>
      <c r="CX35" s="288"/>
      <c r="CY35" s="288">
        <v>5</v>
      </c>
      <c r="CZ35" s="288"/>
      <c r="DA35" s="288"/>
      <c r="DB35" s="288"/>
      <c r="DC35" s="288"/>
      <c r="DD35" s="289" t="str">
        <f t="shared" si="43"/>
        <v/>
      </c>
      <c r="DE35" s="268">
        <v>1</v>
      </c>
      <c r="DF35" s="42"/>
      <c r="DG35" s="42"/>
      <c r="DH35" s="42"/>
      <c r="DI35" s="42"/>
      <c r="DJ35" s="42"/>
      <c r="DK35" s="4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</row>
    <row r="36" spans="1:253" s="123" customFormat="1" ht="20.100000000000001" customHeight="1" x14ac:dyDescent="0.2">
      <c r="A36" s="261">
        <f t="shared" si="1"/>
        <v>0</v>
      </c>
      <c r="B36" s="262">
        <v>21</v>
      </c>
      <c r="C36" s="302" t="s">
        <v>166</v>
      </c>
      <c r="D36" s="264" t="s">
        <v>263</v>
      </c>
      <c r="E36" s="265">
        <v>1985</v>
      </c>
      <c r="F36" s="266"/>
      <c r="G36" s="267" t="s">
        <v>186</v>
      </c>
      <c r="H36" s="268"/>
      <c r="I36" s="268"/>
      <c r="J36" s="266"/>
      <c r="K36" s="269"/>
      <c r="L36" s="266"/>
      <c r="M36" s="266"/>
      <c r="N36" s="270" t="s">
        <v>57</v>
      </c>
      <c r="O36" s="270" t="s">
        <v>56</v>
      </c>
      <c r="P36" s="270" t="s">
        <v>55</v>
      </c>
      <c r="Q36" s="270" t="s">
        <v>56</v>
      </c>
      <c r="R36" s="270" t="s">
        <v>56</v>
      </c>
      <c r="S36" s="270" t="s">
        <v>55</v>
      </c>
      <c r="T36" s="270" t="s">
        <v>54</v>
      </c>
      <c r="U36" s="270" t="s">
        <v>56</v>
      </c>
      <c r="V36" s="270" t="s">
        <v>54</v>
      </c>
      <c r="W36" s="270" t="s">
        <v>56</v>
      </c>
      <c r="X36" s="270"/>
      <c r="Y36" s="270"/>
      <c r="Z36" s="270"/>
      <c r="AA36" s="270"/>
      <c r="AB36" s="271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2"/>
      <c r="AW36" s="273" t="s">
        <v>56</v>
      </c>
      <c r="AX36" s="270"/>
      <c r="AY36" s="301">
        <v>8</v>
      </c>
      <c r="AZ36" s="275">
        <f t="shared" si="2"/>
        <v>0</v>
      </c>
      <c r="BA36" s="276">
        <f t="shared" si="3"/>
        <v>0</v>
      </c>
      <c r="BB36" s="276">
        <f t="shared" si="4"/>
        <v>1</v>
      </c>
      <c r="BC36" s="276">
        <f t="shared" si="5"/>
        <v>1</v>
      </c>
      <c r="BD36" s="276">
        <f t="shared" si="6"/>
        <v>0</v>
      </c>
      <c r="BE36" s="276">
        <f t="shared" si="7"/>
        <v>0</v>
      </c>
      <c r="BF36" s="276">
        <f t="shared" si="8"/>
        <v>1</v>
      </c>
      <c r="BG36" s="276">
        <f t="shared" si="9"/>
        <v>1</v>
      </c>
      <c r="BH36" s="276">
        <f t="shared" si="10"/>
        <v>1</v>
      </c>
      <c r="BI36" s="276">
        <f t="shared" si="11"/>
        <v>1</v>
      </c>
      <c r="BJ36" s="276">
        <f t="shared" si="12"/>
        <v>0</v>
      </c>
      <c r="BK36" s="276">
        <f t="shared" si="13"/>
        <v>0</v>
      </c>
      <c r="BL36" s="276">
        <f t="shared" si="14"/>
        <v>0</v>
      </c>
      <c r="BM36" s="276">
        <f t="shared" si="15"/>
        <v>0</v>
      </c>
      <c r="BN36" s="276">
        <f t="shared" si="16"/>
        <v>0</v>
      </c>
      <c r="BO36" s="276">
        <f t="shared" si="17"/>
        <v>0</v>
      </c>
      <c r="BP36" s="276">
        <f t="shared" si="18"/>
        <v>0</v>
      </c>
      <c r="BQ36" s="276">
        <f t="shared" si="19"/>
        <v>0</v>
      </c>
      <c r="BR36" s="276">
        <f t="shared" si="20"/>
        <v>0</v>
      </c>
      <c r="BS36" s="276">
        <f t="shared" si="21"/>
        <v>0</v>
      </c>
      <c r="BT36" s="276">
        <f t="shared" si="22"/>
        <v>0</v>
      </c>
      <c r="BU36" s="276">
        <f t="shared" si="23"/>
        <v>0</v>
      </c>
      <c r="BV36" s="276">
        <f t="shared" si="24"/>
        <v>0</v>
      </c>
      <c r="BW36" s="276">
        <f t="shared" si="25"/>
        <v>0</v>
      </c>
      <c r="BX36" s="276">
        <f t="shared" si="26"/>
        <v>0</v>
      </c>
      <c r="BY36" s="276">
        <f t="shared" si="27"/>
        <v>0</v>
      </c>
      <c r="BZ36" s="276">
        <f t="shared" si="28"/>
        <v>0</v>
      </c>
      <c r="CA36" s="276">
        <f t="shared" si="29"/>
        <v>0</v>
      </c>
      <c r="CB36" s="276">
        <f t="shared" si="30"/>
        <v>0</v>
      </c>
      <c r="CC36" s="276">
        <f t="shared" si="31"/>
        <v>0</v>
      </c>
      <c r="CD36" s="276">
        <f t="shared" si="32"/>
        <v>0</v>
      </c>
      <c r="CE36" s="276">
        <f t="shared" si="33"/>
        <v>0</v>
      </c>
      <c r="CF36" s="276">
        <f t="shared" si="34"/>
        <v>0</v>
      </c>
      <c r="CG36" s="276">
        <f t="shared" si="35"/>
        <v>0</v>
      </c>
      <c r="CH36" s="276">
        <f t="shared" si="36"/>
        <v>0</v>
      </c>
      <c r="CI36" s="276">
        <f t="shared" si="37"/>
        <v>0</v>
      </c>
      <c r="CJ36" s="276">
        <f t="shared" si="38"/>
        <v>0</v>
      </c>
      <c r="CK36" s="277"/>
      <c r="CL36" s="278"/>
      <c r="CM36" s="279"/>
      <c r="CN36" s="280"/>
      <c r="CO36" s="281"/>
      <c r="CP36" s="282"/>
      <c r="CQ36" s="283"/>
      <c r="CR36" s="295">
        <f t="shared" si="39"/>
        <v>6</v>
      </c>
      <c r="CS36" s="285">
        <f t="shared" si="44"/>
        <v>68</v>
      </c>
      <c r="CT36" s="286">
        <f>IF(C35="",0,IF(ISNUMBER(#REF!),#REF!+(1-(#REF!+1)/181),0))</f>
        <v>0</v>
      </c>
      <c r="CU36" s="286" t="e">
        <f t="shared" si="42"/>
        <v>#REF!</v>
      </c>
      <c r="CV36" s="293" t="str">
        <f>IF(ISNUMBER(#REF!),IF(ISNUMBER(#REF!),IF(CT36=#REF!,#REF!,B36),1),"")</f>
        <v/>
      </c>
      <c r="CW36" s="288"/>
      <c r="CX36" s="288"/>
      <c r="CY36" s="288">
        <v>9</v>
      </c>
      <c r="CZ36" s="288"/>
      <c r="DA36" s="288"/>
      <c r="DB36" s="288"/>
      <c r="DC36" s="288"/>
      <c r="DD36" s="289" t="str">
        <f t="shared" si="43"/>
        <v/>
      </c>
      <c r="DE36" s="268">
        <v>2</v>
      </c>
      <c r="DF36" s="42"/>
      <c r="DG36" s="42"/>
      <c r="DH36" s="42"/>
      <c r="DI36" s="42"/>
      <c r="DJ36" s="42"/>
      <c r="DK36" s="4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</row>
    <row r="37" spans="1:253" s="112" customFormat="1" ht="20.100000000000001" customHeight="1" thickBot="1" x14ac:dyDescent="0.3">
      <c r="A37" s="261">
        <f t="shared" si="1"/>
        <v>3.4696132596685083</v>
      </c>
      <c r="B37" s="290">
        <v>22</v>
      </c>
      <c r="C37" s="263" t="s">
        <v>236</v>
      </c>
      <c r="D37" s="294" t="s">
        <v>167</v>
      </c>
      <c r="E37" s="265">
        <v>1982</v>
      </c>
      <c r="F37" s="266"/>
      <c r="G37" s="267" t="s">
        <v>186</v>
      </c>
      <c r="H37" s="268"/>
      <c r="I37" s="268"/>
      <c r="J37" s="266"/>
      <c r="K37" s="269"/>
      <c r="L37" s="266"/>
      <c r="M37" s="266"/>
      <c r="N37" s="270" t="s">
        <v>127</v>
      </c>
      <c r="O37" s="270" t="s">
        <v>172</v>
      </c>
      <c r="P37" s="270" t="s">
        <v>173</v>
      </c>
      <c r="Q37" s="270" t="s">
        <v>173</v>
      </c>
      <c r="R37" s="270" t="s">
        <v>127</v>
      </c>
      <c r="S37" s="270" t="s">
        <v>173</v>
      </c>
      <c r="T37" s="270" t="s">
        <v>127</v>
      </c>
      <c r="U37" s="270" t="s">
        <v>172</v>
      </c>
      <c r="V37" s="270" t="s">
        <v>127</v>
      </c>
      <c r="W37" s="270" t="s">
        <v>172</v>
      </c>
      <c r="X37" s="270"/>
      <c r="Y37" s="270"/>
      <c r="Z37" s="270"/>
      <c r="AA37" s="270"/>
      <c r="AB37" s="271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2"/>
      <c r="AW37" s="273" t="s">
        <v>172</v>
      </c>
      <c r="AX37" s="307"/>
      <c r="AY37" s="301">
        <v>13</v>
      </c>
      <c r="AZ37" s="275">
        <f t="shared" si="2"/>
        <v>1</v>
      </c>
      <c r="BA37" s="276">
        <f t="shared" si="3"/>
        <v>0</v>
      </c>
      <c r="BB37" s="276">
        <f t="shared" si="4"/>
        <v>0</v>
      </c>
      <c r="BC37" s="276">
        <f t="shared" si="5"/>
        <v>0</v>
      </c>
      <c r="BD37" s="276">
        <f t="shared" si="6"/>
        <v>0</v>
      </c>
      <c r="BE37" s="276">
        <f t="shared" si="7"/>
        <v>1</v>
      </c>
      <c r="BF37" s="276">
        <f t="shared" si="8"/>
        <v>1</v>
      </c>
      <c r="BG37" s="276">
        <f t="shared" si="9"/>
        <v>1</v>
      </c>
      <c r="BH37" s="276">
        <f t="shared" si="10"/>
        <v>1</v>
      </c>
      <c r="BI37" s="276">
        <f t="shared" si="11"/>
        <v>1</v>
      </c>
      <c r="BJ37" s="276">
        <f t="shared" si="12"/>
        <v>0</v>
      </c>
      <c r="BK37" s="276">
        <f t="shared" si="13"/>
        <v>0</v>
      </c>
      <c r="BL37" s="276">
        <f t="shared" si="14"/>
        <v>0</v>
      </c>
      <c r="BM37" s="276">
        <f t="shared" si="15"/>
        <v>0</v>
      </c>
      <c r="BN37" s="276">
        <f t="shared" si="16"/>
        <v>0</v>
      </c>
      <c r="BO37" s="276">
        <f t="shared" si="17"/>
        <v>0</v>
      </c>
      <c r="BP37" s="276">
        <f t="shared" si="18"/>
        <v>0</v>
      </c>
      <c r="BQ37" s="276">
        <f t="shared" si="19"/>
        <v>0</v>
      </c>
      <c r="BR37" s="276">
        <f t="shared" si="20"/>
        <v>0</v>
      </c>
      <c r="BS37" s="276">
        <f t="shared" si="21"/>
        <v>0</v>
      </c>
      <c r="BT37" s="276">
        <f t="shared" si="22"/>
        <v>0</v>
      </c>
      <c r="BU37" s="276">
        <f t="shared" si="23"/>
        <v>0</v>
      </c>
      <c r="BV37" s="276">
        <f t="shared" si="24"/>
        <v>0</v>
      </c>
      <c r="BW37" s="276">
        <f t="shared" si="25"/>
        <v>0</v>
      </c>
      <c r="BX37" s="276">
        <f t="shared" si="26"/>
        <v>0</v>
      </c>
      <c r="BY37" s="276">
        <f t="shared" si="27"/>
        <v>0</v>
      </c>
      <c r="BZ37" s="276">
        <f t="shared" si="28"/>
        <v>0</v>
      </c>
      <c r="CA37" s="276">
        <f t="shared" si="29"/>
        <v>0</v>
      </c>
      <c r="CB37" s="276">
        <f t="shared" si="30"/>
        <v>0</v>
      </c>
      <c r="CC37" s="276">
        <f t="shared" si="31"/>
        <v>0</v>
      </c>
      <c r="CD37" s="276">
        <f t="shared" si="32"/>
        <v>0</v>
      </c>
      <c r="CE37" s="276">
        <f t="shared" si="33"/>
        <v>0</v>
      </c>
      <c r="CF37" s="276">
        <f t="shared" si="34"/>
        <v>0</v>
      </c>
      <c r="CG37" s="276">
        <f t="shared" si="35"/>
        <v>0</v>
      </c>
      <c r="CH37" s="276">
        <f t="shared" si="36"/>
        <v>0</v>
      </c>
      <c r="CI37" s="276">
        <f t="shared" si="37"/>
        <v>0</v>
      </c>
      <c r="CJ37" s="276">
        <f t="shared" si="38"/>
        <v>0</v>
      </c>
      <c r="CK37" s="277"/>
      <c r="CL37" s="278"/>
      <c r="CM37" s="279"/>
      <c r="CN37" s="280"/>
      <c r="CO37" s="281"/>
      <c r="CP37" s="282"/>
      <c r="CQ37" s="283"/>
      <c r="CR37" s="295">
        <f t="shared" si="39"/>
        <v>6</v>
      </c>
      <c r="CS37" s="285">
        <f t="shared" si="44"/>
        <v>73</v>
      </c>
      <c r="CT37" s="286">
        <f>IF(C30="",0,IF(ISNUMBER(CR30),CR30+(1-(CS30+1)/181),0))</f>
        <v>3.4696132596685083</v>
      </c>
      <c r="CU37" s="286" t="e">
        <f t="shared" si="42"/>
        <v>#REF!</v>
      </c>
      <c r="CV37" s="293">
        <f>IF(ISNUMBER(CR30),IF(ISNUMBER(#REF!),IF(CT37=#REF!,#REF!,B37),1),"")</f>
        <v>1</v>
      </c>
      <c r="CW37" s="288"/>
      <c r="CX37" s="288"/>
      <c r="CY37" s="288">
        <v>4</v>
      </c>
      <c r="CZ37" s="288"/>
      <c r="DA37" s="288"/>
      <c r="DB37" s="288"/>
      <c r="DC37" s="288"/>
      <c r="DD37" s="289" t="str">
        <f>IF(OR(AND(CW37&gt;0,CW37&lt;4),AND(CX37&gt;0,CX37&lt;4),AND(CY37&gt;0,CY37&lt;4),AND(CZ37&gt;0,CZ37&lt;4),AND(DA37&gt;0,DA37&lt;4),AND(DB37&gt;0,DB37&lt;4),AND(DC37&gt;0,DC37&lt;4)),"Призер","")</f>
        <v/>
      </c>
      <c r="DE37" s="268">
        <v>3</v>
      </c>
      <c r="DF37" s="42"/>
      <c r="DG37" s="42"/>
      <c r="DH37" s="42"/>
      <c r="DI37" s="42"/>
      <c r="DJ37" s="42"/>
      <c r="DK37" s="42"/>
    </row>
    <row r="38" spans="1:253" s="112" customFormat="1" ht="20.100000000000001" customHeight="1" x14ac:dyDescent="0.2">
      <c r="A38" s="261">
        <f t="shared" si="1"/>
        <v>7.9558011049723758</v>
      </c>
      <c r="B38" s="262">
        <v>23</v>
      </c>
      <c r="C38" s="302" t="s">
        <v>240</v>
      </c>
      <c r="D38" s="264" t="s">
        <v>241</v>
      </c>
      <c r="E38" s="265">
        <v>1963</v>
      </c>
      <c r="F38" s="266"/>
      <c r="G38" s="267" t="s">
        <v>186</v>
      </c>
      <c r="H38" s="268"/>
      <c r="I38" s="268"/>
      <c r="J38" s="266"/>
      <c r="K38" s="269"/>
      <c r="L38" s="266"/>
      <c r="M38" s="266"/>
      <c r="N38" s="270" t="s">
        <v>173</v>
      </c>
      <c r="O38" s="270" t="s">
        <v>173</v>
      </c>
      <c r="P38" s="270" t="s">
        <v>172</v>
      </c>
      <c r="Q38" s="270" t="s">
        <v>127</v>
      </c>
      <c r="R38" s="270" t="s">
        <v>173</v>
      </c>
      <c r="S38" s="270" t="s">
        <v>127</v>
      </c>
      <c r="T38" s="270" t="s">
        <v>127</v>
      </c>
      <c r="U38" s="270" t="s">
        <v>172</v>
      </c>
      <c r="V38" s="270" t="s">
        <v>127</v>
      </c>
      <c r="W38" s="270" t="s">
        <v>173</v>
      </c>
      <c r="X38" s="270"/>
      <c r="Y38" s="270"/>
      <c r="Z38" s="270"/>
      <c r="AA38" s="270"/>
      <c r="AB38" s="271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2"/>
      <c r="AW38" s="273" t="s">
        <v>127</v>
      </c>
      <c r="AX38" s="300"/>
      <c r="AY38" s="301">
        <v>12</v>
      </c>
      <c r="AZ38" s="275">
        <f t="shared" si="2"/>
        <v>0</v>
      </c>
      <c r="BA38" s="276">
        <f t="shared" si="3"/>
        <v>1</v>
      </c>
      <c r="BB38" s="276">
        <f t="shared" si="4"/>
        <v>0</v>
      </c>
      <c r="BC38" s="276">
        <f t="shared" si="5"/>
        <v>0</v>
      </c>
      <c r="BD38" s="276">
        <f t="shared" si="6"/>
        <v>1</v>
      </c>
      <c r="BE38" s="276">
        <f t="shared" si="7"/>
        <v>0</v>
      </c>
      <c r="BF38" s="276">
        <f t="shared" si="8"/>
        <v>1</v>
      </c>
      <c r="BG38" s="276">
        <f t="shared" si="9"/>
        <v>1</v>
      </c>
      <c r="BH38" s="276">
        <f t="shared" si="10"/>
        <v>1</v>
      </c>
      <c r="BI38" s="276">
        <f t="shared" si="11"/>
        <v>0</v>
      </c>
      <c r="BJ38" s="276">
        <f t="shared" si="12"/>
        <v>0</v>
      </c>
      <c r="BK38" s="276">
        <f t="shared" si="13"/>
        <v>0</v>
      </c>
      <c r="BL38" s="276">
        <f t="shared" si="14"/>
        <v>0</v>
      </c>
      <c r="BM38" s="276">
        <f t="shared" si="15"/>
        <v>0</v>
      </c>
      <c r="BN38" s="276">
        <f t="shared" si="16"/>
        <v>0</v>
      </c>
      <c r="BO38" s="276">
        <f t="shared" si="17"/>
        <v>0</v>
      </c>
      <c r="BP38" s="276">
        <f t="shared" si="18"/>
        <v>0</v>
      </c>
      <c r="BQ38" s="276">
        <f t="shared" si="19"/>
        <v>0</v>
      </c>
      <c r="BR38" s="276">
        <f t="shared" si="20"/>
        <v>0</v>
      </c>
      <c r="BS38" s="276">
        <f t="shared" si="21"/>
        <v>0</v>
      </c>
      <c r="BT38" s="276">
        <f t="shared" si="22"/>
        <v>0</v>
      </c>
      <c r="BU38" s="276">
        <f t="shared" si="23"/>
        <v>0</v>
      </c>
      <c r="BV38" s="276">
        <f t="shared" si="24"/>
        <v>0</v>
      </c>
      <c r="BW38" s="276">
        <f t="shared" si="25"/>
        <v>0</v>
      </c>
      <c r="BX38" s="276">
        <f t="shared" si="26"/>
        <v>0</v>
      </c>
      <c r="BY38" s="276">
        <f t="shared" si="27"/>
        <v>0</v>
      </c>
      <c r="BZ38" s="276">
        <f t="shared" si="28"/>
        <v>0</v>
      </c>
      <c r="CA38" s="276">
        <f t="shared" si="29"/>
        <v>0</v>
      </c>
      <c r="CB38" s="276">
        <f t="shared" si="30"/>
        <v>0</v>
      </c>
      <c r="CC38" s="276">
        <f t="shared" si="31"/>
        <v>0</v>
      </c>
      <c r="CD38" s="276">
        <f t="shared" si="32"/>
        <v>0</v>
      </c>
      <c r="CE38" s="276">
        <f t="shared" si="33"/>
        <v>0</v>
      </c>
      <c r="CF38" s="276">
        <f t="shared" si="34"/>
        <v>0</v>
      </c>
      <c r="CG38" s="276">
        <f t="shared" si="35"/>
        <v>0</v>
      </c>
      <c r="CH38" s="276">
        <f t="shared" si="36"/>
        <v>0</v>
      </c>
      <c r="CI38" s="276">
        <f t="shared" si="37"/>
        <v>1</v>
      </c>
      <c r="CJ38" s="276">
        <f t="shared" si="38"/>
        <v>0</v>
      </c>
      <c r="CK38" s="277"/>
      <c r="CL38" s="278"/>
      <c r="CM38" s="279"/>
      <c r="CN38" s="280"/>
      <c r="CO38" s="281"/>
      <c r="CP38" s="282"/>
      <c r="CQ38" s="283"/>
      <c r="CR38" s="295">
        <f t="shared" si="39"/>
        <v>5</v>
      </c>
      <c r="CS38" s="285">
        <f t="shared" si="44"/>
        <v>12</v>
      </c>
      <c r="CT38" s="286">
        <f>IF(C36="",0,IF(ISNUMBER(CR35),CR35+(1-(CS35+1)/181),0))</f>
        <v>7.9558011049723758</v>
      </c>
      <c r="CU38" s="286" t="e">
        <f t="shared" si="42"/>
        <v>#REF!</v>
      </c>
      <c r="CV38" s="293">
        <f>IF(ISNUMBER(CR35),IF(ISNUMBER(CT37),IF(CT38=CT37,CV37,B38),1),"")</f>
        <v>23</v>
      </c>
      <c r="CW38" s="288"/>
      <c r="CX38" s="288"/>
      <c r="CY38" s="288">
        <v>3</v>
      </c>
      <c r="CZ38" s="288"/>
      <c r="DA38" s="288"/>
      <c r="DB38" s="288"/>
      <c r="DC38" s="288"/>
      <c r="DD38" s="289" t="str">
        <f>IF(OR(AND(CW38&gt;0,CW38&lt;4),AND(CX38&gt;0,CX38&lt;4),AND(CY38&gt;0,CY38&lt;4),AND(CZ38&gt;0,CZ38&lt;4),AND(DA38&gt;0,DA38&lt;4),AND(DB38&gt;0,DB38&lt;4),AND(DC38&gt;0,DC38&lt;4)),"Призер","")</f>
        <v>Призер</v>
      </c>
      <c r="DE38" s="268">
        <v>4</v>
      </c>
      <c r="DF38" s="42"/>
      <c r="DG38" s="42"/>
      <c r="DH38" s="42"/>
      <c r="DI38" s="129"/>
      <c r="DJ38" s="42"/>
      <c r="DK38" s="42"/>
    </row>
    <row r="39" spans="1:253" s="112" customFormat="1" ht="20.100000000000001" customHeight="1" x14ac:dyDescent="0.25">
      <c r="A39" s="261">
        <f t="shared" si="1"/>
        <v>0</v>
      </c>
      <c r="B39" s="290">
        <v>24</v>
      </c>
      <c r="C39" s="264" t="s">
        <v>73</v>
      </c>
      <c r="D39" s="264" t="s">
        <v>238</v>
      </c>
      <c r="E39" s="265">
        <v>1973</v>
      </c>
      <c r="F39" s="266"/>
      <c r="G39" s="267" t="s">
        <v>186</v>
      </c>
      <c r="H39" s="268"/>
      <c r="I39" s="268"/>
      <c r="J39" s="266"/>
      <c r="K39" s="269"/>
      <c r="L39" s="266"/>
      <c r="M39" s="266"/>
      <c r="N39" s="270" t="s">
        <v>127</v>
      </c>
      <c r="O39" s="270" t="s">
        <v>54</v>
      </c>
      <c r="P39" s="270" t="s">
        <v>56</v>
      </c>
      <c r="Q39" s="270" t="s">
        <v>54</v>
      </c>
      <c r="R39" s="270" t="s">
        <v>54</v>
      </c>
      <c r="S39" s="270" t="s">
        <v>54</v>
      </c>
      <c r="T39" s="270" t="s">
        <v>54</v>
      </c>
      <c r="U39" s="270" t="s">
        <v>57</v>
      </c>
      <c r="V39" s="270" t="s">
        <v>56</v>
      </c>
      <c r="W39" s="270" t="s">
        <v>56</v>
      </c>
      <c r="X39" s="270"/>
      <c r="Y39" s="270"/>
      <c r="Z39" s="270"/>
      <c r="AA39" s="270"/>
      <c r="AB39" s="271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2"/>
      <c r="AW39" s="273" t="s">
        <v>56</v>
      </c>
      <c r="AX39" s="270"/>
      <c r="AY39" s="301">
        <v>2</v>
      </c>
      <c r="AZ39" s="275">
        <f t="shared" si="2"/>
        <v>1</v>
      </c>
      <c r="BA39" s="276">
        <f t="shared" si="3"/>
        <v>0</v>
      </c>
      <c r="BB39" s="276">
        <f t="shared" si="4"/>
        <v>0</v>
      </c>
      <c r="BC39" s="276">
        <f t="shared" si="5"/>
        <v>0</v>
      </c>
      <c r="BD39" s="276">
        <f t="shared" si="6"/>
        <v>0</v>
      </c>
      <c r="BE39" s="276">
        <f t="shared" si="7"/>
        <v>0</v>
      </c>
      <c r="BF39" s="276">
        <f t="shared" si="8"/>
        <v>1</v>
      </c>
      <c r="BG39" s="276">
        <f t="shared" si="9"/>
        <v>0</v>
      </c>
      <c r="BH39" s="276">
        <f t="shared" si="10"/>
        <v>0</v>
      </c>
      <c r="BI39" s="276">
        <f t="shared" si="11"/>
        <v>1</v>
      </c>
      <c r="BJ39" s="276">
        <f t="shared" si="12"/>
        <v>0</v>
      </c>
      <c r="BK39" s="276">
        <f t="shared" si="13"/>
        <v>0</v>
      </c>
      <c r="BL39" s="276">
        <f t="shared" si="14"/>
        <v>0</v>
      </c>
      <c r="BM39" s="276">
        <f t="shared" si="15"/>
        <v>0</v>
      </c>
      <c r="BN39" s="276">
        <f t="shared" si="16"/>
        <v>0</v>
      </c>
      <c r="BO39" s="276">
        <f t="shared" si="17"/>
        <v>0</v>
      </c>
      <c r="BP39" s="276">
        <f t="shared" si="18"/>
        <v>0</v>
      </c>
      <c r="BQ39" s="276">
        <f t="shared" si="19"/>
        <v>0</v>
      </c>
      <c r="BR39" s="276">
        <f t="shared" si="20"/>
        <v>0</v>
      </c>
      <c r="BS39" s="276">
        <f t="shared" si="21"/>
        <v>0</v>
      </c>
      <c r="BT39" s="276">
        <f t="shared" si="22"/>
        <v>0</v>
      </c>
      <c r="BU39" s="276">
        <f t="shared" si="23"/>
        <v>0</v>
      </c>
      <c r="BV39" s="276">
        <f t="shared" si="24"/>
        <v>0</v>
      </c>
      <c r="BW39" s="276">
        <f t="shared" si="25"/>
        <v>0</v>
      </c>
      <c r="BX39" s="276">
        <f t="shared" si="26"/>
        <v>0</v>
      </c>
      <c r="BY39" s="276">
        <f t="shared" si="27"/>
        <v>0</v>
      </c>
      <c r="BZ39" s="276">
        <f t="shared" si="28"/>
        <v>0</v>
      </c>
      <c r="CA39" s="276">
        <f t="shared" si="29"/>
        <v>0</v>
      </c>
      <c r="CB39" s="276">
        <f t="shared" si="30"/>
        <v>0</v>
      </c>
      <c r="CC39" s="276">
        <f t="shared" si="31"/>
        <v>0</v>
      </c>
      <c r="CD39" s="276">
        <f t="shared" si="32"/>
        <v>0</v>
      </c>
      <c r="CE39" s="276">
        <f t="shared" si="33"/>
        <v>0</v>
      </c>
      <c r="CF39" s="276">
        <f t="shared" si="34"/>
        <v>0</v>
      </c>
      <c r="CG39" s="276">
        <f t="shared" si="35"/>
        <v>0</v>
      </c>
      <c r="CH39" s="276">
        <f t="shared" si="36"/>
        <v>0</v>
      </c>
      <c r="CI39" s="276">
        <f t="shared" si="37"/>
        <v>0</v>
      </c>
      <c r="CJ39" s="276">
        <f t="shared" si="38"/>
        <v>0</v>
      </c>
      <c r="CK39" s="277"/>
      <c r="CL39" s="278"/>
      <c r="CM39" s="279"/>
      <c r="CN39" s="280"/>
      <c r="CO39" s="281"/>
      <c r="CP39" s="282"/>
      <c r="CQ39" s="283"/>
      <c r="CR39" s="295">
        <f t="shared" si="39"/>
        <v>3</v>
      </c>
      <c r="CS39" s="285">
        <f>IF(C34="","",SUM(AY39,IF(AW39=AW$14,0,60),IF(AX39=AX$14,0,60)))-60</f>
        <v>62</v>
      </c>
      <c r="CT39" s="286"/>
      <c r="CU39" s="286"/>
      <c r="CV39" s="293"/>
      <c r="CW39" s="288"/>
      <c r="CX39" s="288"/>
      <c r="CY39" s="288">
        <v>6</v>
      </c>
      <c r="CZ39" s="288"/>
      <c r="DA39" s="288"/>
      <c r="DB39" s="288"/>
      <c r="DC39" s="288"/>
      <c r="DD39" s="289" t="str">
        <f>IF(OR(AND(CW39&gt;0,CW39&lt;4),AND(CX39&gt;0,CX39&lt;4),AND(CY39&gt;0,CY39&lt;4),AND(CZ39&gt;0,CZ39&lt;4),AND(DA39&gt;0,DA39&lt;4),AND(DB39&gt;0,DB39&lt;4),AND(DC39&gt;0,DC39&lt;4)),"Призер","")</f>
        <v/>
      </c>
      <c r="DE39" s="268">
        <v>5</v>
      </c>
      <c r="DF39" s="5"/>
      <c r="DG39" s="42"/>
      <c r="DH39" s="42"/>
      <c r="DI39" s="42"/>
      <c r="DJ39" s="42"/>
      <c r="DK39" s="42"/>
    </row>
    <row r="40" spans="1:253" s="112" customFormat="1" ht="20.100000000000001" customHeight="1" x14ac:dyDescent="0.25">
      <c r="A40" s="261">
        <f t="shared" si="1"/>
        <v>0</v>
      </c>
      <c r="B40" s="262">
        <v>25</v>
      </c>
      <c r="C40" s="263" t="s">
        <v>93</v>
      </c>
      <c r="D40" s="294" t="s">
        <v>262</v>
      </c>
      <c r="E40" s="265">
        <v>1977</v>
      </c>
      <c r="F40" s="266"/>
      <c r="G40" s="267" t="s">
        <v>187</v>
      </c>
      <c r="H40" s="268" t="s">
        <v>67</v>
      </c>
      <c r="I40" s="268"/>
      <c r="J40" s="266"/>
      <c r="K40" s="267" t="s">
        <v>64</v>
      </c>
      <c r="L40" s="266"/>
      <c r="M40" s="266">
        <v>1981</v>
      </c>
      <c r="N40" s="270" t="s">
        <v>127</v>
      </c>
      <c r="O40" s="270" t="s">
        <v>173</v>
      </c>
      <c r="P40" s="270" t="s">
        <v>173</v>
      </c>
      <c r="Q40" s="270" t="s">
        <v>172</v>
      </c>
      <c r="R40" s="270" t="s">
        <v>172</v>
      </c>
      <c r="S40" s="270" t="s">
        <v>173</v>
      </c>
      <c r="T40" s="270" t="s">
        <v>173</v>
      </c>
      <c r="U40" s="270" t="s">
        <v>172</v>
      </c>
      <c r="V40" s="270" t="s">
        <v>127</v>
      </c>
      <c r="W40" s="270" t="s">
        <v>174</v>
      </c>
      <c r="X40" s="270"/>
      <c r="Y40" s="270"/>
      <c r="Z40" s="270"/>
      <c r="AA40" s="270"/>
      <c r="AB40" s="271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2"/>
      <c r="AW40" s="273" t="s">
        <v>172</v>
      </c>
      <c r="AX40" s="270"/>
      <c r="AY40" s="301">
        <v>6</v>
      </c>
      <c r="AZ40" s="275">
        <f t="shared" si="2"/>
        <v>1</v>
      </c>
      <c r="BA40" s="276">
        <f t="shared" si="3"/>
        <v>1</v>
      </c>
      <c r="BB40" s="276">
        <f t="shared" si="4"/>
        <v>0</v>
      </c>
      <c r="BC40" s="276">
        <f t="shared" si="5"/>
        <v>1</v>
      </c>
      <c r="BD40" s="276">
        <f t="shared" si="6"/>
        <v>0</v>
      </c>
      <c r="BE40" s="276">
        <f t="shared" si="7"/>
        <v>1</v>
      </c>
      <c r="BF40" s="276">
        <f t="shared" si="8"/>
        <v>0</v>
      </c>
      <c r="BG40" s="276">
        <f t="shared" si="9"/>
        <v>1</v>
      </c>
      <c r="BH40" s="276">
        <f t="shared" si="10"/>
        <v>1</v>
      </c>
      <c r="BI40" s="276">
        <f t="shared" si="11"/>
        <v>0</v>
      </c>
      <c r="BJ40" s="276">
        <f t="shared" si="12"/>
        <v>0</v>
      </c>
      <c r="BK40" s="276">
        <f t="shared" si="13"/>
        <v>0</v>
      </c>
      <c r="BL40" s="276">
        <f t="shared" si="14"/>
        <v>0</v>
      </c>
      <c r="BM40" s="276">
        <f t="shared" si="15"/>
        <v>0</v>
      </c>
      <c r="BN40" s="276">
        <f t="shared" si="16"/>
        <v>0</v>
      </c>
      <c r="BO40" s="276">
        <f t="shared" si="17"/>
        <v>0</v>
      </c>
      <c r="BP40" s="276">
        <f t="shared" si="18"/>
        <v>0</v>
      </c>
      <c r="BQ40" s="276">
        <f t="shared" si="19"/>
        <v>0</v>
      </c>
      <c r="BR40" s="276">
        <f t="shared" si="20"/>
        <v>0</v>
      </c>
      <c r="BS40" s="276">
        <f t="shared" si="21"/>
        <v>0</v>
      </c>
      <c r="BT40" s="276">
        <f t="shared" si="22"/>
        <v>0</v>
      </c>
      <c r="BU40" s="276">
        <f t="shared" si="23"/>
        <v>0</v>
      </c>
      <c r="BV40" s="276">
        <f t="shared" si="24"/>
        <v>0</v>
      </c>
      <c r="BW40" s="276">
        <f t="shared" si="25"/>
        <v>0</v>
      </c>
      <c r="BX40" s="276">
        <f t="shared" si="26"/>
        <v>0</v>
      </c>
      <c r="BY40" s="276">
        <f t="shared" si="27"/>
        <v>0</v>
      </c>
      <c r="BZ40" s="276">
        <f t="shared" si="28"/>
        <v>0</v>
      </c>
      <c r="CA40" s="276">
        <f t="shared" si="29"/>
        <v>0</v>
      </c>
      <c r="CB40" s="276">
        <f t="shared" si="30"/>
        <v>0</v>
      </c>
      <c r="CC40" s="276">
        <f t="shared" si="31"/>
        <v>0</v>
      </c>
      <c r="CD40" s="276">
        <f t="shared" si="32"/>
        <v>0</v>
      </c>
      <c r="CE40" s="276">
        <f t="shared" si="33"/>
        <v>0</v>
      </c>
      <c r="CF40" s="276">
        <f t="shared" si="34"/>
        <v>0</v>
      </c>
      <c r="CG40" s="276">
        <f t="shared" si="35"/>
        <v>0</v>
      </c>
      <c r="CH40" s="276">
        <f t="shared" si="36"/>
        <v>0</v>
      </c>
      <c r="CI40" s="276">
        <f t="shared" si="37"/>
        <v>0</v>
      </c>
      <c r="CJ40" s="276">
        <f t="shared" si="38"/>
        <v>0</v>
      </c>
      <c r="CK40" s="277"/>
      <c r="CL40" s="278">
        <v>0.5493055555555556</v>
      </c>
      <c r="CM40" s="279">
        <v>0.63402777777777775</v>
      </c>
      <c r="CN40" s="280">
        <f>CM40-CL40-CN$9</f>
        <v>8.4722222222222143E-2</v>
      </c>
      <c r="CO40" s="281">
        <f>IF(CN40&gt;IF(G40="О1-О3",CR$10,CR$9),CN40-IF(G40="О1-О3",CR$10,CR$9),0)</f>
        <v>8.4722222222222143E-2</v>
      </c>
      <c r="CP40" s="282">
        <f>HOUR(CO40)*3600+MINUTE(CO40)*60+SECOND(CO40)</f>
        <v>7320</v>
      </c>
      <c r="CQ40" s="283"/>
      <c r="CR40" s="295">
        <f t="shared" si="39"/>
        <v>6</v>
      </c>
      <c r="CS40" s="285">
        <f>IF(C38="","",SUM(AY40,IF(AW40=AW$14,0,60),IF(AX40=AX$14,0,60)))-60</f>
        <v>66</v>
      </c>
      <c r="CT40" s="286"/>
      <c r="CU40" s="286"/>
      <c r="CV40" s="293"/>
      <c r="CW40" s="288"/>
      <c r="CX40" s="288"/>
      <c r="CY40" s="288">
        <v>19</v>
      </c>
      <c r="CZ40" s="288"/>
      <c r="DA40" s="288"/>
      <c r="DB40" s="288">
        <v>13</v>
      </c>
      <c r="DC40" s="288"/>
      <c r="DD40" s="289" t="str">
        <f>IF(OR(AND(CW40&gt;0,CW40&lt;4),AND(CX40&gt;0,CX40&lt;4),AND(CY40&gt;0,CY40&lt;4),AND(CZ40&gt;0,CZ40&lt;4),AND(DA40&gt;0,DA40&lt;4),AND(DB40&gt;0,DB40&lt;4),AND(DC40&gt;0,DC40&lt;4)),"Призер","")</f>
        <v/>
      </c>
      <c r="DE40" s="268">
        <v>1</v>
      </c>
      <c r="DF40" s="42"/>
      <c r="DG40" s="42"/>
      <c r="DH40" s="42"/>
      <c r="DI40" s="42"/>
      <c r="DJ40" s="42"/>
      <c r="DK40" s="42"/>
    </row>
    <row r="41" spans="1:253" s="112" customFormat="1" ht="20.100000000000001" customHeight="1" x14ac:dyDescent="0.25">
      <c r="A41" s="261">
        <f t="shared" si="1"/>
        <v>5.9281767955801108</v>
      </c>
      <c r="B41" s="290">
        <v>26</v>
      </c>
      <c r="C41" s="263" t="s">
        <v>182</v>
      </c>
      <c r="D41" s="308" t="s">
        <v>178</v>
      </c>
      <c r="E41" s="265">
        <v>1964</v>
      </c>
      <c r="F41" s="309"/>
      <c r="G41" s="267" t="s">
        <v>187</v>
      </c>
      <c r="H41" s="268"/>
      <c r="I41" s="268"/>
      <c r="J41" s="266"/>
      <c r="K41" s="269"/>
      <c r="L41" s="266"/>
      <c r="M41" s="266"/>
      <c r="N41" s="270" t="s">
        <v>127</v>
      </c>
      <c r="O41" s="270" t="s">
        <v>173</v>
      </c>
      <c r="P41" s="270" t="s">
        <v>174</v>
      </c>
      <c r="Q41" s="270" t="s">
        <v>173</v>
      </c>
      <c r="R41" s="270" t="s">
        <v>127</v>
      </c>
      <c r="S41" s="270" t="s">
        <v>172</v>
      </c>
      <c r="T41" s="270" t="s">
        <v>173</v>
      </c>
      <c r="U41" s="270" t="s">
        <v>173</v>
      </c>
      <c r="V41" s="270" t="s">
        <v>127</v>
      </c>
      <c r="W41" s="270" t="s">
        <v>173</v>
      </c>
      <c r="X41" s="270"/>
      <c r="Y41" s="270"/>
      <c r="Z41" s="270"/>
      <c r="AA41" s="270"/>
      <c r="AB41" s="271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2"/>
      <c r="AW41" s="273" t="s">
        <v>127</v>
      </c>
      <c r="AX41" s="270"/>
      <c r="AY41" s="301">
        <v>12</v>
      </c>
      <c r="AZ41" s="275">
        <f t="shared" si="2"/>
        <v>1</v>
      </c>
      <c r="BA41" s="276">
        <f t="shared" si="3"/>
        <v>1</v>
      </c>
      <c r="BB41" s="276">
        <f t="shared" si="4"/>
        <v>1</v>
      </c>
      <c r="BC41" s="276">
        <f t="shared" si="5"/>
        <v>0</v>
      </c>
      <c r="BD41" s="276">
        <f t="shared" si="6"/>
        <v>0</v>
      </c>
      <c r="BE41" s="276">
        <f t="shared" si="7"/>
        <v>0</v>
      </c>
      <c r="BF41" s="276">
        <f t="shared" si="8"/>
        <v>0</v>
      </c>
      <c r="BG41" s="276">
        <f t="shared" si="9"/>
        <v>0</v>
      </c>
      <c r="BH41" s="276">
        <f t="shared" si="10"/>
        <v>1</v>
      </c>
      <c r="BI41" s="276">
        <f t="shared" si="11"/>
        <v>0</v>
      </c>
      <c r="BJ41" s="276">
        <f t="shared" si="12"/>
        <v>0</v>
      </c>
      <c r="BK41" s="276">
        <f t="shared" si="13"/>
        <v>0</v>
      </c>
      <c r="BL41" s="276">
        <f t="shared" si="14"/>
        <v>0</v>
      </c>
      <c r="BM41" s="276">
        <f t="shared" si="15"/>
        <v>0</v>
      </c>
      <c r="BN41" s="276">
        <f t="shared" si="16"/>
        <v>0</v>
      </c>
      <c r="BO41" s="276">
        <f t="shared" si="17"/>
        <v>0</v>
      </c>
      <c r="BP41" s="276">
        <f t="shared" si="18"/>
        <v>0</v>
      </c>
      <c r="BQ41" s="276">
        <f t="shared" si="19"/>
        <v>0</v>
      </c>
      <c r="BR41" s="276">
        <f t="shared" si="20"/>
        <v>0</v>
      </c>
      <c r="BS41" s="276">
        <f t="shared" si="21"/>
        <v>0</v>
      </c>
      <c r="BT41" s="276">
        <f t="shared" si="22"/>
        <v>0</v>
      </c>
      <c r="BU41" s="276">
        <f t="shared" si="23"/>
        <v>0</v>
      </c>
      <c r="BV41" s="276">
        <f t="shared" si="24"/>
        <v>0</v>
      </c>
      <c r="BW41" s="276">
        <f t="shared" si="25"/>
        <v>0</v>
      </c>
      <c r="BX41" s="276">
        <f t="shared" si="26"/>
        <v>0</v>
      </c>
      <c r="BY41" s="276">
        <f t="shared" si="27"/>
        <v>0</v>
      </c>
      <c r="BZ41" s="276">
        <f t="shared" si="28"/>
        <v>0</v>
      </c>
      <c r="CA41" s="276">
        <f t="shared" si="29"/>
        <v>0</v>
      </c>
      <c r="CB41" s="276">
        <f t="shared" si="30"/>
        <v>0</v>
      </c>
      <c r="CC41" s="276">
        <f t="shared" si="31"/>
        <v>0</v>
      </c>
      <c r="CD41" s="276">
        <f t="shared" si="32"/>
        <v>0</v>
      </c>
      <c r="CE41" s="276">
        <f t="shared" si="33"/>
        <v>0</v>
      </c>
      <c r="CF41" s="276">
        <f t="shared" si="34"/>
        <v>0</v>
      </c>
      <c r="CG41" s="276">
        <f t="shared" si="35"/>
        <v>0</v>
      </c>
      <c r="CH41" s="276">
        <f t="shared" si="36"/>
        <v>0</v>
      </c>
      <c r="CI41" s="276">
        <f t="shared" si="37"/>
        <v>1</v>
      </c>
      <c r="CJ41" s="276">
        <f t="shared" si="38"/>
        <v>0</v>
      </c>
      <c r="CK41" s="277"/>
      <c r="CL41" s="278"/>
      <c r="CM41" s="279"/>
      <c r="CN41" s="280"/>
      <c r="CO41" s="281"/>
      <c r="CP41" s="282"/>
      <c r="CQ41" s="283"/>
      <c r="CR41" s="295">
        <f t="shared" si="39"/>
        <v>4</v>
      </c>
      <c r="CS41" s="285">
        <f>IF(C37="","",SUM(AY41,IF(AW41=AW$14,0,60),IF(AX41=AX$14,0,60)))-60</f>
        <v>12</v>
      </c>
      <c r="CT41" s="286">
        <f>IF(C39="",0,IF(ISNUMBER(CR38),CR38+(1-(CS38+1)/181),0))</f>
        <v>5.9281767955801108</v>
      </c>
      <c r="CU41" s="286" t="e">
        <f>CT41*100/MAX(CT:CT)</f>
        <v>#REF!</v>
      </c>
      <c r="CV41" s="293">
        <f>IF(ISNUMBER(CR38),IF(ISNUMBER(#REF!),IF(CT41=#REF!,#REF!,B41),1),"")</f>
        <v>1</v>
      </c>
      <c r="CW41" s="288"/>
      <c r="CX41" s="288"/>
      <c r="CY41" s="288"/>
      <c r="CZ41" s="288"/>
      <c r="DA41" s="288"/>
      <c r="DB41" s="288"/>
      <c r="DC41" s="288"/>
      <c r="DD41" s="289"/>
      <c r="DE41" s="268">
        <v>2</v>
      </c>
      <c r="DF41" s="42"/>
      <c r="DG41" s="42"/>
      <c r="DH41" s="42"/>
      <c r="DI41" s="42"/>
      <c r="DJ41" s="42"/>
      <c r="DK41" s="42"/>
    </row>
    <row r="42" spans="1:253" s="112" customFormat="1" ht="20.100000000000001" customHeight="1" x14ac:dyDescent="0.25">
      <c r="A42" s="261" t="e">
        <f t="shared" si="1"/>
        <v>#REF!</v>
      </c>
      <c r="B42" s="262">
        <v>27</v>
      </c>
      <c r="C42" s="263" t="s">
        <v>257</v>
      </c>
      <c r="D42" s="294" t="s">
        <v>171</v>
      </c>
      <c r="E42" s="265">
        <v>2002</v>
      </c>
      <c r="F42" s="266"/>
      <c r="G42" s="267" t="s">
        <v>187</v>
      </c>
      <c r="H42" s="268"/>
      <c r="I42" s="268"/>
      <c r="J42" s="266"/>
      <c r="K42" s="269"/>
      <c r="L42" s="266"/>
      <c r="M42" s="266"/>
      <c r="N42" s="270" t="s">
        <v>54</v>
      </c>
      <c r="O42" s="270" t="s">
        <v>54</v>
      </c>
      <c r="P42" s="270" t="s">
        <v>56</v>
      </c>
      <c r="Q42" s="270" t="s">
        <v>54</v>
      </c>
      <c r="R42" s="270" t="s">
        <v>54</v>
      </c>
      <c r="S42" s="270" t="s">
        <v>54</v>
      </c>
      <c r="T42" s="270" t="s">
        <v>54</v>
      </c>
      <c r="U42" s="270" t="s">
        <v>55</v>
      </c>
      <c r="V42" s="270" t="s">
        <v>56</v>
      </c>
      <c r="W42" s="270" t="s">
        <v>56</v>
      </c>
      <c r="X42" s="270"/>
      <c r="Y42" s="270"/>
      <c r="Z42" s="270"/>
      <c r="AA42" s="270"/>
      <c r="AB42" s="271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2"/>
      <c r="AW42" s="273" t="s">
        <v>56</v>
      </c>
      <c r="AX42" s="270"/>
      <c r="AY42" s="301">
        <v>5</v>
      </c>
      <c r="AZ42" s="275">
        <f t="shared" si="2"/>
        <v>1</v>
      </c>
      <c r="BA42" s="276">
        <f t="shared" si="3"/>
        <v>0</v>
      </c>
      <c r="BB42" s="276">
        <f t="shared" si="4"/>
        <v>0</v>
      </c>
      <c r="BC42" s="276">
        <f t="shared" si="5"/>
        <v>0</v>
      </c>
      <c r="BD42" s="276">
        <f t="shared" si="6"/>
        <v>0</v>
      </c>
      <c r="BE42" s="276">
        <f t="shared" si="7"/>
        <v>0</v>
      </c>
      <c r="BF42" s="276">
        <f t="shared" si="8"/>
        <v>1</v>
      </c>
      <c r="BG42" s="276">
        <f t="shared" si="9"/>
        <v>0</v>
      </c>
      <c r="BH42" s="276">
        <f t="shared" si="10"/>
        <v>0</v>
      </c>
      <c r="BI42" s="276">
        <f t="shared" si="11"/>
        <v>1</v>
      </c>
      <c r="BJ42" s="276">
        <f t="shared" si="12"/>
        <v>0</v>
      </c>
      <c r="BK42" s="276">
        <f t="shared" si="13"/>
        <v>0</v>
      </c>
      <c r="BL42" s="276">
        <f t="shared" si="14"/>
        <v>0</v>
      </c>
      <c r="BM42" s="276">
        <f t="shared" si="15"/>
        <v>0</v>
      </c>
      <c r="BN42" s="276">
        <f t="shared" si="16"/>
        <v>0</v>
      </c>
      <c r="BO42" s="276">
        <f t="shared" si="17"/>
        <v>0</v>
      </c>
      <c r="BP42" s="276">
        <f t="shared" si="18"/>
        <v>0</v>
      </c>
      <c r="BQ42" s="276">
        <f t="shared" si="19"/>
        <v>0</v>
      </c>
      <c r="BR42" s="276">
        <f t="shared" si="20"/>
        <v>0</v>
      </c>
      <c r="BS42" s="276">
        <f t="shared" si="21"/>
        <v>0</v>
      </c>
      <c r="BT42" s="276">
        <f t="shared" si="22"/>
        <v>0</v>
      </c>
      <c r="BU42" s="276">
        <f t="shared" si="23"/>
        <v>0</v>
      </c>
      <c r="BV42" s="276">
        <f t="shared" si="24"/>
        <v>0</v>
      </c>
      <c r="BW42" s="276">
        <f t="shared" si="25"/>
        <v>0</v>
      </c>
      <c r="BX42" s="276">
        <f t="shared" si="26"/>
        <v>0</v>
      </c>
      <c r="BY42" s="276">
        <f t="shared" si="27"/>
        <v>0</v>
      </c>
      <c r="BZ42" s="276">
        <f t="shared" si="28"/>
        <v>0</v>
      </c>
      <c r="CA42" s="276">
        <f t="shared" si="29"/>
        <v>0</v>
      </c>
      <c r="CB42" s="276">
        <f t="shared" si="30"/>
        <v>0</v>
      </c>
      <c r="CC42" s="276">
        <f t="shared" si="31"/>
        <v>0</v>
      </c>
      <c r="CD42" s="276">
        <f t="shared" si="32"/>
        <v>0</v>
      </c>
      <c r="CE42" s="276">
        <f t="shared" si="33"/>
        <v>0</v>
      </c>
      <c r="CF42" s="276">
        <f t="shared" si="34"/>
        <v>0</v>
      </c>
      <c r="CG42" s="276">
        <f t="shared" si="35"/>
        <v>0</v>
      </c>
      <c r="CH42" s="276">
        <f t="shared" si="36"/>
        <v>0</v>
      </c>
      <c r="CI42" s="276">
        <f t="shared" si="37"/>
        <v>0</v>
      </c>
      <c r="CJ42" s="276">
        <f t="shared" si="38"/>
        <v>0</v>
      </c>
      <c r="CK42" s="277"/>
      <c r="CL42" s="278"/>
      <c r="CM42" s="279"/>
      <c r="CN42" s="280"/>
      <c r="CO42" s="281"/>
      <c r="CP42" s="282"/>
      <c r="CQ42" s="283"/>
      <c r="CR42" s="295">
        <f t="shared" si="39"/>
        <v>3</v>
      </c>
      <c r="CS42" s="285">
        <f>IF(C38="","",SUM(AY42,IF(AW42=AW$14,0,60),IF(AX42=AX$14,0,60)))-60</f>
        <v>65</v>
      </c>
      <c r="CT42" s="286" t="e">
        <f>IF(#REF!="",0,IF(ISNUMBER(CR40),CR40+(1-(CS40+1)/181),0))</f>
        <v>#REF!</v>
      </c>
      <c r="CU42" s="286" t="e">
        <f>CT42*100/MAX(CT:CT)</f>
        <v>#REF!</v>
      </c>
      <c r="CV42" s="293">
        <f>IF(ISNUMBER(CR40),IF(ISNUMBER(#REF!),IF(CT42=#REF!,#REF!,B42),1),"")</f>
        <v>1</v>
      </c>
      <c r="CW42" s="288"/>
      <c r="CX42" s="288"/>
      <c r="CY42" s="288">
        <v>18</v>
      </c>
      <c r="CZ42" s="288"/>
      <c r="DA42" s="288"/>
      <c r="DB42" s="288"/>
      <c r="DC42" s="288"/>
      <c r="DD42" s="289" t="str">
        <f t="shared" ref="DD42" si="45">IF(OR(AND(CW42&gt;0,CW42&lt;4),AND(CX42&gt;0,CX42&lt;4),AND(CY42&gt;0,CY42&lt;4),AND(CZ42&gt;0,CZ42&lt;4),AND(DA42&gt;0,DA42&lt;4),AND(DB42&gt;0,DB42&lt;4),AND(DC42&gt;0,DC42&lt;4)),"Призер","")</f>
        <v/>
      </c>
      <c r="DE42" s="268">
        <v>3</v>
      </c>
      <c r="DF42" s="42"/>
      <c r="DG42" s="42"/>
      <c r="DH42" s="42"/>
      <c r="DI42" s="42"/>
      <c r="DJ42" s="42"/>
      <c r="DK42" s="42"/>
    </row>
    <row r="43" spans="1:253" s="112" customFormat="1" ht="20.100000000000001" hidden="1" customHeight="1" x14ac:dyDescent="0.25">
      <c r="A43" s="261"/>
      <c r="B43" s="290"/>
      <c r="C43" s="171"/>
      <c r="D43" s="264"/>
      <c r="E43" s="265"/>
      <c r="F43" s="266"/>
      <c r="G43" s="267"/>
      <c r="H43" s="268"/>
      <c r="I43" s="268"/>
      <c r="J43" s="266"/>
      <c r="K43" s="269"/>
      <c r="L43" s="266"/>
      <c r="M43" s="266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1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310"/>
      <c r="AZ43" s="275">
        <f t="shared" si="2"/>
        <v>0</v>
      </c>
      <c r="BA43" s="276">
        <f t="shared" si="3"/>
        <v>0</v>
      </c>
      <c r="BB43" s="276">
        <f t="shared" si="4"/>
        <v>0</v>
      </c>
      <c r="BC43" s="276">
        <f t="shared" si="5"/>
        <v>0</v>
      </c>
      <c r="BD43" s="276">
        <f t="shared" si="6"/>
        <v>0</v>
      </c>
      <c r="BE43" s="276">
        <f t="shared" si="7"/>
        <v>0</v>
      </c>
      <c r="BF43" s="276">
        <f t="shared" si="8"/>
        <v>0</v>
      </c>
      <c r="BG43" s="276">
        <f t="shared" si="9"/>
        <v>0</v>
      </c>
      <c r="BH43" s="276">
        <f t="shared" si="10"/>
        <v>0</v>
      </c>
      <c r="BI43" s="276">
        <f t="shared" si="11"/>
        <v>0</v>
      </c>
      <c r="BJ43" s="276">
        <f t="shared" si="12"/>
        <v>0</v>
      </c>
      <c r="BK43" s="276">
        <f t="shared" si="13"/>
        <v>0</v>
      </c>
      <c r="BL43" s="276">
        <f t="shared" si="14"/>
        <v>0</v>
      </c>
      <c r="BM43" s="276">
        <f t="shared" si="15"/>
        <v>0</v>
      </c>
      <c r="BN43" s="276">
        <f t="shared" si="16"/>
        <v>0</v>
      </c>
      <c r="BO43" s="276">
        <f t="shared" si="17"/>
        <v>0</v>
      </c>
      <c r="BP43" s="276">
        <f t="shared" si="18"/>
        <v>0</v>
      </c>
      <c r="BQ43" s="276">
        <f t="shared" si="19"/>
        <v>0</v>
      </c>
      <c r="BR43" s="276">
        <f t="shared" si="20"/>
        <v>0</v>
      </c>
      <c r="BS43" s="276">
        <f t="shared" si="21"/>
        <v>0</v>
      </c>
      <c r="BT43" s="276">
        <f t="shared" si="22"/>
        <v>0</v>
      </c>
      <c r="BU43" s="276">
        <f t="shared" si="23"/>
        <v>0</v>
      </c>
      <c r="BV43" s="276">
        <f t="shared" si="24"/>
        <v>0</v>
      </c>
      <c r="BW43" s="276">
        <f t="shared" si="25"/>
        <v>0</v>
      </c>
      <c r="BX43" s="276">
        <f t="shared" si="26"/>
        <v>0</v>
      </c>
      <c r="BY43" s="276">
        <f t="shared" si="27"/>
        <v>0</v>
      </c>
      <c r="BZ43" s="276">
        <f t="shared" si="28"/>
        <v>0</v>
      </c>
      <c r="CA43" s="276">
        <f t="shared" si="29"/>
        <v>0</v>
      </c>
      <c r="CB43" s="276">
        <f t="shared" si="30"/>
        <v>0</v>
      </c>
      <c r="CC43" s="276">
        <f t="shared" si="31"/>
        <v>0</v>
      </c>
      <c r="CD43" s="276">
        <f t="shared" si="32"/>
        <v>0</v>
      </c>
      <c r="CE43" s="276">
        <f t="shared" si="33"/>
        <v>0</v>
      </c>
      <c r="CF43" s="276">
        <f t="shared" si="34"/>
        <v>0</v>
      </c>
      <c r="CG43" s="276">
        <f t="shared" si="35"/>
        <v>0</v>
      </c>
      <c r="CH43" s="276">
        <f t="shared" si="36"/>
        <v>0</v>
      </c>
      <c r="CI43" s="276">
        <f t="shared" si="37"/>
        <v>0</v>
      </c>
      <c r="CJ43" s="276">
        <f t="shared" si="38"/>
        <v>0</v>
      </c>
      <c r="CK43" s="277"/>
      <c r="CL43" s="278"/>
      <c r="CM43" s="279"/>
      <c r="CN43" s="280"/>
      <c r="CO43" s="281"/>
      <c r="CP43" s="282"/>
      <c r="CQ43" s="283"/>
      <c r="CR43" s="311">
        <f t="shared" si="39"/>
        <v>0</v>
      </c>
      <c r="CS43" s="312" t="e">
        <f>IF(#REF!="","",SUM(AY43,IF(AW43=AW$14,0,60),IF(AX43=AX$14,0,60)))-60</f>
        <v>#REF!</v>
      </c>
      <c r="CT43" s="286"/>
      <c r="CU43" s="286"/>
      <c r="CV43" s="293"/>
      <c r="CW43" s="288"/>
      <c r="CX43" s="288"/>
      <c r="CY43" s="288"/>
      <c r="CZ43" s="288"/>
      <c r="DA43" s="288"/>
      <c r="DB43" s="288"/>
      <c r="DC43" s="288"/>
      <c r="DD43" s="289"/>
      <c r="DE43" s="42"/>
      <c r="DF43" s="5"/>
      <c r="DG43" s="42"/>
      <c r="DH43" s="42"/>
      <c r="DI43" s="42"/>
      <c r="DJ43" s="42"/>
      <c r="DK43" s="42"/>
    </row>
    <row r="44" spans="1:253" s="112" customFormat="1" ht="20.100000000000001" hidden="1" customHeight="1" x14ac:dyDescent="0.25">
      <c r="A44" s="261"/>
      <c r="B44" s="290"/>
      <c r="C44" s="171"/>
      <c r="D44" s="264"/>
      <c r="E44" s="265"/>
      <c r="F44" s="266"/>
      <c r="G44" s="267"/>
      <c r="H44" s="268"/>
      <c r="I44" s="268"/>
      <c r="J44" s="266"/>
      <c r="K44" s="269"/>
      <c r="L44" s="266"/>
      <c r="M44" s="266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1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310"/>
      <c r="AZ44" s="275">
        <f t="shared" si="2"/>
        <v>0</v>
      </c>
      <c r="BA44" s="276">
        <f t="shared" si="3"/>
        <v>0</v>
      </c>
      <c r="BB44" s="276">
        <f t="shared" si="4"/>
        <v>0</v>
      </c>
      <c r="BC44" s="276">
        <f t="shared" si="5"/>
        <v>0</v>
      </c>
      <c r="BD44" s="276">
        <f t="shared" si="6"/>
        <v>0</v>
      </c>
      <c r="BE44" s="276">
        <f t="shared" si="7"/>
        <v>0</v>
      </c>
      <c r="BF44" s="276">
        <f t="shared" si="8"/>
        <v>0</v>
      </c>
      <c r="BG44" s="276">
        <f t="shared" si="9"/>
        <v>0</v>
      </c>
      <c r="BH44" s="276">
        <f t="shared" si="10"/>
        <v>0</v>
      </c>
      <c r="BI44" s="276">
        <f t="shared" si="11"/>
        <v>0</v>
      </c>
      <c r="BJ44" s="276">
        <f t="shared" si="12"/>
        <v>0</v>
      </c>
      <c r="BK44" s="276">
        <f t="shared" si="13"/>
        <v>0</v>
      </c>
      <c r="BL44" s="276">
        <f t="shared" si="14"/>
        <v>0</v>
      </c>
      <c r="BM44" s="276">
        <f t="shared" si="15"/>
        <v>0</v>
      </c>
      <c r="BN44" s="276">
        <f t="shared" si="16"/>
        <v>0</v>
      </c>
      <c r="BO44" s="276">
        <f t="shared" si="17"/>
        <v>0</v>
      </c>
      <c r="BP44" s="276">
        <f t="shared" si="18"/>
        <v>0</v>
      </c>
      <c r="BQ44" s="276">
        <f t="shared" si="19"/>
        <v>0</v>
      </c>
      <c r="BR44" s="276">
        <f t="shared" si="20"/>
        <v>0</v>
      </c>
      <c r="BS44" s="276">
        <f t="shared" si="21"/>
        <v>0</v>
      </c>
      <c r="BT44" s="276">
        <f t="shared" si="22"/>
        <v>0</v>
      </c>
      <c r="BU44" s="276">
        <f t="shared" si="23"/>
        <v>0</v>
      </c>
      <c r="BV44" s="276">
        <f t="shared" si="24"/>
        <v>0</v>
      </c>
      <c r="BW44" s="276">
        <f t="shared" si="25"/>
        <v>0</v>
      </c>
      <c r="BX44" s="276">
        <f t="shared" si="26"/>
        <v>0</v>
      </c>
      <c r="BY44" s="276">
        <f t="shared" si="27"/>
        <v>0</v>
      </c>
      <c r="BZ44" s="276">
        <f t="shared" si="28"/>
        <v>0</v>
      </c>
      <c r="CA44" s="276">
        <f t="shared" si="29"/>
        <v>0</v>
      </c>
      <c r="CB44" s="276">
        <f t="shared" si="30"/>
        <v>0</v>
      </c>
      <c r="CC44" s="276">
        <f t="shared" si="31"/>
        <v>0</v>
      </c>
      <c r="CD44" s="276">
        <f t="shared" si="32"/>
        <v>0</v>
      </c>
      <c r="CE44" s="276">
        <f t="shared" si="33"/>
        <v>0</v>
      </c>
      <c r="CF44" s="276">
        <f t="shared" si="34"/>
        <v>0</v>
      </c>
      <c r="CG44" s="276">
        <f t="shared" si="35"/>
        <v>0</v>
      </c>
      <c r="CH44" s="276">
        <f t="shared" si="36"/>
        <v>0</v>
      </c>
      <c r="CI44" s="276">
        <f t="shared" si="37"/>
        <v>0</v>
      </c>
      <c r="CJ44" s="276">
        <f t="shared" si="38"/>
        <v>0</v>
      </c>
      <c r="CK44" s="277"/>
      <c r="CL44" s="278"/>
      <c r="CM44" s="279"/>
      <c r="CN44" s="280"/>
      <c r="CO44" s="281"/>
      <c r="CP44" s="282"/>
      <c r="CQ44" s="283"/>
      <c r="CR44" s="311">
        <f t="shared" si="39"/>
        <v>0</v>
      </c>
      <c r="CS44" s="312" t="e">
        <f>IF(#REF!="","",SUM(AY44,IF(AW44=AW$14,0,60),IF(AX44=AX$14,0,60)))-60</f>
        <v>#REF!</v>
      </c>
      <c r="CT44" s="286"/>
      <c r="CU44" s="286"/>
      <c r="CV44" s="293"/>
      <c r="CW44" s="288"/>
      <c r="CX44" s="288"/>
      <c r="CY44" s="288"/>
      <c r="CZ44" s="288"/>
      <c r="DA44" s="288"/>
      <c r="DB44" s="288"/>
      <c r="DC44" s="288"/>
      <c r="DD44" s="289"/>
      <c r="DE44" s="42"/>
      <c r="DF44" s="5"/>
      <c r="DG44" s="42"/>
      <c r="DH44" s="42"/>
      <c r="DI44" s="42"/>
      <c r="DJ44" s="42"/>
      <c r="DK44" s="42"/>
    </row>
    <row r="45" spans="1:253" s="112" customFormat="1" ht="20.100000000000001" hidden="1" customHeight="1" x14ac:dyDescent="0.25">
      <c r="A45" s="261"/>
      <c r="B45" s="290"/>
      <c r="C45" s="171"/>
      <c r="D45" s="264"/>
      <c r="E45" s="265"/>
      <c r="F45" s="266"/>
      <c r="G45" s="267"/>
      <c r="H45" s="268"/>
      <c r="I45" s="268"/>
      <c r="J45" s="266"/>
      <c r="K45" s="269"/>
      <c r="L45" s="266"/>
      <c r="M45" s="266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1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310"/>
      <c r="AZ45" s="275">
        <f t="shared" si="2"/>
        <v>0</v>
      </c>
      <c r="BA45" s="276">
        <f t="shared" si="3"/>
        <v>0</v>
      </c>
      <c r="BB45" s="276">
        <f t="shared" si="4"/>
        <v>0</v>
      </c>
      <c r="BC45" s="276">
        <f t="shared" si="5"/>
        <v>0</v>
      </c>
      <c r="BD45" s="276">
        <f t="shared" si="6"/>
        <v>0</v>
      </c>
      <c r="BE45" s="276">
        <f t="shared" si="7"/>
        <v>0</v>
      </c>
      <c r="BF45" s="276">
        <f t="shared" si="8"/>
        <v>0</v>
      </c>
      <c r="BG45" s="276">
        <f t="shared" si="9"/>
        <v>0</v>
      </c>
      <c r="BH45" s="276">
        <f t="shared" si="10"/>
        <v>0</v>
      </c>
      <c r="BI45" s="276">
        <f t="shared" si="11"/>
        <v>0</v>
      </c>
      <c r="BJ45" s="276">
        <f t="shared" si="12"/>
        <v>0</v>
      </c>
      <c r="BK45" s="276">
        <f t="shared" si="13"/>
        <v>0</v>
      </c>
      <c r="BL45" s="276">
        <f t="shared" si="14"/>
        <v>0</v>
      </c>
      <c r="BM45" s="276">
        <f t="shared" si="15"/>
        <v>0</v>
      </c>
      <c r="BN45" s="276">
        <f t="shared" si="16"/>
        <v>0</v>
      </c>
      <c r="BO45" s="276">
        <f t="shared" si="17"/>
        <v>0</v>
      </c>
      <c r="BP45" s="276">
        <f t="shared" si="18"/>
        <v>0</v>
      </c>
      <c r="BQ45" s="276">
        <f t="shared" si="19"/>
        <v>0</v>
      </c>
      <c r="BR45" s="276">
        <f t="shared" si="20"/>
        <v>0</v>
      </c>
      <c r="BS45" s="276">
        <f t="shared" si="21"/>
        <v>0</v>
      </c>
      <c r="BT45" s="276">
        <f t="shared" si="22"/>
        <v>0</v>
      </c>
      <c r="BU45" s="276">
        <f t="shared" si="23"/>
        <v>0</v>
      </c>
      <c r="BV45" s="276">
        <f t="shared" si="24"/>
        <v>0</v>
      </c>
      <c r="BW45" s="276">
        <f t="shared" si="25"/>
        <v>0</v>
      </c>
      <c r="BX45" s="276">
        <f t="shared" si="26"/>
        <v>0</v>
      </c>
      <c r="BY45" s="276">
        <f t="shared" si="27"/>
        <v>0</v>
      </c>
      <c r="BZ45" s="276">
        <f t="shared" si="28"/>
        <v>0</v>
      </c>
      <c r="CA45" s="276">
        <f t="shared" si="29"/>
        <v>0</v>
      </c>
      <c r="CB45" s="276">
        <f t="shared" si="30"/>
        <v>0</v>
      </c>
      <c r="CC45" s="276">
        <f t="shared" si="31"/>
        <v>0</v>
      </c>
      <c r="CD45" s="276">
        <f t="shared" si="32"/>
        <v>0</v>
      </c>
      <c r="CE45" s="276">
        <f t="shared" si="33"/>
        <v>0</v>
      </c>
      <c r="CF45" s="276">
        <f t="shared" si="34"/>
        <v>0</v>
      </c>
      <c r="CG45" s="276">
        <f t="shared" si="35"/>
        <v>0</v>
      </c>
      <c r="CH45" s="276">
        <f t="shared" si="36"/>
        <v>0</v>
      </c>
      <c r="CI45" s="276">
        <f t="shared" si="37"/>
        <v>0</v>
      </c>
      <c r="CJ45" s="276">
        <f t="shared" si="38"/>
        <v>0</v>
      </c>
      <c r="CK45" s="277"/>
      <c r="CL45" s="278"/>
      <c r="CM45" s="279"/>
      <c r="CN45" s="280"/>
      <c r="CO45" s="281"/>
      <c r="CP45" s="282"/>
      <c r="CQ45" s="283"/>
      <c r="CR45" s="311">
        <f t="shared" si="39"/>
        <v>0</v>
      </c>
      <c r="CS45" s="312" t="e">
        <f t="shared" ref="CS45:CS57" si="46">IF(C43="","",SUM(AY45,IF(AW45=AW$14,0,60),IF(AX45=AX$14,0,60)))-60</f>
        <v>#VALUE!</v>
      </c>
      <c r="CT45" s="286"/>
      <c r="CU45" s="286"/>
      <c r="CV45" s="293"/>
      <c r="CW45" s="288"/>
      <c r="CX45" s="288"/>
      <c r="CY45" s="288"/>
      <c r="CZ45" s="288"/>
      <c r="DA45" s="288"/>
      <c r="DB45" s="288"/>
      <c r="DC45" s="288"/>
      <c r="DD45" s="289"/>
      <c r="DE45" s="42"/>
      <c r="DF45" s="5"/>
      <c r="DG45" s="42"/>
      <c r="DH45" s="42"/>
      <c r="DI45" s="42"/>
      <c r="DJ45" s="42"/>
      <c r="DK45" s="42"/>
    </row>
    <row r="46" spans="1:253" s="112" customFormat="1" ht="20.100000000000001" hidden="1" customHeight="1" x14ac:dyDescent="0.25">
      <c r="A46" s="261"/>
      <c r="B46" s="290"/>
      <c r="C46" s="171"/>
      <c r="D46" s="264"/>
      <c r="E46" s="265"/>
      <c r="F46" s="266"/>
      <c r="G46" s="267"/>
      <c r="H46" s="268"/>
      <c r="I46" s="268"/>
      <c r="J46" s="266"/>
      <c r="K46" s="269"/>
      <c r="L46" s="266"/>
      <c r="M46" s="266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1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310"/>
      <c r="AZ46" s="275">
        <f t="shared" si="2"/>
        <v>0</v>
      </c>
      <c r="BA46" s="276">
        <f t="shared" si="3"/>
        <v>0</v>
      </c>
      <c r="BB46" s="276">
        <f t="shared" si="4"/>
        <v>0</v>
      </c>
      <c r="BC46" s="276">
        <f t="shared" si="5"/>
        <v>0</v>
      </c>
      <c r="BD46" s="276">
        <f t="shared" si="6"/>
        <v>0</v>
      </c>
      <c r="BE46" s="276">
        <f t="shared" si="7"/>
        <v>0</v>
      </c>
      <c r="BF46" s="276">
        <f t="shared" si="8"/>
        <v>0</v>
      </c>
      <c r="BG46" s="276">
        <f t="shared" si="9"/>
        <v>0</v>
      </c>
      <c r="BH46" s="276">
        <f t="shared" si="10"/>
        <v>0</v>
      </c>
      <c r="BI46" s="276">
        <f t="shared" si="11"/>
        <v>0</v>
      </c>
      <c r="BJ46" s="276">
        <f t="shared" si="12"/>
        <v>0</v>
      </c>
      <c r="BK46" s="276">
        <f t="shared" si="13"/>
        <v>0</v>
      </c>
      <c r="BL46" s="276">
        <f t="shared" si="14"/>
        <v>0</v>
      </c>
      <c r="BM46" s="276">
        <f t="shared" si="15"/>
        <v>0</v>
      </c>
      <c r="BN46" s="276">
        <f t="shared" si="16"/>
        <v>0</v>
      </c>
      <c r="BO46" s="276">
        <f t="shared" si="17"/>
        <v>0</v>
      </c>
      <c r="BP46" s="276">
        <f t="shared" si="18"/>
        <v>0</v>
      </c>
      <c r="BQ46" s="276">
        <f t="shared" si="19"/>
        <v>0</v>
      </c>
      <c r="BR46" s="276">
        <f t="shared" si="20"/>
        <v>0</v>
      </c>
      <c r="BS46" s="276">
        <f t="shared" si="21"/>
        <v>0</v>
      </c>
      <c r="BT46" s="276">
        <f t="shared" si="22"/>
        <v>0</v>
      </c>
      <c r="BU46" s="276">
        <f t="shared" si="23"/>
        <v>0</v>
      </c>
      <c r="BV46" s="276">
        <f t="shared" si="24"/>
        <v>0</v>
      </c>
      <c r="BW46" s="276">
        <f t="shared" si="25"/>
        <v>0</v>
      </c>
      <c r="BX46" s="276">
        <f t="shared" si="26"/>
        <v>0</v>
      </c>
      <c r="BY46" s="276">
        <f t="shared" si="27"/>
        <v>0</v>
      </c>
      <c r="BZ46" s="276">
        <f t="shared" si="28"/>
        <v>0</v>
      </c>
      <c r="CA46" s="276">
        <f t="shared" si="29"/>
        <v>0</v>
      </c>
      <c r="CB46" s="276">
        <f t="shared" si="30"/>
        <v>0</v>
      </c>
      <c r="CC46" s="276">
        <f t="shared" si="31"/>
        <v>0</v>
      </c>
      <c r="CD46" s="276">
        <f t="shared" si="32"/>
        <v>0</v>
      </c>
      <c r="CE46" s="276">
        <f t="shared" si="33"/>
        <v>0</v>
      </c>
      <c r="CF46" s="276">
        <f t="shared" si="34"/>
        <v>0</v>
      </c>
      <c r="CG46" s="276">
        <f t="shared" si="35"/>
        <v>0</v>
      </c>
      <c r="CH46" s="276">
        <f t="shared" si="36"/>
        <v>0</v>
      </c>
      <c r="CI46" s="276">
        <f t="shared" si="37"/>
        <v>0</v>
      </c>
      <c r="CJ46" s="276">
        <f t="shared" si="38"/>
        <v>0</v>
      </c>
      <c r="CK46" s="277"/>
      <c r="CL46" s="278"/>
      <c r="CM46" s="279"/>
      <c r="CN46" s="280"/>
      <c r="CO46" s="281"/>
      <c r="CP46" s="282"/>
      <c r="CQ46" s="283"/>
      <c r="CR46" s="311">
        <f t="shared" si="39"/>
        <v>0</v>
      </c>
      <c r="CS46" s="312" t="e">
        <f t="shared" si="46"/>
        <v>#VALUE!</v>
      </c>
      <c r="CT46" s="286"/>
      <c r="CU46" s="286"/>
      <c r="CV46" s="293"/>
      <c r="CW46" s="288"/>
      <c r="CX46" s="288"/>
      <c r="CY46" s="288"/>
      <c r="CZ46" s="288"/>
      <c r="DA46" s="288"/>
      <c r="DB46" s="288"/>
      <c r="DC46" s="288"/>
      <c r="DD46" s="289"/>
      <c r="DE46" s="42"/>
      <c r="DF46" s="5"/>
      <c r="DG46" s="42"/>
      <c r="DH46" s="42"/>
      <c r="DI46" s="42"/>
      <c r="DJ46" s="42"/>
      <c r="DK46" s="42"/>
    </row>
    <row r="47" spans="1:253" s="112" customFormat="1" ht="20.100000000000001" hidden="1" customHeight="1" x14ac:dyDescent="0.25">
      <c r="A47" s="261"/>
      <c r="B47" s="290"/>
      <c r="C47" s="171"/>
      <c r="D47" s="264"/>
      <c r="E47" s="265"/>
      <c r="F47" s="266"/>
      <c r="G47" s="267"/>
      <c r="H47" s="268"/>
      <c r="I47" s="268"/>
      <c r="J47" s="266"/>
      <c r="K47" s="269"/>
      <c r="L47" s="266"/>
      <c r="M47" s="266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310"/>
      <c r="AZ47" s="275">
        <f t="shared" si="2"/>
        <v>0</v>
      </c>
      <c r="BA47" s="276">
        <f t="shared" si="3"/>
        <v>0</v>
      </c>
      <c r="BB47" s="276">
        <f t="shared" si="4"/>
        <v>0</v>
      </c>
      <c r="BC47" s="276">
        <f t="shared" si="5"/>
        <v>0</v>
      </c>
      <c r="BD47" s="276">
        <f t="shared" si="6"/>
        <v>0</v>
      </c>
      <c r="BE47" s="276">
        <f t="shared" si="7"/>
        <v>0</v>
      </c>
      <c r="BF47" s="276">
        <f t="shared" si="8"/>
        <v>0</v>
      </c>
      <c r="BG47" s="276">
        <f t="shared" si="9"/>
        <v>0</v>
      </c>
      <c r="BH47" s="276">
        <f t="shared" si="10"/>
        <v>0</v>
      </c>
      <c r="BI47" s="276">
        <f t="shared" si="11"/>
        <v>0</v>
      </c>
      <c r="BJ47" s="276">
        <f t="shared" si="12"/>
        <v>0</v>
      </c>
      <c r="BK47" s="276">
        <f t="shared" si="13"/>
        <v>0</v>
      </c>
      <c r="BL47" s="276">
        <f t="shared" si="14"/>
        <v>0</v>
      </c>
      <c r="BM47" s="276">
        <f t="shared" si="15"/>
        <v>0</v>
      </c>
      <c r="BN47" s="276">
        <f t="shared" si="16"/>
        <v>0</v>
      </c>
      <c r="BO47" s="276">
        <f t="shared" si="17"/>
        <v>0</v>
      </c>
      <c r="BP47" s="276">
        <f t="shared" si="18"/>
        <v>0</v>
      </c>
      <c r="BQ47" s="276">
        <f t="shared" si="19"/>
        <v>0</v>
      </c>
      <c r="BR47" s="276">
        <f t="shared" si="20"/>
        <v>0</v>
      </c>
      <c r="BS47" s="276">
        <f t="shared" si="21"/>
        <v>0</v>
      </c>
      <c r="BT47" s="276">
        <f t="shared" si="22"/>
        <v>0</v>
      </c>
      <c r="BU47" s="276">
        <f t="shared" si="23"/>
        <v>0</v>
      </c>
      <c r="BV47" s="276">
        <f t="shared" si="24"/>
        <v>0</v>
      </c>
      <c r="BW47" s="276">
        <f t="shared" si="25"/>
        <v>0</v>
      </c>
      <c r="BX47" s="276">
        <f t="shared" si="26"/>
        <v>0</v>
      </c>
      <c r="BY47" s="276">
        <f t="shared" si="27"/>
        <v>0</v>
      </c>
      <c r="BZ47" s="276">
        <f t="shared" si="28"/>
        <v>0</v>
      </c>
      <c r="CA47" s="276">
        <f t="shared" si="29"/>
        <v>0</v>
      </c>
      <c r="CB47" s="276">
        <f t="shared" si="30"/>
        <v>0</v>
      </c>
      <c r="CC47" s="276">
        <f t="shared" si="31"/>
        <v>0</v>
      </c>
      <c r="CD47" s="276">
        <f t="shared" si="32"/>
        <v>0</v>
      </c>
      <c r="CE47" s="276">
        <f t="shared" si="33"/>
        <v>0</v>
      </c>
      <c r="CF47" s="276">
        <f t="shared" si="34"/>
        <v>0</v>
      </c>
      <c r="CG47" s="276">
        <f t="shared" si="35"/>
        <v>0</v>
      </c>
      <c r="CH47" s="276">
        <f t="shared" si="36"/>
        <v>0</v>
      </c>
      <c r="CI47" s="276">
        <f t="shared" si="37"/>
        <v>0</v>
      </c>
      <c r="CJ47" s="276">
        <f t="shared" si="38"/>
        <v>0</v>
      </c>
      <c r="CK47" s="277"/>
      <c r="CL47" s="278"/>
      <c r="CM47" s="279"/>
      <c r="CN47" s="280"/>
      <c r="CO47" s="281"/>
      <c r="CP47" s="282"/>
      <c r="CQ47" s="283"/>
      <c r="CR47" s="311">
        <f t="shared" si="39"/>
        <v>0</v>
      </c>
      <c r="CS47" s="312" t="e">
        <f t="shared" si="46"/>
        <v>#VALUE!</v>
      </c>
      <c r="CT47" s="286"/>
      <c r="CU47" s="286"/>
      <c r="CV47" s="293"/>
      <c r="CW47" s="288"/>
      <c r="CX47" s="288"/>
      <c r="CY47" s="288"/>
      <c r="CZ47" s="288"/>
      <c r="DA47" s="288"/>
      <c r="DB47" s="288"/>
      <c r="DC47" s="288"/>
      <c r="DD47" s="289"/>
      <c r="DE47" s="42"/>
      <c r="DF47" s="5"/>
      <c r="DG47" s="42"/>
      <c r="DH47" s="42"/>
      <c r="DI47" s="42"/>
      <c r="DJ47" s="42"/>
      <c r="DK47" s="42"/>
    </row>
    <row r="48" spans="1:253" s="112" customFormat="1" ht="20.100000000000001" hidden="1" customHeight="1" x14ac:dyDescent="0.25">
      <c r="A48" s="261"/>
      <c r="B48" s="290"/>
      <c r="C48" s="171"/>
      <c r="D48" s="264"/>
      <c r="E48" s="265"/>
      <c r="F48" s="266"/>
      <c r="G48" s="267"/>
      <c r="H48" s="268"/>
      <c r="I48" s="268"/>
      <c r="J48" s="266"/>
      <c r="K48" s="269"/>
      <c r="L48" s="266"/>
      <c r="M48" s="266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1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310"/>
      <c r="AZ48" s="275">
        <f t="shared" si="2"/>
        <v>0</v>
      </c>
      <c r="BA48" s="276">
        <f t="shared" si="3"/>
        <v>0</v>
      </c>
      <c r="BB48" s="276">
        <f t="shared" si="4"/>
        <v>0</v>
      </c>
      <c r="BC48" s="276">
        <f t="shared" si="5"/>
        <v>0</v>
      </c>
      <c r="BD48" s="276">
        <f t="shared" si="6"/>
        <v>0</v>
      </c>
      <c r="BE48" s="276">
        <f t="shared" si="7"/>
        <v>0</v>
      </c>
      <c r="BF48" s="276">
        <f t="shared" si="8"/>
        <v>0</v>
      </c>
      <c r="BG48" s="276">
        <f t="shared" si="9"/>
        <v>0</v>
      </c>
      <c r="BH48" s="276">
        <f t="shared" si="10"/>
        <v>0</v>
      </c>
      <c r="BI48" s="276">
        <f t="shared" si="11"/>
        <v>0</v>
      </c>
      <c r="BJ48" s="276">
        <f t="shared" si="12"/>
        <v>0</v>
      </c>
      <c r="BK48" s="276">
        <f t="shared" si="13"/>
        <v>0</v>
      </c>
      <c r="BL48" s="276">
        <f t="shared" si="14"/>
        <v>0</v>
      </c>
      <c r="BM48" s="276">
        <f t="shared" si="15"/>
        <v>0</v>
      </c>
      <c r="BN48" s="276">
        <f t="shared" si="16"/>
        <v>0</v>
      </c>
      <c r="BO48" s="276">
        <f t="shared" si="17"/>
        <v>0</v>
      </c>
      <c r="BP48" s="276">
        <f t="shared" si="18"/>
        <v>0</v>
      </c>
      <c r="BQ48" s="276">
        <f t="shared" si="19"/>
        <v>0</v>
      </c>
      <c r="BR48" s="276">
        <f t="shared" si="20"/>
        <v>0</v>
      </c>
      <c r="BS48" s="276">
        <f t="shared" si="21"/>
        <v>0</v>
      </c>
      <c r="BT48" s="276">
        <f t="shared" si="22"/>
        <v>0</v>
      </c>
      <c r="BU48" s="276">
        <f t="shared" si="23"/>
        <v>0</v>
      </c>
      <c r="BV48" s="276">
        <f t="shared" si="24"/>
        <v>0</v>
      </c>
      <c r="BW48" s="276">
        <f t="shared" si="25"/>
        <v>0</v>
      </c>
      <c r="BX48" s="276">
        <f t="shared" si="26"/>
        <v>0</v>
      </c>
      <c r="BY48" s="276">
        <f t="shared" si="27"/>
        <v>0</v>
      </c>
      <c r="BZ48" s="276">
        <f t="shared" si="28"/>
        <v>0</v>
      </c>
      <c r="CA48" s="276">
        <f t="shared" si="29"/>
        <v>0</v>
      </c>
      <c r="CB48" s="276">
        <f t="shared" si="30"/>
        <v>0</v>
      </c>
      <c r="CC48" s="276">
        <f t="shared" si="31"/>
        <v>0</v>
      </c>
      <c r="CD48" s="276">
        <f t="shared" si="32"/>
        <v>0</v>
      </c>
      <c r="CE48" s="276">
        <f t="shared" si="33"/>
        <v>0</v>
      </c>
      <c r="CF48" s="276">
        <f t="shared" si="34"/>
        <v>0</v>
      </c>
      <c r="CG48" s="276">
        <f t="shared" si="35"/>
        <v>0</v>
      </c>
      <c r="CH48" s="276">
        <f t="shared" si="36"/>
        <v>0</v>
      </c>
      <c r="CI48" s="276">
        <f t="shared" si="37"/>
        <v>0</v>
      </c>
      <c r="CJ48" s="276">
        <f t="shared" si="38"/>
        <v>0</v>
      </c>
      <c r="CK48" s="277"/>
      <c r="CL48" s="278"/>
      <c r="CM48" s="279"/>
      <c r="CN48" s="280"/>
      <c r="CO48" s="281"/>
      <c r="CP48" s="282"/>
      <c r="CQ48" s="283"/>
      <c r="CR48" s="311">
        <f t="shared" si="39"/>
        <v>0</v>
      </c>
      <c r="CS48" s="312" t="e">
        <f t="shared" si="46"/>
        <v>#VALUE!</v>
      </c>
      <c r="CT48" s="286"/>
      <c r="CU48" s="286"/>
      <c r="CV48" s="293"/>
      <c r="CW48" s="288"/>
      <c r="CX48" s="288"/>
      <c r="CY48" s="288"/>
      <c r="CZ48" s="288"/>
      <c r="DA48" s="288"/>
      <c r="DB48" s="288"/>
      <c r="DC48" s="288"/>
      <c r="DD48" s="289"/>
      <c r="DE48" s="42"/>
      <c r="DF48" s="5"/>
      <c r="DG48" s="42"/>
      <c r="DH48" s="42"/>
      <c r="DI48" s="42"/>
      <c r="DJ48" s="42"/>
      <c r="DK48" s="42"/>
    </row>
    <row r="49" spans="1:253" s="112" customFormat="1" ht="20.100000000000001" hidden="1" customHeight="1" x14ac:dyDescent="0.25">
      <c r="A49" s="261"/>
      <c r="B49" s="290"/>
      <c r="C49" s="171"/>
      <c r="D49" s="264"/>
      <c r="E49" s="265"/>
      <c r="F49" s="266"/>
      <c r="G49" s="267"/>
      <c r="H49" s="268"/>
      <c r="I49" s="268"/>
      <c r="J49" s="266"/>
      <c r="K49" s="269"/>
      <c r="L49" s="266"/>
      <c r="M49" s="266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1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310"/>
      <c r="AZ49" s="275">
        <f t="shared" si="2"/>
        <v>0</v>
      </c>
      <c r="BA49" s="276">
        <f t="shared" si="3"/>
        <v>0</v>
      </c>
      <c r="BB49" s="276">
        <f t="shared" si="4"/>
        <v>0</v>
      </c>
      <c r="BC49" s="276">
        <f t="shared" si="5"/>
        <v>0</v>
      </c>
      <c r="BD49" s="276">
        <f t="shared" si="6"/>
        <v>0</v>
      </c>
      <c r="BE49" s="276">
        <f t="shared" si="7"/>
        <v>0</v>
      </c>
      <c r="BF49" s="276">
        <f t="shared" si="8"/>
        <v>0</v>
      </c>
      <c r="BG49" s="276">
        <f t="shared" si="9"/>
        <v>0</v>
      </c>
      <c r="BH49" s="276">
        <f t="shared" si="10"/>
        <v>0</v>
      </c>
      <c r="BI49" s="276">
        <f t="shared" si="11"/>
        <v>0</v>
      </c>
      <c r="BJ49" s="276">
        <f t="shared" si="12"/>
        <v>0</v>
      </c>
      <c r="BK49" s="276">
        <f t="shared" si="13"/>
        <v>0</v>
      </c>
      <c r="BL49" s="276">
        <f t="shared" si="14"/>
        <v>0</v>
      </c>
      <c r="BM49" s="276">
        <f t="shared" si="15"/>
        <v>0</v>
      </c>
      <c r="BN49" s="276">
        <f t="shared" si="16"/>
        <v>0</v>
      </c>
      <c r="BO49" s="276">
        <f t="shared" si="17"/>
        <v>0</v>
      </c>
      <c r="BP49" s="276">
        <f t="shared" si="18"/>
        <v>0</v>
      </c>
      <c r="BQ49" s="276">
        <f t="shared" si="19"/>
        <v>0</v>
      </c>
      <c r="BR49" s="276">
        <f t="shared" si="20"/>
        <v>0</v>
      </c>
      <c r="BS49" s="276">
        <f t="shared" si="21"/>
        <v>0</v>
      </c>
      <c r="BT49" s="276">
        <f t="shared" si="22"/>
        <v>0</v>
      </c>
      <c r="BU49" s="276">
        <f t="shared" si="23"/>
        <v>0</v>
      </c>
      <c r="BV49" s="276">
        <f t="shared" si="24"/>
        <v>0</v>
      </c>
      <c r="BW49" s="276">
        <f t="shared" si="25"/>
        <v>0</v>
      </c>
      <c r="BX49" s="276">
        <f t="shared" si="26"/>
        <v>0</v>
      </c>
      <c r="BY49" s="276">
        <f t="shared" si="27"/>
        <v>0</v>
      </c>
      <c r="BZ49" s="276">
        <f t="shared" si="28"/>
        <v>0</v>
      </c>
      <c r="CA49" s="276">
        <f t="shared" si="29"/>
        <v>0</v>
      </c>
      <c r="CB49" s="276">
        <f t="shared" si="30"/>
        <v>0</v>
      </c>
      <c r="CC49" s="276">
        <f t="shared" si="31"/>
        <v>0</v>
      </c>
      <c r="CD49" s="276">
        <f t="shared" si="32"/>
        <v>0</v>
      </c>
      <c r="CE49" s="276">
        <f t="shared" si="33"/>
        <v>0</v>
      </c>
      <c r="CF49" s="276">
        <f t="shared" si="34"/>
        <v>0</v>
      </c>
      <c r="CG49" s="276">
        <f t="shared" si="35"/>
        <v>0</v>
      </c>
      <c r="CH49" s="276">
        <f t="shared" si="36"/>
        <v>0</v>
      </c>
      <c r="CI49" s="276">
        <f t="shared" si="37"/>
        <v>0</v>
      </c>
      <c r="CJ49" s="276">
        <f t="shared" si="38"/>
        <v>0</v>
      </c>
      <c r="CK49" s="277"/>
      <c r="CL49" s="278"/>
      <c r="CM49" s="279"/>
      <c r="CN49" s="280"/>
      <c r="CO49" s="281"/>
      <c r="CP49" s="282"/>
      <c r="CQ49" s="283"/>
      <c r="CR49" s="311">
        <f t="shared" si="39"/>
        <v>0</v>
      </c>
      <c r="CS49" s="312" t="e">
        <f t="shared" si="46"/>
        <v>#VALUE!</v>
      </c>
      <c r="CT49" s="286"/>
      <c r="CU49" s="286"/>
      <c r="CV49" s="293"/>
      <c r="CW49" s="288"/>
      <c r="CX49" s="288"/>
      <c r="CY49" s="288"/>
      <c r="CZ49" s="288"/>
      <c r="DA49" s="288"/>
      <c r="DB49" s="288"/>
      <c r="DC49" s="288"/>
      <c r="DD49" s="289"/>
      <c r="DE49" s="42"/>
      <c r="DF49" s="5"/>
      <c r="DG49" s="42"/>
      <c r="DH49" s="42"/>
      <c r="DI49" s="42"/>
      <c r="DJ49" s="42"/>
      <c r="DK49" s="42"/>
    </row>
    <row r="50" spans="1:253" s="112" customFormat="1" ht="20.100000000000001" hidden="1" customHeight="1" x14ac:dyDescent="0.25">
      <c r="A50" s="261"/>
      <c r="B50" s="290">
        <f>IF(ISNUMBER(#REF!),#REF!+1,1)</f>
        <v>1</v>
      </c>
      <c r="C50" s="171"/>
      <c r="D50" s="264"/>
      <c r="E50" s="292"/>
      <c r="F50" s="266" t="s">
        <v>71</v>
      </c>
      <c r="G50" s="269" t="s">
        <v>68</v>
      </c>
      <c r="H50" s="269" t="s">
        <v>67</v>
      </c>
      <c r="I50" s="268"/>
      <c r="J50" s="266" t="s">
        <v>69</v>
      </c>
      <c r="K50" s="267" t="s">
        <v>64</v>
      </c>
      <c r="L50" s="266"/>
      <c r="M50" s="266">
        <v>1992</v>
      </c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310"/>
      <c r="AZ50" s="275">
        <f t="shared" si="2"/>
        <v>0</v>
      </c>
      <c r="BA50" s="276">
        <f t="shared" si="3"/>
        <v>0</v>
      </c>
      <c r="BB50" s="276">
        <f t="shared" si="4"/>
        <v>0</v>
      </c>
      <c r="BC50" s="276">
        <f t="shared" si="5"/>
        <v>0</v>
      </c>
      <c r="BD50" s="276">
        <f t="shared" si="6"/>
        <v>0</v>
      </c>
      <c r="BE50" s="276">
        <f t="shared" si="7"/>
        <v>0</v>
      </c>
      <c r="BF50" s="276">
        <f t="shared" si="8"/>
        <v>0</v>
      </c>
      <c r="BG50" s="276">
        <f t="shared" si="9"/>
        <v>0</v>
      </c>
      <c r="BH50" s="276">
        <f t="shared" si="10"/>
        <v>0</v>
      </c>
      <c r="BI50" s="276">
        <f t="shared" si="11"/>
        <v>0</v>
      </c>
      <c r="BJ50" s="276">
        <f t="shared" si="12"/>
        <v>0</v>
      </c>
      <c r="BK50" s="276">
        <f t="shared" si="13"/>
        <v>0</v>
      </c>
      <c r="BL50" s="276">
        <f t="shared" si="14"/>
        <v>0</v>
      </c>
      <c r="BM50" s="276">
        <f t="shared" si="15"/>
        <v>0</v>
      </c>
      <c r="BN50" s="276">
        <f t="shared" si="16"/>
        <v>0</v>
      </c>
      <c r="BO50" s="276">
        <f t="shared" si="17"/>
        <v>0</v>
      </c>
      <c r="BP50" s="276">
        <f t="shared" si="18"/>
        <v>0</v>
      </c>
      <c r="BQ50" s="276">
        <f t="shared" si="19"/>
        <v>0</v>
      </c>
      <c r="BR50" s="276">
        <f t="shared" si="20"/>
        <v>0</v>
      </c>
      <c r="BS50" s="276">
        <f t="shared" si="21"/>
        <v>0</v>
      </c>
      <c r="BT50" s="276">
        <f t="shared" si="22"/>
        <v>0</v>
      </c>
      <c r="BU50" s="276">
        <f t="shared" si="23"/>
        <v>0</v>
      </c>
      <c r="BV50" s="276">
        <f t="shared" si="24"/>
        <v>0</v>
      </c>
      <c r="BW50" s="276">
        <f t="shared" si="25"/>
        <v>0</v>
      </c>
      <c r="BX50" s="276">
        <f t="shared" si="26"/>
        <v>0</v>
      </c>
      <c r="BY50" s="276">
        <f t="shared" si="27"/>
        <v>0</v>
      </c>
      <c r="BZ50" s="276">
        <f t="shared" si="28"/>
        <v>0</v>
      </c>
      <c r="CA50" s="276">
        <f t="shared" si="29"/>
        <v>0</v>
      </c>
      <c r="CB50" s="276">
        <f t="shared" si="30"/>
        <v>0</v>
      </c>
      <c r="CC50" s="276">
        <f t="shared" si="31"/>
        <v>0</v>
      </c>
      <c r="CD50" s="276">
        <f t="shared" si="32"/>
        <v>0</v>
      </c>
      <c r="CE50" s="276">
        <f t="shared" si="33"/>
        <v>0</v>
      </c>
      <c r="CF50" s="276">
        <f t="shared" si="34"/>
        <v>0</v>
      </c>
      <c r="CG50" s="276">
        <f t="shared" si="35"/>
        <v>0</v>
      </c>
      <c r="CH50" s="276">
        <f t="shared" si="36"/>
        <v>0</v>
      </c>
      <c r="CI50" s="276">
        <f t="shared" si="37"/>
        <v>0</v>
      </c>
      <c r="CJ50" s="276">
        <f t="shared" si="38"/>
        <v>0</v>
      </c>
      <c r="CK50" s="277"/>
      <c r="CL50" s="278">
        <v>0.55486111111111114</v>
      </c>
      <c r="CM50" s="279">
        <v>0.61944444444444446</v>
      </c>
      <c r="CN50" s="280">
        <f t="shared" ref="CN50:CN57" si="47">CM50-CL50-CN$9</f>
        <v>6.4583333333333326E-2</v>
      </c>
      <c r="CO50" s="281">
        <f t="shared" ref="CO50:CO57" si="48">IF(CN50&gt;IF(G50="О1-О3",CR$10,CR$9),CN50-IF(G50="О1-О3",CR$10,CR$9),0)</f>
        <v>6.4583333333333326E-2</v>
      </c>
      <c r="CP50" s="282">
        <f t="shared" ref="CP50:CP57" si="49">HOUR(CO50)*3600+MINUTE(CO50)*60+SECOND(CO50)</f>
        <v>5580</v>
      </c>
      <c r="CQ50" s="283"/>
      <c r="CR50" s="311">
        <f t="shared" si="39"/>
        <v>0</v>
      </c>
      <c r="CS50" s="312" t="e">
        <f t="shared" si="46"/>
        <v>#VALUE!</v>
      </c>
      <c r="CT50" s="286">
        <f t="shared" ref="CT50:CT57" si="50">IF(C50="",0,IF(ISNUMBER(CR50),CR50+(1-(CS50+1)/181),0))</f>
        <v>0</v>
      </c>
      <c r="CU50" s="286" t="e">
        <f t="shared" ref="CU50:CU57" si="51">CT50*100/MAX(CT:CT)</f>
        <v>#REF!</v>
      </c>
      <c r="CV50" s="293">
        <f>IF(ISNUMBER(CR50),IF(ISNUMBER(#REF!),IF(CT50=#REF!,#REF!,B50),1),"")</f>
        <v>1</v>
      </c>
      <c r="CW50" s="288"/>
      <c r="CX50" s="288"/>
      <c r="CY50" s="288"/>
      <c r="CZ50" s="288"/>
      <c r="DA50" s="288">
        <v>16</v>
      </c>
      <c r="DB50" s="288"/>
      <c r="DC50" s="288">
        <v>12</v>
      </c>
      <c r="DD50" s="289" t="str">
        <f t="shared" ref="DD50:DD57" si="52">IF(OR(AND(CW50&gt;0,CW50&lt;4),AND(CX50&gt;0,CX50&lt;4),AND(CY50&gt;0,CY50&lt;4),AND(CZ50&gt;0,CZ50&lt;4),AND(DA50&gt;0,DA50&lt;4),AND(DB50&gt;0,DB50&lt;4),AND(DC50&gt;0,DC50&lt;4)),"Призер","")</f>
        <v/>
      </c>
      <c r="DE50" s="42"/>
      <c r="DF50" s="42"/>
      <c r="DG50" s="42"/>
      <c r="DH50" s="42"/>
      <c r="DI50" s="42"/>
      <c r="DJ50" s="42">
        <v>13</v>
      </c>
      <c r="DK50" s="42"/>
    </row>
    <row r="51" spans="1:253" s="112" customFormat="1" ht="20.100000000000001" hidden="1" customHeight="1" x14ac:dyDescent="0.25">
      <c r="A51" s="261"/>
      <c r="B51" s="290">
        <f t="shared" ref="B51:B54" si="53">IF(ISNUMBER(B50),B50+1,1)</f>
        <v>2</v>
      </c>
      <c r="C51" s="171"/>
      <c r="D51" s="171"/>
      <c r="E51" s="292"/>
      <c r="F51" s="269">
        <v>2</v>
      </c>
      <c r="G51" s="269" t="s">
        <v>68</v>
      </c>
      <c r="H51" s="269" t="s">
        <v>70</v>
      </c>
      <c r="I51" s="268"/>
      <c r="J51" s="266" t="s">
        <v>69</v>
      </c>
      <c r="K51" s="267" t="s">
        <v>64</v>
      </c>
      <c r="L51" s="266"/>
      <c r="M51" s="266">
        <v>1992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1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310"/>
      <c r="AZ51" s="275">
        <f t="shared" si="2"/>
        <v>0</v>
      </c>
      <c r="BA51" s="276">
        <f t="shared" si="3"/>
        <v>0</v>
      </c>
      <c r="BB51" s="276">
        <f t="shared" si="4"/>
        <v>0</v>
      </c>
      <c r="BC51" s="276">
        <f t="shared" si="5"/>
        <v>0</v>
      </c>
      <c r="BD51" s="276">
        <f t="shared" si="6"/>
        <v>0</v>
      </c>
      <c r="BE51" s="276">
        <f t="shared" si="7"/>
        <v>0</v>
      </c>
      <c r="BF51" s="276">
        <f t="shared" si="8"/>
        <v>0</v>
      </c>
      <c r="BG51" s="276">
        <f t="shared" si="9"/>
        <v>0</v>
      </c>
      <c r="BH51" s="276">
        <f t="shared" si="10"/>
        <v>0</v>
      </c>
      <c r="BI51" s="276">
        <f t="shared" si="11"/>
        <v>0</v>
      </c>
      <c r="BJ51" s="276">
        <f t="shared" si="12"/>
        <v>0</v>
      </c>
      <c r="BK51" s="276">
        <f t="shared" si="13"/>
        <v>0</v>
      </c>
      <c r="BL51" s="276">
        <f t="shared" si="14"/>
        <v>0</v>
      </c>
      <c r="BM51" s="276">
        <f t="shared" si="15"/>
        <v>0</v>
      </c>
      <c r="BN51" s="276">
        <f t="shared" si="16"/>
        <v>0</v>
      </c>
      <c r="BO51" s="276">
        <f t="shared" si="17"/>
        <v>0</v>
      </c>
      <c r="BP51" s="276">
        <f t="shared" si="18"/>
        <v>0</v>
      </c>
      <c r="BQ51" s="276">
        <f t="shared" si="19"/>
        <v>0</v>
      </c>
      <c r="BR51" s="276">
        <f t="shared" si="20"/>
        <v>0</v>
      </c>
      <c r="BS51" s="276">
        <f t="shared" si="21"/>
        <v>0</v>
      </c>
      <c r="BT51" s="276">
        <f t="shared" si="22"/>
        <v>0</v>
      </c>
      <c r="BU51" s="276">
        <f t="shared" si="23"/>
        <v>0</v>
      </c>
      <c r="BV51" s="276">
        <f t="shared" si="24"/>
        <v>0</v>
      </c>
      <c r="BW51" s="276">
        <f t="shared" si="25"/>
        <v>0</v>
      </c>
      <c r="BX51" s="276">
        <f t="shared" si="26"/>
        <v>0</v>
      </c>
      <c r="BY51" s="276">
        <f t="shared" si="27"/>
        <v>0</v>
      </c>
      <c r="BZ51" s="276">
        <f t="shared" si="28"/>
        <v>0</v>
      </c>
      <c r="CA51" s="276">
        <f t="shared" si="29"/>
        <v>0</v>
      </c>
      <c r="CB51" s="276">
        <f t="shared" si="30"/>
        <v>0</v>
      </c>
      <c r="CC51" s="276">
        <f t="shared" si="31"/>
        <v>0</v>
      </c>
      <c r="CD51" s="276">
        <f t="shared" si="32"/>
        <v>0</v>
      </c>
      <c r="CE51" s="276">
        <f t="shared" si="33"/>
        <v>0</v>
      </c>
      <c r="CF51" s="276">
        <f t="shared" si="34"/>
        <v>0</v>
      </c>
      <c r="CG51" s="276">
        <f t="shared" si="35"/>
        <v>0</v>
      </c>
      <c r="CH51" s="276">
        <f t="shared" si="36"/>
        <v>0</v>
      </c>
      <c r="CI51" s="276">
        <f t="shared" si="37"/>
        <v>0</v>
      </c>
      <c r="CJ51" s="276">
        <f t="shared" si="38"/>
        <v>0</v>
      </c>
      <c r="CK51" s="277"/>
      <c r="CL51" s="278">
        <v>0.54583333333333328</v>
      </c>
      <c r="CM51" s="279">
        <v>0.6020833333333333</v>
      </c>
      <c r="CN51" s="280">
        <f t="shared" si="47"/>
        <v>5.6250000000000022E-2</v>
      </c>
      <c r="CO51" s="281">
        <f t="shared" si="48"/>
        <v>5.6250000000000022E-2</v>
      </c>
      <c r="CP51" s="282">
        <f t="shared" si="49"/>
        <v>4860</v>
      </c>
      <c r="CQ51" s="283"/>
      <c r="CR51" s="311">
        <f t="shared" si="39"/>
        <v>0</v>
      </c>
      <c r="CS51" s="312" t="e">
        <f t="shared" si="46"/>
        <v>#VALUE!</v>
      </c>
      <c r="CT51" s="286">
        <f t="shared" si="50"/>
        <v>0</v>
      </c>
      <c r="CU51" s="286" t="e">
        <f t="shared" si="51"/>
        <v>#REF!</v>
      </c>
      <c r="CV51" s="293">
        <f t="shared" ref="CV51:CV56" si="54">IF(ISNUMBER(CR51),IF(ISNUMBER(CT50),IF(CT51=CT50,CV50,B51),1),"")</f>
        <v>1</v>
      </c>
      <c r="CW51" s="288"/>
      <c r="CX51" s="288"/>
      <c r="CY51" s="288"/>
      <c r="CZ51" s="288"/>
      <c r="DA51" s="288">
        <v>12</v>
      </c>
      <c r="DB51" s="288"/>
      <c r="DC51" s="288">
        <v>8</v>
      </c>
      <c r="DD51" s="289" t="str">
        <f t="shared" si="52"/>
        <v/>
      </c>
      <c r="DE51" s="42"/>
      <c r="DF51" s="42"/>
      <c r="DG51" s="42"/>
      <c r="DH51" s="42"/>
      <c r="DI51" s="42"/>
      <c r="DJ51" s="42">
        <v>14</v>
      </c>
      <c r="DK51" s="42"/>
    </row>
    <row r="52" spans="1:253" s="112" customFormat="1" ht="20.100000000000001" hidden="1" customHeight="1" x14ac:dyDescent="0.25">
      <c r="A52" s="261"/>
      <c r="B52" s="290">
        <f t="shared" si="53"/>
        <v>3</v>
      </c>
      <c r="C52" s="171"/>
      <c r="D52" s="171"/>
      <c r="E52" s="292"/>
      <c r="F52" s="269" t="s">
        <v>61</v>
      </c>
      <c r="G52" s="269" t="s">
        <v>62</v>
      </c>
      <c r="H52" s="269" t="s">
        <v>63</v>
      </c>
      <c r="I52" s="268"/>
      <c r="J52" s="266"/>
      <c r="K52" s="267" t="s">
        <v>64</v>
      </c>
      <c r="L52" s="266"/>
      <c r="M52" s="266">
        <v>1965</v>
      </c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1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310"/>
      <c r="AZ52" s="275">
        <f t="shared" si="2"/>
        <v>0</v>
      </c>
      <c r="BA52" s="276">
        <f t="shared" si="3"/>
        <v>0</v>
      </c>
      <c r="BB52" s="276">
        <f t="shared" si="4"/>
        <v>0</v>
      </c>
      <c r="BC52" s="276">
        <f t="shared" si="5"/>
        <v>0</v>
      </c>
      <c r="BD52" s="276">
        <f t="shared" si="6"/>
        <v>0</v>
      </c>
      <c r="BE52" s="276">
        <f t="shared" si="7"/>
        <v>0</v>
      </c>
      <c r="BF52" s="276">
        <f t="shared" si="8"/>
        <v>0</v>
      </c>
      <c r="BG52" s="276">
        <f t="shared" si="9"/>
        <v>0</v>
      </c>
      <c r="BH52" s="276">
        <f t="shared" si="10"/>
        <v>0</v>
      </c>
      <c r="BI52" s="276">
        <f t="shared" si="11"/>
        <v>0</v>
      </c>
      <c r="BJ52" s="276">
        <f t="shared" si="12"/>
        <v>0</v>
      </c>
      <c r="BK52" s="276">
        <f t="shared" si="13"/>
        <v>0</v>
      </c>
      <c r="BL52" s="276">
        <f t="shared" si="14"/>
        <v>0</v>
      </c>
      <c r="BM52" s="276">
        <f t="shared" si="15"/>
        <v>0</v>
      </c>
      <c r="BN52" s="276">
        <f t="shared" si="16"/>
        <v>0</v>
      </c>
      <c r="BO52" s="276">
        <f t="shared" si="17"/>
        <v>0</v>
      </c>
      <c r="BP52" s="276">
        <f t="shared" si="18"/>
        <v>0</v>
      </c>
      <c r="BQ52" s="276">
        <f t="shared" si="19"/>
        <v>0</v>
      </c>
      <c r="BR52" s="276">
        <f t="shared" si="20"/>
        <v>0</v>
      </c>
      <c r="BS52" s="276">
        <f t="shared" si="21"/>
        <v>0</v>
      </c>
      <c r="BT52" s="276">
        <f t="shared" si="22"/>
        <v>0</v>
      </c>
      <c r="BU52" s="276">
        <f t="shared" si="23"/>
        <v>0</v>
      </c>
      <c r="BV52" s="276">
        <f t="shared" si="24"/>
        <v>0</v>
      </c>
      <c r="BW52" s="276">
        <f t="shared" si="25"/>
        <v>0</v>
      </c>
      <c r="BX52" s="276">
        <f t="shared" si="26"/>
        <v>0</v>
      </c>
      <c r="BY52" s="276">
        <f t="shared" si="27"/>
        <v>0</v>
      </c>
      <c r="BZ52" s="276">
        <f t="shared" si="28"/>
        <v>0</v>
      </c>
      <c r="CA52" s="276">
        <f t="shared" si="29"/>
        <v>0</v>
      </c>
      <c r="CB52" s="276">
        <f t="shared" si="30"/>
        <v>0</v>
      </c>
      <c r="CC52" s="276">
        <f t="shared" si="31"/>
        <v>0</v>
      </c>
      <c r="CD52" s="276">
        <f t="shared" si="32"/>
        <v>0</v>
      </c>
      <c r="CE52" s="276">
        <f t="shared" si="33"/>
        <v>0</v>
      </c>
      <c r="CF52" s="276">
        <f t="shared" si="34"/>
        <v>0</v>
      </c>
      <c r="CG52" s="276">
        <f t="shared" si="35"/>
        <v>0</v>
      </c>
      <c r="CH52" s="276">
        <f t="shared" si="36"/>
        <v>0</v>
      </c>
      <c r="CI52" s="276">
        <f t="shared" si="37"/>
        <v>0</v>
      </c>
      <c r="CJ52" s="276">
        <f t="shared" si="38"/>
        <v>0</v>
      </c>
      <c r="CK52" s="277"/>
      <c r="CL52" s="278">
        <v>0.54722222222222217</v>
      </c>
      <c r="CM52" s="279">
        <v>0.62361111111111112</v>
      </c>
      <c r="CN52" s="280">
        <f t="shared" si="47"/>
        <v>7.6388888888888951E-2</v>
      </c>
      <c r="CO52" s="281">
        <f t="shared" si="48"/>
        <v>0</v>
      </c>
      <c r="CP52" s="282">
        <f t="shared" si="49"/>
        <v>0</v>
      </c>
      <c r="CQ52" s="283">
        <f t="shared" ref="CQ52:CQ57" si="55">INT((CP52+299)/300)</f>
        <v>0</v>
      </c>
      <c r="CR52" s="311">
        <f t="shared" si="39"/>
        <v>0</v>
      </c>
      <c r="CS52" s="312" t="e">
        <f t="shared" si="46"/>
        <v>#VALUE!</v>
      </c>
      <c r="CT52" s="286">
        <f t="shared" si="50"/>
        <v>0</v>
      </c>
      <c r="CU52" s="286" t="e">
        <f t="shared" si="51"/>
        <v>#REF!</v>
      </c>
      <c r="CV52" s="293">
        <f t="shared" si="54"/>
        <v>1</v>
      </c>
      <c r="CW52" s="288"/>
      <c r="CX52" s="288"/>
      <c r="CY52" s="288"/>
      <c r="CZ52" s="288"/>
      <c r="DA52" s="288">
        <v>13</v>
      </c>
      <c r="DB52" s="288"/>
      <c r="DC52" s="288"/>
      <c r="DD52" s="289" t="str">
        <f t="shared" si="52"/>
        <v/>
      </c>
      <c r="DE52" s="42"/>
      <c r="DF52" s="42"/>
      <c r="DG52" s="42"/>
      <c r="DH52" s="42"/>
      <c r="DI52" s="42"/>
      <c r="DJ52" s="42">
        <v>15</v>
      </c>
      <c r="DK52" s="42"/>
    </row>
    <row r="53" spans="1:253" s="112" customFormat="1" ht="20.100000000000001" hidden="1" customHeight="1" x14ac:dyDescent="0.25">
      <c r="A53" s="261"/>
      <c r="B53" s="290">
        <f t="shared" si="53"/>
        <v>4</v>
      </c>
      <c r="C53" s="171"/>
      <c r="D53" s="171"/>
      <c r="E53" s="292"/>
      <c r="F53" s="269" t="s">
        <v>61</v>
      </c>
      <c r="G53" s="269" t="s">
        <v>62</v>
      </c>
      <c r="H53" s="269" t="s">
        <v>63</v>
      </c>
      <c r="I53" s="269"/>
      <c r="J53" s="304" t="s">
        <v>69</v>
      </c>
      <c r="K53" s="269" t="s">
        <v>64</v>
      </c>
      <c r="L53" s="269"/>
      <c r="M53" s="303">
        <v>1995</v>
      </c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1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310"/>
      <c r="AZ53" s="275">
        <f t="shared" si="2"/>
        <v>0</v>
      </c>
      <c r="BA53" s="276">
        <f t="shared" si="3"/>
        <v>0</v>
      </c>
      <c r="BB53" s="276">
        <f t="shared" si="4"/>
        <v>0</v>
      </c>
      <c r="BC53" s="276">
        <f t="shared" si="5"/>
        <v>0</v>
      </c>
      <c r="BD53" s="276">
        <f t="shared" si="6"/>
        <v>0</v>
      </c>
      <c r="BE53" s="276">
        <f t="shared" si="7"/>
        <v>0</v>
      </c>
      <c r="BF53" s="276">
        <f t="shared" si="8"/>
        <v>0</v>
      </c>
      <c r="BG53" s="276">
        <f t="shared" si="9"/>
        <v>0</v>
      </c>
      <c r="BH53" s="276">
        <f t="shared" si="10"/>
        <v>0</v>
      </c>
      <c r="BI53" s="276">
        <f t="shared" si="11"/>
        <v>0</v>
      </c>
      <c r="BJ53" s="276">
        <f t="shared" si="12"/>
        <v>0</v>
      </c>
      <c r="BK53" s="276">
        <f t="shared" si="13"/>
        <v>0</v>
      </c>
      <c r="BL53" s="276">
        <f t="shared" si="14"/>
        <v>0</v>
      </c>
      <c r="BM53" s="276">
        <f t="shared" si="15"/>
        <v>0</v>
      </c>
      <c r="BN53" s="276">
        <f t="shared" si="16"/>
        <v>0</v>
      </c>
      <c r="BO53" s="276">
        <f t="shared" si="17"/>
        <v>0</v>
      </c>
      <c r="BP53" s="276">
        <f t="shared" si="18"/>
        <v>0</v>
      </c>
      <c r="BQ53" s="276">
        <f t="shared" si="19"/>
        <v>0</v>
      </c>
      <c r="BR53" s="276">
        <f t="shared" si="20"/>
        <v>0</v>
      </c>
      <c r="BS53" s="276">
        <f t="shared" si="21"/>
        <v>0</v>
      </c>
      <c r="BT53" s="276">
        <f t="shared" si="22"/>
        <v>0</v>
      </c>
      <c r="BU53" s="276">
        <f t="shared" si="23"/>
        <v>0</v>
      </c>
      <c r="BV53" s="276">
        <f t="shared" si="24"/>
        <v>0</v>
      </c>
      <c r="BW53" s="276">
        <f t="shared" si="25"/>
        <v>0</v>
      </c>
      <c r="BX53" s="276">
        <f t="shared" si="26"/>
        <v>0</v>
      </c>
      <c r="BY53" s="276">
        <f t="shared" si="27"/>
        <v>0</v>
      </c>
      <c r="BZ53" s="276">
        <f t="shared" si="28"/>
        <v>0</v>
      </c>
      <c r="CA53" s="276">
        <f t="shared" si="29"/>
        <v>0</v>
      </c>
      <c r="CB53" s="276">
        <f t="shared" si="30"/>
        <v>0</v>
      </c>
      <c r="CC53" s="276">
        <f t="shared" si="31"/>
        <v>0</v>
      </c>
      <c r="CD53" s="276">
        <f t="shared" si="32"/>
        <v>0</v>
      </c>
      <c r="CE53" s="276">
        <f t="shared" si="33"/>
        <v>0</v>
      </c>
      <c r="CF53" s="276">
        <f t="shared" si="34"/>
        <v>0</v>
      </c>
      <c r="CG53" s="276">
        <f t="shared" si="35"/>
        <v>0</v>
      </c>
      <c r="CH53" s="276">
        <f t="shared" si="36"/>
        <v>0</v>
      </c>
      <c r="CI53" s="276">
        <f t="shared" si="37"/>
        <v>0</v>
      </c>
      <c r="CJ53" s="276">
        <f t="shared" si="38"/>
        <v>0</v>
      </c>
      <c r="CK53" s="277"/>
      <c r="CL53" s="278">
        <v>0.50555555555555554</v>
      </c>
      <c r="CM53" s="279">
        <v>0.57430555555555551</v>
      </c>
      <c r="CN53" s="280">
        <f t="shared" si="47"/>
        <v>6.8749999999999978E-2</v>
      </c>
      <c r="CO53" s="281">
        <f t="shared" si="48"/>
        <v>0</v>
      </c>
      <c r="CP53" s="282">
        <f t="shared" si="49"/>
        <v>0</v>
      </c>
      <c r="CQ53" s="283">
        <f t="shared" si="55"/>
        <v>0</v>
      </c>
      <c r="CR53" s="311">
        <f t="shared" si="39"/>
        <v>0</v>
      </c>
      <c r="CS53" s="312" t="e">
        <f t="shared" si="46"/>
        <v>#VALUE!</v>
      </c>
      <c r="CT53" s="286">
        <f t="shared" si="50"/>
        <v>0</v>
      </c>
      <c r="CU53" s="286" t="e">
        <f t="shared" si="51"/>
        <v>#REF!</v>
      </c>
      <c r="CV53" s="293">
        <f t="shared" si="54"/>
        <v>1</v>
      </c>
      <c r="CW53" s="288"/>
      <c r="CX53" s="288"/>
      <c r="CY53" s="288"/>
      <c r="CZ53" s="288"/>
      <c r="DA53" s="288">
        <v>4</v>
      </c>
      <c r="DB53" s="288"/>
      <c r="DC53" s="288">
        <v>1</v>
      </c>
      <c r="DD53" s="289" t="str">
        <f t="shared" si="52"/>
        <v>Призер</v>
      </c>
      <c r="DE53" s="42"/>
      <c r="DF53" s="42"/>
      <c r="DG53" s="42"/>
      <c r="DH53" s="42"/>
      <c r="DI53" s="42"/>
      <c r="DJ53" s="42">
        <v>16</v>
      </c>
      <c r="DK53" s="42"/>
    </row>
    <row r="54" spans="1:253" s="112" customFormat="1" ht="20.100000000000001" hidden="1" customHeight="1" x14ac:dyDescent="0.25">
      <c r="A54" s="261"/>
      <c r="B54" s="290">
        <f t="shared" si="53"/>
        <v>5</v>
      </c>
      <c r="C54" s="171"/>
      <c r="D54" s="171"/>
      <c r="E54" s="292"/>
      <c r="F54" s="266">
        <v>2</v>
      </c>
      <c r="G54" s="269" t="s">
        <v>68</v>
      </c>
      <c r="H54" s="269" t="s">
        <v>63</v>
      </c>
      <c r="I54" s="268"/>
      <c r="J54" s="266" t="s">
        <v>69</v>
      </c>
      <c r="K54" s="267" t="s">
        <v>64</v>
      </c>
      <c r="L54" s="266"/>
      <c r="M54" s="266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1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310"/>
      <c r="AZ54" s="275">
        <f t="shared" si="2"/>
        <v>0</v>
      </c>
      <c r="BA54" s="276">
        <f t="shared" si="3"/>
        <v>0</v>
      </c>
      <c r="BB54" s="276">
        <f t="shared" si="4"/>
        <v>0</v>
      </c>
      <c r="BC54" s="276">
        <f t="shared" si="5"/>
        <v>0</v>
      </c>
      <c r="BD54" s="276">
        <f t="shared" si="6"/>
        <v>0</v>
      </c>
      <c r="BE54" s="276">
        <f t="shared" si="7"/>
        <v>0</v>
      </c>
      <c r="BF54" s="276">
        <f t="shared" si="8"/>
        <v>0</v>
      </c>
      <c r="BG54" s="276">
        <f t="shared" si="9"/>
        <v>0</v>
      </c>
      <c r="BH54" s="276">
        <f t="shared" si="10"/>
        <v>0</v>
      </c>
      <c r="BI54" s="276">
        <f t="shared" si="11"/>
        <v>0</v>
      </c>
      <c r="BJ54" s="276">
        <f t="shared" si="12"/>
        <v>0</v>
      </c>
      <c r="BK54" s="276">
        <f t="shared" si="13"/>
        <v>0</v>
      </c>
      <c r="BL54" s="276">
        <f t="shared" si="14"/>
        <v>0</v>
      </c>
      <c r="BM54" s="276">
        <f t="shared" si="15"/>
        <v>0</v>
      </c>
      <c r="BN54" s="276">
        <f t="shared" si="16"/>
        <v>0</v>
      </c>
      <c r="BO54" s="276">
        <f t="shared" si="17"/>
        <v>0</v>
      </c>
      <c r="BP54" s="276">
        <f t="shared" si="18"/>
        <v>0</v>
      </c>
      <c r="BQ54" s="276">
        <f t="shared" si="19"/>
        <v>0</v>
      </c>
      <c r="BR54" s="276">
        <f t="shared" si="20"/>
        <v>0</v>
      </c>
      <c r="BS54" s="276">
        <f t="shared" si="21"/>
        <v>0</v>
      </c>
      <c r="BT54" s="276">
        <f t="shared" si="22"/>
        <v>0</v>
      </c>
      <c r="BU54" s="276">
        <f t="shared" si="23"/>
        <v>0</v>
      </c>
      <c r="BV54" s="276">
        <f t="shared" si="24"/>
        <v>0</v>
      </c>
      <c r="BW54" s="276">
        <f t="shared" si="25"/>
        <v>0</v>
      </c>
      <c r="BX54" s="276">
        <f t="shared" si="26"/>
        <v>0</v>
      </c>
      <c r="BY54" s="276">
        <f t="shared" si="27"/>
        <v>0</v>
      </c>
      <c r="BZ54" s="276">
        <f t="shared" si="28"/>
        <v>0</v>
      </c>
      <c r="CA54" s="276">
        <f t="shared" si="29"/>
        <v>0</v>
      </c>
      <c r="CB54" s="276">
        <f t="shared" si="30"/>
        <v>0</v>
      </c>
      <c r="CC54" s="276">
        <f t="shared" si="31"/>
        <v>0</v>
      </c>
      <c r="CD54" s="276">
        <f t="shared" si="32"/>
        <v>0</v>
      </c>
      <c r="CE54" s="276">
        <f t="shared" si="33"/>
        <v>0</v>
      </c>
      <c r="CF54" s="276">
        <f t="shared" si="34"/>
        <v>0</v>
      </c>
      <c r="CG54" s="276">
        <f t="shared" si="35"/>
        <v>0</v>
      </c>
      <c r="CH54" s="276">
        <f t="shared" si="36"/>
        <v>0</v>
      </c>
      <c r="CI54" s="276">
        <f t="shared" si="37"/>
        <v>0</v>
      </c>
      <c r="CJ54" s="276">
        <f t="shared" si="38"/>
        <v>0</v>
      </c>
      <c r="CK54" s="277"/>
      <c r="CL54" s="278">
        <v>0.55208333333333337</v>
      </c>
      <c r="CM54" s="279">
        <v>0.62152777777777779</v>
      </c>
      <c r="CN54" s="280">
        <f t="shared" si="47"/>
        <v>6.944444444444442E-2</v>
      </c>
      <c r="CO54" s="281">
        <f t="shared" si="48"/>
        <v>6.944444444444442E-2</v>
      </c>
      <c r="CP54" s="282">
        <f t="shared" si="49"/>
        <v>6000</v>
      </c>
      <c r="CQ54" s="283">
        <f t="shared" si="55"/>
        <v>20</v>
      </c>
      <c r="CR54" s="311">
        <f t="shared" si="39"/>
        <v>-20</v>
      </c>
      <c r="CS54" s="312" t="e">
        <f t="shared" si="46"/>
        <v>#VALUE!</v>
      </c>
      <c r="CT54" s="286">
        <f t="shared" si="50"/>
        <v>0</v>
      </c>
      <c r="CU54" s="286" t="e">
        <f t="shared" si="51"/>
        <v>#REF!</v>
      </c>
      <c r="CV54" s="293">
        <f t="shared" si="54"/>
        <v>1</v>
      </c>
      <c r="CW54" s="288"/>
      <c r="CX54" s="288"/>
      <c r="CY54" s="288"/>
      <c r="CZ54" s="288"/>
      <c r="DA54" s="288">
        <v>15</v>
      </c>
      <c r="DB54" s="288"/>
      <c r="DC54" s="288">
        <v>11</v>
      </c>
      <c r="DD54" s="289" t="str">
        <f t="shared" si="52"/>
        <v/>
      </c>
      <c r="DE54" s="42"/>
      <c r="DF54" s="42"/>
      <c r="DG54" s="42"/>
      <c r="DH54" s="42"/>
      <c r="DI54" s="42"/>
      <c r="DJ54" s="42">
        <v>17</v>
      </c>
      <c r="DK54" s="42"/>
    </row>
    <row r="55" spans="1:253" s="112" customFormat="1" ht="20.100000000000001" hidden="1" customHeight="1" x14ac:dyDescent="0.25">
      <c r="A55" s="261"/>
      <c r="B55" s="290">
        <f>IF(ISNUMBER(B54),B54+1,1)</f>
        <v>6</v>
      </c>
      <c r="C55" s="171"/>
      <c r="D55" s="171"/>
      <c r="E55" s="292"/>
      <c r="F55" s="266">
        <v>2</v>
      </c>
      <c r="G55" s="269" t="s">
        <v>68</v>
      </c>
      <c r="H55" s="269" t="s">
        <v>63</v>
      </c>
      <c r="I55" s="269"/>
      <c r="J55" s="304" t="s">
        <v>69</v>
      </c>
      <c r="K55" s="269" t="s">
        <v>64</v>
      </c>
      <c r="L55" s="269"/>
      <c r="M55" s="304">
        <v>36984</v>
      </c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1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310"/>
      <c r="AZ55" s="275">
        <f t="shared" si="2"/>
        <v>0</v>
      </c>
      <c r="BA55" s="276">
        <f t="shared" si="3"/>
        <v>0</v>
      </c>
      <c r="BB55" s="276">
        <f t="shared" si="4"/>
        <v>0</v>
      </c>
      <c r="BC55" s="276">
        <f t="shared" si="5"/>
        <v>0</v>
      </c>
      <c r="BD55" s="276">
        <f t="shared" si="6"/>
        <v>0</v>
      </c>
      <c r="BE55" s="276">
        <f t="shared" si="7"/>
        <v>0</v>
      </c>
      <c r="BF55" s="276">
        <f t="shared" si="8"/>
        <v>0</v>
      </c>
      <c r="BG55" s="276">
        <f t="shared" si="9"/>
        <v>0</v>
      </c>
      <c r="BH55" s="276">
        <f t="shared" si="10"/>
        <v>0</v>
      </c>
      <c r="BI55" s="276">
        <f t="shared" si="11"/>
        <v>0</v>
      </c>
      <c r="BJ55" s="276">
        <f t="shared" si="12"/>
        <v>0</v>
      </c>
      <c r="BK55" s="276">
        <f t="shared" si="13"/>
        <v>0</v>
      </c>
      <c r="BL55" s="276">
        <f t="shared" si="14"/>
        <v>0</v>
      </c>
      <c r="BM55" s="276">
        <f t="shared" si="15"/>
        <v>0</v>
      </c>
      <c r="BN55" s="276">
        <f t="shared" si="16"/>
        <v>0</v>
      </c>
      <c r="BO55" s="276">
        <f t="shared" si="17"/>
        <v>0</v>
      </c>
      <c r="BP55" s="276">
        <f t="shared" si="18"/>
        <v>0</v>
      </c>
      <c r="BQ55" s="276">
        <f t="shared" si="19"/>
        <v>0</v>
      </c>
      <c r="BR55" s="276">
        <f t="shared" si="20"/>
        <v>0</v>
      </c>
      <c r="BS55" s="276">
        <f t="shared" si="21"/>
        <v>0</v>
      </c>
      <c r="BT55" s="276">
        <f t="shared" si="22"/>
        <v>0</v>
      </c>
      <c r="BU55" s="276">
        <f t="shared" si="23"/>
        <v>0</v>
      </c>
      <c r="BV55" s="276">
        <f t="shared" si="24"/>
        <v>0</v>
      </c>
      <c r="BW55" s="276">
        <f t="shared" si="25"/>
        <v>0</v>
      </c>
      <c r="BX55" s="276">
        <f t="shared" si="26"/>
        <v>0</v>
      </c>
      <c r="BY55" s="276">
        <f t="shared" si="27"/>
        <v>0</v>
      </c>
      <c r="BZ55" s="276">
        <f t="shared" si="28"/>
        <v>0</v>
      </c>
      <c r="CA55" s="276">
        <f t="shared" si="29"/>
        <v>0</v>
      </c>
      <c r="CB55" s="276">
        <f t="shared" si="30"/>
        <v>0</v>
      </c>
      <c r="CC55" s="276">
        <f t="shared" si="31"/>
        <v>0</v>
      </c>
      <c r="CD55" s="276">
        <f t="shared" si="32"/>
        <v>0</v>
      </c>
      <c r="CE55" s="276">
        <f t="shared" si="33"/>
        <v>0</v>
      </c>
      <c r="CF55" s="276">
        <f t="shared" si="34"/>
        <v>0</v>
      </c>
      <c r="CG55" s="276">
        <f t="shared" si="35"/>
        <v>0</v>
      </c>
      <c r="CH55" s="276">
        <f t="shared" si="36"/>
        <v>0</v>
      </c>
      <c r="CI55" s="276">
        <f t="shared" si="37"/>
        <v>0</v>
      </c>
      <c r="CJ55" s="276">
        <f t="shared" si="38"/>
        <v>0</v>
      </c>
      <c r="CK55" s="277"/>
      <c r="CL55" s="278">
        <v>0.49513888888888885</v>
      </c>
      <c r="CM55" s="279">
        <v>0.54513888888888895</v>
      </c>
      <c r="CN55" s="280">
        <f t="shared" si="47"/>
        <v>5.00000000000001E-2</v>
      </c>
      <c r="CO55" s="281">
        <f t="shared" si="48"/>
        <v>5.00000000000001E-2</v>
      </c>
      <c r="CP55" s="282">
        <f t="shared" si="49"/>
        <v>4320</v>
      </c>
      <c r="CQ55" s="283">
        <f t="shared" si="55"/>
        <v>15</v>
      </c>
      <c r="CR55" s="311">
        <f t="shared" si="39"/>
        <v>-15</v>
      </c>
      <c r="CS55" s="312" t="e">
        <f t="shared" si="46"/>
        <v>#VALUE!</v>
      </c>
      <c r="CT55" s="286">
        <f t="shared" si="50"/>
        <v>0</v>
      </c>
      <c r="CU55" s="286" t="e">
        <f t="shared" si="51"/>
        <v>#REF!</v>
      </c>
      <c r="CV55" s="293">
        <f t="shared" si="54"/>
        <v>1</v>
      </c>
      <c r="CW55" s="288"/>
      <c r="CX55" s="288"/>
      <c r="CY55" s="288"/>
      <c r="CZ55" s="288"/>
      <c r="DA55" s="288">
        <v>7</v>
      </c>
      <c r="DB55" s="288"/>
      <c r="DC55" s="288">
        <v>3</v>
      </c>
      <c r="DD55" s="289" t="str">
        <f t="shared" si="52"/>
        <v>Призер</v>
      </c>
      <c r="DE55" s="42"/>
      <c r="DF55" s="42"/>
      <c r="DG55" s="42"/>
      <c r="DH55" s="42"/>
      <c r="DI55" s="42"/>
      <c r="DJ55" s="42">
        <v>18</v>
      </c>
      <c r="DK55" s="42"/>
    </row>
    <row r="56" spans="1:253" s="112" customFormat="1" ht="20.100000000000001" hidden="1" customHeight="1" x14ac:dyDescent="0.25">
      <c r="A56" s="261"/>
      <c r="B56" s="290">
        <f>IF(ISNUMBER(B55),B55+1,1)</f>
        <v>7</v>
      </c>
      <c r="C56" s="171"/>
      <c r="D56" s="171"/>
      <c r="E56" s="292"/>
      <c r="F56" s="269">
        <v>1</v>
      </c>
      <c r="G56" s="269" t="s">
        <v>68</v>
      </c>
      <c r="H56" s="313" t="s">
        <v>63</v>
      </c>
      <c r="I56" s="268"/>
      <c r="J56" s="304" t="s">
        <v>69</v>
      </c>
      <c r="K56" s="268" t="s">
        <v>64</v>
      </c>
      <c r="L56" s="268"/>
      <c r="M56" s="304">
        <v>34730</v>
      </c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1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310"/>
      <c r="AZ56" s="275">
        <f t="shared" si="2"/>
        <v>0</v>
      </c>
      <c r="BA56" s="276">
        <f t="shared" si="3"/>
        <v>0</v>
      </c>
      <c r="BB56" s="276">
        <f t="shared" si="4"/>
        <v>0</v>
      </c>
      <c r="BC56" s="276">
        <f t="shared" si="5"/>
        <v>0</v>
      </c>
      <c r="BD56" s="276">
        <f t="shared" si="6"/>
        <v>0</v>
      </c>
      <c r="BE56" s="276">
        <f t="shared" si="7"/>
        <v>0</v>
      </c>
      <c r="BF56" s="276">
        <f t="shared" si="8"/>
        <v>0</v>
      </c>
      <c r="BG56" s="276">
        <f t="shared" si="9"/>
        <v>0</v>
      </c>
      <c r="BH56" s="276">
        <f t="shared" si="10"/>
        <v>0</v>
      </c>
      <c r="BI56" s="276">
        <f t="shared" si="11"/>
        <v>0</v>
      </c>
      <c r="BJ56" s="276">
        <f t="shared" si="12"/>
        <v>0</v>
      </c>
      <c r="BK56" s="276">
        <f t="shared" si="13"/>
        <v>0</v>
      </c>
      <c r="BL56" s="276">
        <f t="shared" si="14"/>
        <v>0</v>
      </c>
      <c r="BM56" s="276">
        <f t="shared" si="15"/>
        <v>0</v>
      </c>
      <c r="BN56" s="276">
        <f t="shared" si="16"/>
        <v>0</v>
      </c>
      <c r="BO56" s="276">
        <f t="shared" si="17"/>
        <v>0</v>
      </c>
      <c r="BP56" s="276">
        <f t="shared" si="18"/>
        <v>0</v>
      </c>
      <c r="BQ56" s="276">
        <f t="shared" si="19"/>
        <v>0</v>
      </c>
      <c r="BR56" s="276">
        <f t="shared" si="20"/>
        <v>0</v>
      </c>
      <c r="BS56" s="276">
        <f t="shared" si="21"/>
        <v>0</v>
      </c>
      <c r="BT56" s="276">
        <f t="shared" si="22"/>
        <v>0</v>
      </c>
      <c r="BU56" s="276">
        <f t="shared" si="23"/>
        <v>0</v>
      </c>
      <c r="BV56" s="276">
        <f t="shared" si="24"/>
        <v>0</v>
      </c>
      <c r="BW56" s="276">
        <f t="shared" si="25"/>
        <v>0</v>
      </c>
      <c r="BX56" s="276">
        <f t="shared" si="26"/>
        <v>0</v>
      </c>
      <c r="BY56" s="276">
        <f t="shared" si="27"/>
        <v>0</v>
      </c>
      <c r="BZ56" s="276">
        <f t="shared" si="28"/>
        <v>0</v>
      </c>
      <c r="CA56" s="276">
        <f t="shared" si="29"/>
        <v>0</v>
      </c>
      <c r="CB56" s="276">
        <f t="shared" si="30"/>
        <v>0</v>
      </c>
      <c r="CC56" s="276">
        <f t="shared" si="31"/>
        <v>0</v>
      </c>
      <c r="CD56" s="276">
        <f t="shared" si="32"/>
        <v>0</v>
      </c>
      <c r="CE56" s="276">
        <f t="shared" si="33"/>
        <v>0</v>
      </c>
      <c r="CF56" s="276">
        <f t="shared" si="34"/>
        <v>0</v>
      </c>
      <c r="CG56" s="276">
        <f t="shared" si="35"/>
        <v>0</v>
      </c>
      <c r="CH56" s="276">
        <f t="shared" si="36"/>
        <v>0</v>
      </c>
      <c r="CI56" s="276">
        <f t="shared" si="37"/>
        <v>0</v>
      </c>
      <c r="CJ56" s="276">
        <f t="shared" si="38"/>
        <v>0</v>
      </c>
      <c r="CK56" s="277"/>
      <c r="CL56" s="278">
        <v>0.53541666666666665</v>
      </c>
      <c r="CM56" s="279">
        <v>0.60902777777777783</v>
      </c>
      <c r="CN56" s="280">
        <f t="shared" si="47"/>
        <v>7.3611111111111183E-2</v>
      </c>
      <c r="CO56" s="281">
        <f t="shared" si="48"/>
        <v>7.3611111111111183E-2</v>
      </c>
      <c r="CP56" s="282">
        <f t="shared" si="49"/>
        <v>6360</v>
      </c>
      <c r="CQ56" s="283">
        <f t="shared" si="55"/>
        <v>22</v>
      </c>
      <c r="CR56" s="311">
        <f t="shared" si="39"/>
        <v>-22</v>
      </c>
      <c r="CS56" s="312" t="e">
        <f t="shared" si="46"/>
        <v>#VALUE!</v>
      </c>
      <c r="CT56" s="286">
        <f t="shared" si="50"/>
        <v>0</v>
      </c>
      <c r="CU56" s="286" t="e">
        <f t="shared" si="51"/>
        <v>#REF!</v>
      </c>
      <c r="CV56" s="293">
        <f t="shared" si="54"/>
        <v>1</v>
      </c>
      <c r="CW56" s="288"/>
      <c r="CX56" s="288"/>
      <c r="CY56" s="288"/>
      <c r="CZ56" s="288"/>
      <c r="DA56" s="288">
        <v>8</v>
      </c>
      <c r="DB56" s="288"/>
      <c r="DC56" s="288">
        <v>4</v>
      </c>
      <c r="DD56" s="289" t="str">
        <f t="shared" si="52"/>
        <v/>
      </c>
      <c r="DE56" s="42"/>
      <c r="DF56" s="42"/>
      <c r="DG56" s="42"/>
      <c r="DH56" s="42"/>
      <c r="DI56" s="42"/>
      <c r="DJ56" s="42">
        <v>19</v>
      </c>
      <c r="DK56" s="42"/>
    </row>
    <row r="57" spans="1:253" s="112" customFormat="1" ht="20.100000000000001" hidden="1" customHeight="1" x14ac:dyDescent="0.25">
      <c r="A57" s="261"/>
      <c r="B57" s="290">
        <f>IF(ISNUMBER(B56),B56+1,1)</f>
        <v>8</v>
      </c>
      <c r="C57" s="171"/>
      <c r="D57" s="171"/>
      <c r="E57" s="292"/>
      <c r="F57" s="266" t="s">
        <v>71</v>
      </c>
      <c r="G57" s="269" t="s">
        <v>62</v>
      </c>
      <c r="H57" s="266" t="s">
        <v>63</v>
      </c>
      <c r="I57" s="269"/>
      <c r="J57" s="304"/>
      <c r="K57" s="269" t="s">
        <v>86</v>
      </c>
      <c r="L57" s="269"/>
      <c r="M57" s="304">
        <v>22610</v>
      </c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1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310"/>
      <c r="AZ57" s="275">
        <f t="shared" si="2"/>
        <v>0</v>
      </c>
      <c r="BA57" s="276">
        <f t="shared" si="3"/>
        <v>0</v>
      </c>
      <c r="BB57" s="276">
        <f t="shared" si="4"/>
        <v>0</v>
      </c>
      <c r="BC57" s="276">
        <f t="shared" si="5"/>
        <v>0</v>
      </c>
      <c r="BD57" s="276">
        <f t="shared" si="6"/>
        <v>0</v>
      </c>
      <c r="BE57" s="276">
        <f t="shared" si="7"/>
        <v>0</v>
      </c>
      <c r="BF57" s="276">
        <f t="shared" si="8"/>
        <v>0</v>
      </c>
      <c r="BG57" s="276">
        <f t="shared" si="9"/>
        <v>0</v>
      </c>
      <c r="BH57" s="276">
        <f t="shared" si="10"/>
        <v>0</v>
      </c>
      <c r="BI57" s="276">
        <f t="shared" si="11"/>
        <v>0</v>
      </c>
      <c r="BJ57" s="276">
        <f t="shared" si="12"/>
        <v>0</v>
      </c>
      <c r="BK57" s="276">
        <f t="shared" si="13"/>
        <v>0</v>
      </c>
      <c r="BL57" s="276">
        <f t="shared" si="14"/>
        <v>0</v>
      </c>
      <c r="BM57" s="276">
        <f t="shared" si="15"/>
        <v>0</v>
      </c>
      <c r="BN57" s="276">
        <f t="shared" si="16"/>
        <v>0</v>
      </c>
      <c r="BO57" s="276">
        <f t="shared" si="17"/>
        <v>0</v>
      </c>
      <c r="BP57" s="276">
        <f t="shared" si="18"/>
        <v>0</v>
      </c>
      <c r="BQ57" s="276">
        <f t="shared" si="19"/>
        <v>0</v>
      </c>
      <c r="BR57" s="276">
        <f t="shared" si="20"/>
        <v>0</v>
      </c>
      <c r="BS57" s="276">
        <f t="shared" si="21"/>
        <v>0</v>
      </c>
      <c r="BT57" s="276">
        <f t="shared" si="22"/>
        <v>0</v>
      </c>
      <c r="BU57" s="276">
        <f t="shared" si="23"/>
        <v>0</v>
      </c>
      <c r="BV57" s="276">
        <f t="shared" si="24"/>
        <v>0</v>
      </c>
      <c r="BW57" s="276">
        <f t="shared" si="25"/>
        <v>0</v>
      </c>
      <c r="BX57" s="276">
        <f t="shared" si="26"/>
        <v>0</v>
      </c>
      <c r="BY57" s="276">
        <f t="shared" si="27"/>
        <v>0</v>
      </c>
      <c r="BZ57" s="276">
        <f t="shared" si="28"/>
        <v>0</v>
      </c>
      <c r="CA57" s="276">
        <f t="shared" si="29"/>
        <v>0</v>
      </c>
      <c r="CB57" s="276">
        <f t="shared" si="30"/>
        <v>0</v>
      </c>
      <c r="CC57" s="276">
        <f t="shared" si="31"/>
        <v>0</v>
      </c>
      <c r="CD57" s="276">
        <f t="shared" si="32"/>
        <v>0</v>
      </c>
      <c r="CE57" s="276">
        <f t="shared" si="33"/>
        <v>0</v>
      </c>
      <c r="CF57" s="276">
        <f t="shared" si="34"/>
        <v>0</v>
      </c>
      <c r="CG57" s="276">
        <f t="shared" si="35"/>
        <v>0</v>
      </c>
      <c r="CH57" s="276">
        <f t="shared" si="36"/>
        <v>0</v>
      </c>
      <c r="CI57" s="276">
        <f t="shared" si="37"/>
        <v>0</v>
      </c>
      <c r="CJ57" s="276">
        <f t="shared" si="38"/>
        <v>0</v>
      </c>
      <c r="CK57" s="277"/>
      <c r="CL57" s="278">
        <v>0.44722222222222219</v>
      </c>
      <c r="CM57" s="279">
        <v>0.52222222222222225</v>
      </c>
      <c r="CN57" s="280">
        <f t="shared" si="47"/>
        <v>7.5000000000000067E-2</v>
      </c>
      <c r="CO57" s="281">
        <f t="shared" si="48"/>
        <v>0</v>
      </c>
      <c r="CP57" s="282">
        <f t="shared" si="49"/>
        <v>0</v>
      </c>
      <c r="CQ57" s="283">
        <f t="shared" si="55"/>
        <v>0</v>
      </c>
      <c r="CR57" s="311">
        <f t="shared" si="39"/>
        <v>0</v>
      </c>
      <c r="CS57" s="312" t="e">
        <f t="shared" si="46"/>
        <v>#VALUE!</v>
      </c>
      <c r="CT57" s="286">
        <f t="shared" si="50"/>
        <v>0</v>
      </c>
      <c r="CU57" s="286" t="e">
        <f t="shared" si="51"/>
        <v>#REF!</v>
      </c>
      <c r="CV57" s="293">
        <f>IF(ISNUMBER(CR57),IF(ISNUMBER(#REF!),IF(CT57=#REF!,#REF!,B57),1),"")</f>
        <v>1</v>
      </c>
      <c r="CW57" s="288">
        <v>2</v>
      </c>
      <c r="CX57" s="288"/>
      <c r="CY57" s="288"/>
      <c r="CZ57" s="288"/>
      <c r="DA57" s="288"/>
      <c r="DB57" s="288"/>
      <c r="DC57" s="288"/>
      <c r="DD57" s="289" t="str">
        <f t="shared" si="52"/>
        <v>Призер</v>
      </c>
      <c r="DE57" s="42"/>
      <c r="DF57" s="42"/>
      <c r="DG57" s="42"/>
      <c r="DH57" s="42"/>
      <c r="DI57" s="42"/>
      <c r="DJ57" s="42"/>
      <c r="DK57" s="42">
        <v>2</v>
      </c>
    </row>
    <row r="58" spans="1:253" ht="17.100000000000001" customHeight="1" x14ac:dyDescent="0.25">
      <c r="A58" s="314"/>
      <c r="B58" s="315"/>
      <c r="C58" s="316"/>
      <c r="D58" s="422"/>
      <c r="E58" s="423"/>
      <c r="F58" s="422"/>
      <c r="G58" s="422"/>
      <c r="H58" s="317"/>
      <c r="I58" s="317"/>
      <c r="J58" s="317"/>
      <c r="K58" s="317"/>
      <c r="L58" s="317"/>
      <c r="M58" s="317"/>
      <c r="N58" s="318">
        <f t="shared" ref="N58:AX58" si="56">IF(N14=" ","",COUNTIF(N19:N57,N14))</f>
        <v>17</v>
      </c>
      <c r="O58" s="318">
        <f t="shared" si="56"/>
        <v>5</v>
      </c>
      <c r="P58" s="318">
        <f t="shared" si="56"/>
        <v>9</v>
      </c>
      <c r="Q58" s="318">
        <f t="shared" si="56"/>
        <v>6</v>
      </c>
      <c r="R58" s="318">
        <f t="shared" si="56"/>
        <v>4</v>
      </c>
      <c r="S58" s="318">
        <f t="shared" si="56"/>
        <v>5</v>
      </c>
      <c r="T58" s="318">
        <f t="shared" si="56"/>
        <v>18</v>
      </c>
      <c r="U58" s="318">
        <f t="shared" si="56"/>
        <v>8</v>
      </c>
      <c r="V58" s="318">
        <f t="shared" si="56"/>
        <v>14</v>
      </c>
      <c r="W58" s="318">
        <f t="shared" si="56"/>
        <v>10</v>
      </c>
      <c r="X58" s="318">
        <f t="shared" si="56"/>
        <v>0</v>
      </c>
      <c r="Y58" s="318">
        <f t="shared" si="56"/>
        <v>0</v>
      </c>
      <c r="Z58" s="318">
        <f t="shared" si="56"/>
        <v>0</v>
      </c>
      <c r="AA58" s="318">
        <f t="shared" si="56"/>
        <v>0</v>
      </c>
      <c r="AB58" s="318">
        <f t="shared" si="56"/>
        <v>0</v>
      </c>
      <c r="AC58" s="318">
        <f t="shared" si="56"/>
        <v>0</v>
      </c>
      <c r="AD58" s="318">
        <f t="shared" si="56"/>
        <v>0</v>
      </c>
      <c r="AE58" s="318">
        <f t="shared" si="56"/>
        <v>0</v>
      </c>
      <c r="AF58" s="318">
        <f t="shared" si="56"/>
        <v>0</v>
      </c>
      <c r="AG58" s="318">
        <f t="shared" si="56"/>
        <v>0</v>
      </c>
      <c r="AH58" s="318">
        <f t="shared" si="56"/>
        <v>0</v>
      </c>
      <c r="AI58" s="318">
        <f t="shared" si="56"/>
        <v>0</v>
      </c>
      <c r="AJ58" s="318">
        <f t="shared" si="56"/>
        <v>0</v>
      </c>
      <c r="AK58" s="318">
        <f t="shared" si="56"/>
        <v>0</v>
      </c>
      <c r="AL58" s="318">
        <f t="shared" si="56"/>
        <v>0</v>
      </c>
      <c r="AM58" s="318">
        <f t="shared" si="56"/>
        <v>0</v>
      </c>
      <c r="AN58" s="318">
        <f t="shared" si="56"/>
        <v>0</v>
      </c>
      <c r="AO58" s="318">
        <f t="shared" si="56"/>
        <v>0</v>
      </c>
      <c r="AP58" s="318">
        <f t="shared" si="56"/>
        <v>0</v>
      </c>
      <c r="AQ58" s="318">
        <f t="shared" si="56"/>
        <v>0</v>
      </c>
      <c r="AR58" s="318">
        <f t="shared" si="56"/>
        <v>0</v>
      </c>
      <c r="AS58" s="318">
        <f t="shared" si="56"/>
        <v>0</v>
      </c>
      <c r="AT58" s="318">
        <f t="shared" si="56"/>
        <v>0</v>
      </c>
      <c r="AU58" s="318">
        <f t="shared" si="56"/>
        <v>0</v>
      </c>
      <c r="AV58" s="318">
        <f t="shared" si="56"/>
        <v>0</v>
      </c>
      <c r="AW58" s="318">
        <f t="shared" si="56"/>
        <v>9</v>
      </c>
      <c r="AX58" s="318">
        <f t="shared" si="56"/>
        <v>0</v>
      </c>
      <c r="AY58" s="319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1"/>
      <c r="CQ58" s="320"/>
      <c r="CR58" s="322"/>
      <c r="CS58" s="322"/>
      <c r="CT58" s="323"/>
      <c r="CU58" s="323"/>
      <c r="CV58" s="324"/>
      <c r="CW58" s="325"/>
      <c r="CX58" s="325"/>
      <c r="CY58" s="325"/>
      <c r="CZ58" s="325"/>
      <c r="DA58" s="325"/>
      <c r="DB58" s="325"/>
      <c r="DC58" s="325"/>
      <c r="DD58" s="326"/>
      <c r="IN58" s="43"/>
      <c r="IO58" s="43"/>
      <c r="IP58" s="43"/>
      <c r="IQ58" s="43"/>
      <c r="IR58" s="43"/>
      <c r="IS58" s="43"/>
    </row>
    <row r="59" spans="1:253" ht="17.100000000000001" customHeight="1" x14ac:dyDescent="0.25">
      <c r="A59" s="314"/>
      <c r="B59" s="315"/>
      <c r="C59" s="316"/>
      <c r="D59" s="422"/>
      <c r="E59" s="423"/>
      <c r="F59" s="422"/>
      <c r="G59" s="422"/>
      <c r="H59" s="317"/>
      <c r="I59" s="317"/>
      <c r="J59" s="317"/>
      <c r="K59" s="317"/>
      <c r="L59" s="317"/>
      <c r="M59" s="317"/>
      <c r="N59" s="327">
        <f t="shared" ref="N59:AX59" si="57">IF(N14=" ","",N58/COUNTA(AZ19:AZ57)*100)</f>
        <v>43.589743589743591</v>
      </c>
      <c r="O59" s="327">
        <f t="shared" si="57"/>
        <v>12.820512820512819</v>
      </c>
      <c r="P59" s="327">
        <f t="shared" si="57"/>
        <v>23.076923076923077</v>
      </c>
      <c r="Q59" s="327">
        <f t="shared" si="57"/>
        <v>15.384615384615385</v>
      </c>
      <c r="R59" s="327">
        <f t="shared" si="57"/>
        <v>10.256410256410255</v>
      </c>
      <c r="S59" s="327">
        <f t="shared" si="57"/>
        <v>12.820512820512819</v>
      </c>
      <c r="T59" s="327">
        <f t="shared" si="57"/>
        <v>46.153846153846153</v>
      </c>
      <c r="U59" s="327">
        <f t="shared" si="57"/>
        <v>20.512820512820511</v>
      </c>
      <c r="V59" s="327">
        <f t="shared" si="57"/>
        <v>35.897435897435898</v>
      </c>
      <c r="W59" s="327">
        <f t="shared" si="57"/>
        <v>25.641025641025639</v>
      </c>
      <c r="X59" s="327">
        <f t="shared" si="57"/>
        <v>0</v>
      </c>
      <c r="Y59" s="327">
        <f t="shared" si="57"/>
        <v>0</v>
      </c>
      <c r="Z59" s="327">
        <f t="shared" si="57"/>
        <v>0</v>
      </c>
      <c r="AA59" s="327">
        <f t="shared" si="57"/>
        <v>0</v>
      </c>
      <c r="AB59" s="327">
        <f t="shared" si="57"/>
        <v>0</v>
      </c>
      <c r="AC59" s="327">
        <f t="shared" si="57"/>
        <v>0</v>
      </c>
      <c r="AD59" s="327">
        <f t="shared" si="57"/>
        <v>0</v>
      </c>
      <c r="AE59" s="327">
        <f t="shared" si="57"/>
        <v>0</v>
      </c>
      <c r="AF59" s="327">
        <f t="shared" si="57"/>
        <v>0</v>
      </c>
      <c r="AG59" s="327">
        <f t="shared" si="57"/>
        <v>0</v>
      </c>
      <c r="AH59" s="327">
        <f t="shared" si="57"/>
        <v>0</v>
      </c>
      <c r="AI59" s="327">
        <f t="shared" si="57"/>
        <v>0</v>
      </c>
      <c r="AJ59" s="327">
        <f t="shared" si="57"/>
        <v>0</v>
      </c>
      <c r="AK59" s="327">
        <f t="shared" si="57"/>
        <v>0</v>
      </c>
      <c r="AL59" s="327">
        <f t="shared" si="57"/>
        <v>0</v>
      </c>
      <c r="AM59" s="327">
        <f t="shared" si="57"/>
        <v>0</v>
      </c>
      <c r="AN59" s="327">
        <f t="shared" si="57"/>
        <v>0</v>
      </c>
      <c r="AO59" s="327">
        <f t="shared" si="57"/>
        <v>0</v>
      </c>
      <c r="AP59" s="327">
        <f t="shared" si="57"/>
        <v>0</v>
      </c>
      <c r="AQ59" s="327">
        <f t="shared" si="57"/>
        <v>0</v>
      </c>
      <c r="AR59" s="327">
        <f t="shared" si="57"/>
        <v>0</v>
      </c>
      <c r="AS59" s="327">
        <f t="shared" si="57"/>
        <v>0</v>
      </c>
      <c r="AT59" s="327">
        <f t="shared" si="57"/>
        <v>0</v>
      </c>
      <c r="AU59" s="327">
        <f t="shared" si="57"/>
        <v>0</v>
      </c>
      <c r="AV59" s="327">
        <f t="shared" si="57"/>
        <v>0</v>
      </c>
      <c r="AW59" s="327">
        <f t="shared" si="57"/>
        <v>23.076923076923077</v>
      </c>
      <c r="AX59" s="327">
        <f t="shared" si="57"/>
        <v>0</v>
      </c>
      <c r="AY59" s="319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8"/>
      <c r="CQ59" s="324"/>
      <c r="CR59" s="329"/>
      <c r="CS59" s="329"/>
      <c r="CT59" s="330"/>
      <c r="CU59" s="330"/>
      <c r="CV59" s="324"/>
      <c r="CW59" s="325"/>
      <c r="CX59" s="325"/>
      <c r="CY59" s="325"/>
      <c r="CZ59" s="325"/>
      <c r="DA59" s="325"/>
      <c r="DB59" s="325"/>
      <c r="DC59" s="325"/>
      <c r="DD59" s="326"/>
      <c r="IN59" s="43"/>
      <c r="IO59" s="43"/>
      <c r="IP59" s="43"/>
      <c r="IQ59" s="43"/>
      <c r="IR59" s="43"/>
      <c r="IS59" s="43"/>
    </row>
    <row r="60" spans="1:253" ht="17.100000000000001" customHeight="1" x14ac:dyDescent="0.25">
      <c r="C60" s="178"/>
      <c r="D60" s="401"/>
      <c r="E60" s="402"/>
      <c r="F60" s="401"/>
      <c r="G60" s="401"/>
      <c r="IN60" s="43"/>
      <c r="IO60" s="43"/>
      <c r="IP60" s="43"/>
      <c r="IQ60" s="43"/>
      <c r="IR60" s="43"/>
      <c r="IS60" s="43"/>
    </row>
    <row r="61" spans="1:253" ht="17.100000000000001" customHeight="1" x14ac:dyDescent="0.25">
      <c r="C61" s="178"/>
      <c r="D61" s="401"/>
      <c r="E61" s="402"/>
      <c r="F61" s="401"/>
      <c r="G61" s="401"/>
    </row>
    <row r="62" spans="1:253" hidden="1" x14ac:dyDescent="0.25">
      <c r="C62" s="163"/>
      <c r="E62" s="160"/>
      <c r="M62" s="160">
        <f>SUM(P19:P41)</f>
        <v>0</v>
      </c>
    </row>
    <row r="63" spans="1:253" hidden="1" x14ac:dyDescent="0.25">
      <c r="E63" s="160"/>
    </row>
    <row r="64" spans="1:253" hidden="1" x14ac:dyDescent="0.25">
      <c r="C64" s="163"/>
      <c r="E64" s="160"/>
      <c r="M64" s="160">
        <v>86</v>
      </c>
      <c r="CO64" s="160" t="e">
        <f>ROUNDUP((#REF!*#REF!)/100,0)</f>
        <v>#REF!</v>
      </c>
      <c r="CQ64" s="160" t="e">
        <f>ROUNDDOWN(F64*#REF!/100,0)</f>
        <v>#REF!</v>
      </c>
      <c r="CR64" s="163" t="s">
        <v>120</v>
      </c>
    </row>
    <row r="65" spans="1:253" hidden="1" x14ac:dyDescent="0.25">
      <c r="E65" s="160"/>
    </row>
    <row r="66" spans="1:253" hidden="1" x14ac:dyDescent="0.25">
      <c r="C66" s="163"/>
      <c r="E66" s="160"/>
      <c r="M66" s="160">
        <v>64</v>
      </c>
      <c r="CO66" s="160" t="e">
        <f>ROUNDUP((#REF!*#REF!)/100,0)</f>
        <v>#REF!</v>
      </c>
      <c r="CQ66" s="160" t="e">
        <f>ROUNDDOWN(F66*#REF!/100,0)</f>
        <v>#REF!</v>
      </c>
      <c r="CR66" s="163" t="s">
        <v>120</v>
      </c>
    </row>
    <row r="67" spans="1:253" s="13" customFormat="1" ht="17.100000000000001" customHeight="1" x14ac:dyDescent="0.25">
      <c r="B67" s="25"/>
      <c r="C67" s="217" t="s">
        <v>264</v>
      </c>
      <c r="D67" s="422" t="s">
        <v>265</v>
      </c>
      <c r="E67" s="423"/>
      <c r="F67" s="422"/>
      <c r="G67" s="422"/>
      <c r="H67" s="216"/>
      <c r="I67" s="216"/>
      <c r="J67" s="216"/>
      <c r="K67" s="216"/>
      <c r="L67" s="216"/>
      <c r="M67" s="216"/>
      <c r="N67" s="392" t="s">
        <v>123</v>
      </c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392"/>
      <c r="BF67" s="392"/>
      <c r="BG67" s="392"/>
      <c r="BH67" s="392"/>
      <c r="BI67" s="392"/>
      <c r="BJ67" s="392"/>
      <c r="BK67" s="392"/>
      <c r="BL67" s="392"/>
      <c r="BM67" s="392"/>
      <c r="BN67" s="392"/>
      <c r="BO67" s="392"/>
      <c r="BP67" s="392"/>
      <c r="BQ67" s="392"/>
      <c r="BR67" s="392"/>
      <c r="BS67" s="392"/>
      <c r="BT67" s="392"/>
      <c r="BU67" s="392"/>
      <c r="BV67" s="392"/>
      <c r="BW67" s="392"/>
      <c r="BX67" s="392"/>
      <c r="BY67" s="392"/>
      <c r="BZ67" s="392"/>
      <c r="CA67" s="392"/>
      <c r="CB67" s="392"/>
      <c r="CC67" s="392"/>
      <c r="CD67" s="392"/>
      <c r="CE67" s="392"/>
      <c r="CF67" s="392"/>
      <c r="CG67" s="392"/>
      <c r="CH67" s="392"/>
      <c r="CI67" s="392"/>
      <c r="CJ67" s="392"/>
      <c r="CK67" s="392"/>
      <c r="CL67" s="392"/>
      <c r="CM67" s="392"/>
      <c r="CN67" s="213" t="s">
        <v>124</v>
      </c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42"/>
      <c r="DH67" s="5"/>
      <c r="DI67" s="5"/>
      <c r="DJ67" s="5"/>
      <c r="DK67" s="5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</row>
    <row r="68" spans="1:253" s="13" customFormat="1" ht="17.100000000000001" customHeight="1" x14ac:dyDescent="0.25">
      <c r="B68" s="25"/>
      <c r="C68" s="213"/>
      <c r="D68" s="401"/>
      <c r="E68" s="402"/>
      <c r="F68" s="401"/>
      <c r="G68" s="401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4"/>
      <c r="CO68" s="167"/>
      <c r="CP68" s="167"/>
      <c r="CQ68" s="167"/>
      <c r="CR68" s="167"/>
      <c r="CT68" s="168"/>
      <c r="CU68" s="168"/>
      <c r="CW68" s="10"/>
      <c r="CX68" s="10"/>
      <c r="CY68" s="10"/>
      <c r="CZ68" s="10"/>
      <c r="DA68" s="10"/>
      <c r="DB68" s="10"/>
      <c r="DC68" s="10"/>
      <c r="DD68" s="11"/>
      <c r="DE68" s="12"/>
      <c r="DF68" s="5"/>
      <c r="DG68" s="42"/>
      <c r="DH68" s="5"/>
      <c r="DI68" s="5"/>
      <c r="DJ68" s="5"/>
      <c r="DK68" s="5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</row>
    <row r="69" spans="1:253" ht="17.100000000000001" customHeight="1" x14ac:dyDescent="0.25">
      <c r="C69" s="213"/>
      <c r="D69" s="213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392"/>
      <c r="BU69" s="392"/>
      <c r="BV69" s="392"/>
      <c r="BW69" s="392"/>
      <c r="BX69" s="392"/>
      <c r="BY69" s="392"/>
      <c r="BZ69" s="392"/>
      <c r="CA69" s="392"/>
      <c r="CB69" s="392"/>
      <c r="CC69" s="392"/>
      <c r="CD69" s="392"/>
      <c r="CE69" s="392"/>
      <c r="CF69" s="392"/>
      <c r="CG69" s="392"/>
      <c r="CH69" s="392"/>
      <c r="CI69" s="392"/>
      <c r="CJ69" s="392"/>
      <c r="CK69" s="392"/>
      <c r="CL69" s="392"/>
      <c r="CM69" s="392"/>
      <c r="CN69" s="213" t="s">
        <v>163</v>
      </c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</row>
    <row r="70" spans="1:253" ht="11.25" customHeight="1" x14ac:dyDescent="0.25">
      <c r="C70" s="178"/>
      <c r="D70" s="179"/>
    </row>
    <row r="71" spans="1:253" ht="11.25" customHeight="1" x14ac:dyDescent="0.25">
      <c r="C71" s="178"/>
      <c r="D71" s="179"/>
    </row>
    <row r="72" spans="1:253" ht="11.25" customHeight="1" x14ac:dyDescent="0.25">
      <c r="C72" s="178"/>
      <c r="D72" s="179"/>
    </row>
    <row r="73" spans="1:253" ht="11.25" customHeight="1" x14ac:dyDescent="0.25">
      <c r="C73" s="178"/>
      <c r="D73" s="179"/>
    </row>
    <row r="74" spans="1:253" ht="11.25" customHeight="1" x14ac:dyDescent="0.25">
      <c r="C74" s="178"/>
      <c r="D74" s="179"/>
    </row>
    <row r="75" spans="1:253" ht="11.25" customHeight="1" x14ac:dyDescent="0.25">
      <c r="C75" s="178"/>
      <c r="D75" s="179"/>
    </row>
    <row r="76" spans="1:253" ht="11.25" customHeight="1" x14ac:dyDescent="0.25">
      <c r="C76" s="178"/>
      <c r="D76" s="179"/>
    </row>
    <row r="77" spans="1:253" ht="11.25" customHeight="1" x14ac:dyDescent="0.25">
      <c r="C77" s="178"/>
      <c r="D77" s="179"/>
    </row>
    <row r="78" spans="1:253" s="159" customFormat="1" ht="11.25" customHeight="1" x14ac:dyDescent="0.25">
      <c r="A78" s="1"/>
      <c r="B78" s="144"/>
      <c r="C78" s="178"/>
      <c r="D78" s="179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Q78" s="160"/>
      <c r="CR78" s="161"/>
      <c r="CS78" s="161"/>
      <c r="CT78" s="162"/>
      <c r="CU78" s="162"/>
      <c r="CV78" s="160"/>
      <c r="CW78" s="7"/>
      <c r="CX78" s="7"/>
      <c r="CY78" s="7"/>
      <c r="CZ78" s="7"/>
      <c r="DA78" s="7"/>
      <c r="DB78" s="7"/>
      <c r="DC78" s="7"/>
      <c r="DD78" s="8"/>
      <c r="DE78" s="9"/>
      <c r="DF78" s="5"/>
      <c r="DG78" s="42"/>
      <c r="DH78" s="5"/>
      <c r="DI78" s="5"/>
      <c r="DJ78" s="5"/>
      <c r="DK78" s="5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</row>
    <row r="79" spans="1:253" s="159" customFormat="1" ht="11.25" customHeight="1" x14ac:dyDescent="0.25">
      <c r="A79" s="1"/>
      <c r="B79" s="144"/>
      <c r="C79" s="178"/>
      <c r="D79" s="179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Q79" s="160"/>
      <c r="CR79" s="161"/>
      <c r="CS79" s="161"/>
      <c r="CT79" s="162"/>
      <c r="CU79" s="162"/>
      <c r="CV79" s="160"/>
      <c r="CW79" s="7"/>
      <c r="CX79" s="7"/>
      <c r="CY79" s="7"/>
      <c r="CZ79" s="7"/>
      <c r="DA79" s="7"/>
      <c r="DB79" s="7"/>
      <c r="DC79" s="7"/>
      <c r="DD79" s="8"/>
      <c r="DE79" s="9"/>
      <c r="DF79" s="5"/>
      <c r="DG79" s="42"/>
      <c r="DH79" s="5"/>
      <c r="DI79" s="5"/>
      <c r="DJ79" s="5"/>
      <c r="DK79" s="5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</row>
    <row r="80" spans="1:253" s="159" customFormat="1" ht="11.25" customHeight="1" x14ac:dyDescent="0.25">
      <c r="A80" s="1"/>
      <c r="B80" s="144"/>
      <c r="C80" s="178"/>
      <c r="D80" s="179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Q80" s="160"/>
      <c r="CR80" s="161"/>
      <c r="CS80" s="161"/>
      <c r="CT80" s="162"/>
      <c r="CU80" s="162"/>
      <c r="CV80" s="160"/>
      <c r="CW80" s="7"/>
      <c r="CX80" s="7"/>
      <c r="CY80" s="7"/>
      <c r="CZ80" s="7"/>
      <c r="DA80" s="7"/>
      <c r="DB80" s="7"/>
      <c r="DC80" s="7"/>
      <c r="DD80" s="8"/>
      <c r="DE80" s="9"/>
      <c r="DF80" s="5"/>
      <c r="DG80" s="42"/>
      <c r="DH80" s="5"/>
      <c r="DI80" s="5"/>
      <c r="DJ80" s="5"/>
      <c r="DK80" s="5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3" s="159" customFormat="1" ht="11.25" customHeight="1" x14ac:dyDescent="0.25">
      <c r="A81" s="1"/>
      <c r="B81" s="144"/>
      <c r="C81" s="178"/>
      <c r="D81" s="179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Q81" s="160"/>
      <c r="CR81" s="161"/>
      <c r="CS81" s="161"/>
      <c r="CT81" s="162"/>
      <c r="CU81" s="162"/>
      <c r="CV81" s="160"/>
      <c r="CW81" s="7"/>
      <c r="CX81" s="7"/>
      <c r="CY81" s="7"/>
      <c r="CZ81" s="7"/>
      <c r="DA81" s="7"/>
      <c r="DB81" s="7"/>
      <c r="DC81" s="7"/>
      <c r="DD81" s="8"/>
      <c r="DE81" s="9"/>
      <c r="DF81" s="5"/>
      <c r="DG81" s="42"/>
      <c r="DH81" s="5"/>
      <c r="DI81" s="5"/>
      <c r="DJ81" s="5"/>
      <c r="DK81" s="5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</row>
    <row r="82" spans="1:253" s="159" customFormat="1" ht="11.25" customHeight="1" x14ac:dyDescent="0.25">
      <c r="A82" s="1"/>
      <c r="B82" s="144"/>
      <c r="C82" s="178"/>
      <c r="D82" s="179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Q82" s="160"/>
      <c r="CR82" s="161"/>
      <c r="CS82" s="161"/>
      <c r="CT82" s="162"/>
      <c r="CU82" s="162"/>
      <c r="CV82" s="160"/>
      <c r="CW82" s="7"/>
      <c r="CX82" s="7"/>
      <c r="CY82" s="7"/>
      <c r="CZ82" s="7"/>
      <c r="DA82" s="7"/>
      <c r="DB82" s="7"/>
      <c r="DC82" s="7"/>
      <c r="DD82" s="8"/>
      <c r="DE82" s="9"/>
      <c r="DF82" s="5"/>
      <c r="DG82" s="42"/>
      <c r="DH82" s="5"/>
      <c r="DI82" s="5"/>
      <c r="DJ82" s="5"/>
      <c r="DK82" s="5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</row>
    <row r="83" spans="1:253" s="159" customFormat="1" ht="11.25" customHeight="1" x14ac:dyDescent="0.25">
      <c r="A83" s="1"/>
      <c r="B83" s="144"/>
      <c r="C83" s="178"/>
      <c r="D83" s="179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Q83" s="160"/>
      <c r="CR83" s="161"/>
      <c r="CS83" s="161"/>
      <c r="CT83" s="162"/>
      <c r="CU83" s="162"/>
      <c r="CV83" s="160"/>
      <c r="CW83" s="7"/>
      <c r="CX83" s="7"/>
      <c r="CY83" s="7"/>
      <c r="CZ83" s="7"/>
      <c r="DA83" s="7"/>
      <c r="DB83" s="7"/>
      <c r="DC83" s="7"/>
      <c r="DD83" s="8"/>
      <c r="DE83" s="9"/>
      <c r="DF83" s="5"/>
      <c r="DG83" s="42"/>
      <c r="DH83" s="5"/>
      <c r="DI83" s="5"/>
      <c r="DJ83" s="5"/>
      <c r="DK83" s="5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3" s="159" customFormat="1" ht="11.25" customHeight="1" x14ac:dyDescent="0.25">
      <c r="A84" s="1"/>
      <c r="B84" s="144"/>
      <c r="C84" s="178"/>
      <c r="D84" s="179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Q84" s="160"/>
      <c r="CR84" s="161"/>
      <c r="CS84" s="161"/>
      <c r="CT84" s="162"/>
      <c r="CU84" s="162"/>
      <c r="CV84" s="160"/>
      <c r="CW84" s="7"/>
      <c r="CX84" s="7"/>
      <c r="CY84" s="7"/>
      <c r="CZ84" s="7"/>
      <c r="DA84" s="7"/>
      <c r="DB84" s="7"/>
      <c r="DC84" s="7"/>
      <c r="DD84" s="8"/>
      <c r="DE84" s="9"/>
      <c r="DF84" s="5"/>
      <c r="DG84" s="42"/>
      <c r="DH84" s="5"/>
      <c r="DI84" s="5"/>
      <c r="DJ84" s="5"/>
      <c r="DK84" s="5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</row>
    <row r="85" spans="1:253" s="159" customFormat="1" ht="15.75" x14ac:dyDescent="0.25">
      <c r="A85" s="1"/>
      <c r="B85" s="144"/>
      <c r="C85" s="178"/>
      <c r="D85" s="179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Q85" s="160"/>
      <c r="CR85" s="161"/>
      <c r="CS85" s="161"/>
      <c r="CT85" s="162"/>
      <c r="CU85" s="162"/>
      <c r="CV85" s="160"/>
      <c r="CW85" s="7"/>
      <c r="CX85" s="7"/>
      <c r="CY85" s="7"/>
      <c r="CZ85" s="7"/>
      <c r="DA85" s="7"/>
      <c r="DB85" s="7"/>
      <c r="DC85" s="7"/>
      <c r="DD85" s="8"/>
      <c r="DE85" s="9"/>
      <c r="DF85" s="5"/>
      <c r="DG85" s="42"/>
      <c r="DH85" s="5"/>
      <c r="DI85" s="5"/>
      <c r="DJ85" s="5"/>
      <c r="DK85" s="5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</row>
    <row r="86" spans="1:253" s="159" customFormat="1" ht="15.75" x14ac:dyDescent="0.25">
      <c r="A86" s="1"/>
      <c r="B86" s="144"/>
      <c r="C86" s="178"/>
      <c r="D86" s="179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Q86" s="160"/>
      <c r="CR86" s="161"/>
      <c r="CS86" s="161"/>
      <c r="CT86" s="162"/>
      <c r="CU86" s="162"/>
      <c r="CV86" s="160"/>
      <c r="CW86" s="7"/>
      <c r="CX86" s="7"/>
      <c r="CY86" s="7"/>
      <c r="CZ86" s="7"/>
      <c r="DA86" s="7"/>
      <c r="DB86" s="7"/>
      <c r="DC86" s="7"/>
      <c r="DD86" s="8"/>
      <c r="DE86" s="9"/>
      <c r="DF86" s="5"/>
      <c r="DG86" s="42"/>
      <c r="DH86" s="5"/>
      <c r="DI86" s="5"/>
      <c r="DJ86" s="5"/>
      <c r="DK86" s="5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253" s="159" customFormat="1" ht="15.75" x14ac:dyDescent="0.25">
      <c r="A87" s="1"/>
      <c r="B87" s="144"/>
      <c r="C87" s="178"/>
      <c r="D87" s="179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Q87" s="160"/>
      <c r="CR87" s="161"/>
      <c r="CS87" s="161"/>
      <c r="CT87" s="162"/>
      <c r="CU87" s="162"/>
      <c r="CV87" s="160"/>
      <c r="CW87" s="7"/>
      <c r="CX87" s="7"/>
      <c r="CY87" s="7"/>
      <c r="CZ87" s="7"/>
      <c r="DA87" s="7"/>
      <c r="DB87" s="7"/>
      <c r="DC87" s="7"/>
      <c r="DD87" s="8"/>
      <c r="DE87" s="9"/>
      <c r="DF87" s="5"/>
      <c r="DG87" s="42"/>
      <c r="DH87" s="5"/>
      <c r="DI87" s="5"/>
      <c r="DJ87" s="5"/>
      <c r="DK87" s="5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</row>
    <row r="88" spans="1:253" s="159" customFormat="1" ht="15.75" x14ac:dyDescent="0.25">
      <c r="A88" s="1"/>
      <c r="B88" s="144"/>
      <c r="C88" s="178"/>
      <c r="D88" s="179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Q88" s="160"/>
      <c r="CR88" s="161"/>
      <c r="CS88" s="161"/>
      <c r="CT88" s="162"/>
      <c r="CU88" s="162"/>
      <c r="CV88" s="160"/>
      <c r="CW88" s="7"/>
      <c r="CX88" s="7"/>
      <c r="CY88" s="7"/>
      <c r="CZ88" s="7"/>
      <c r="DA88" s="7"/>
      <c r="DB88" s="7"/>
      <c r="DC88" s="7"/>
      <c r="DD88" s="8"/>
      <c r="DE88" s="9"/>
      <c r="DF88" s="5"/>
      <c r="DG88" s="42"/>
      <c r="DH88" s="5"/>
      <c r="DI88" s="5"/>
      <c r="DJ88" s="5"/>
      <c r="DK88" s="5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</row>
    <row r="89" spans="1:253" s="159" customFormat="1" ht="15.75" x14ac:dyDescent="0.25">
      <c r="A89" s="1"/>
      <c r="B89" s="144"/>
      <c r="C89" s="178"/>
      <c r="D89" s="179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Q89" s="160"/>
      <c r="CR89" s="161"/>
      <c r="CS89" s="161"/>
      <c r="CT89" s="162"/>
      <c r="CU89" s="162"/>
      <c r="CV89" s="160"/>
      <c r="CW89" s="7"/>
      <c r="CX89" s="7"/>
      <c r="CY89" s="7"/>
      <c r="CZ89" s="7"/>
      <c r="DA89" s="7"/>
      <c r="DB89" s="7"/>
      <c r="DC89" s="7"/>
      <c r="DD89" s="8"/>
      <c r="DE89" s="9"/>
      <c r="DF89" s="5"/>
      <c r="DG89" s="42"/>
      <c r="DH89" s="5"/>
      <c r="DI89" s="5"/>
      <c r="DJ89" s="5"/>
      <c r="DK89" s="5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</row>
    <row r="90" spans="1:253" s="159" customFormat="1" ht="15.75" x14ac:dyDescent="0.25">
      <c r="A90" s="1"/>
      <c r="B90" s="144"/>
      <c r="C90" s="178"/>
      <c r="D90" s="17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Q90" s="160"/>
      <c r="CR90" s="161"/>
      <c r="CS90" s="161"/>
      <c r="CT90" s="162"/>
      <c r="CU90" s="162"/>
      <c r="CV90" s="160"/>
      <c r="CW90" s="7"/>
      <c r="CX90" s="7"/>
      <c r="CY90" s="7"/>
      <c r="CZ90" s="7"/>
      <c r="DA90" s="7"/>
      <c r="DB90" s="7"/>
      <c r="DC90" s="7"/>
      <c r="DD90" s="8"/>
      <c r="DE90" s="9"/>
      <c r="DF90" s="5"/>
      <c r="DG90" s="42"/>
      <c r="DH90" s="5"/>
      <c r="DI90" s="5"/>
      <c r="DJ90" s="5"/>
      <c r="DK90" s="5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</row>
    <row r="91" spans="1:253" s="159" customFormat="1" ht="15.75" x14ac:dyDescent="0.25">
      <c r="A91" s="1"/>
      <c r="B91" s="144"/>
      <c r="C91" s="178"/>
      <c r="D91" s="179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Q91" s="160"/>
      <c r="CR91" s="161"/>
      <c r="CS91" s="161"/>
      <c r="CT91" s="162"/>
      <c r="CU91" s="162"/>
      <c r="CV91" s="160"/>
      <c r="CW91" s="7"/>
      <c r="CX91" s="7"/>
      <c r="CY91" s="7"/>
      <c r="CZ91" s="7"/>
      <c r="DA91" s="7"/>
      <c r="DB91" s="7"/>
      <c r="DC91" s="7"/>
      <c r="DD91" s="8"/>
      <c r="DE91" s="9"/>
      <c r="DF91" s="5"/>
      <c r="DG91" s="42"/>
      <c r="DH91" s="5"/>
      <c r="DI91" s="5"/>
      <c r="DJ91" s="5"/>
      <c r="DK91" s="5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</row>
    <row r="92" spans="1:253" s="159" customFormat="1" ht="15.75" x14ac:dyDescent="0.25">
      <c r="A92" s="1"/>
      <c r="B92" s="144"/>
      <c r="C92" s="178"/>
      <c r="D92" s="179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Q92" s="160"/>
      <c r="CR92" s="161"/>
      <c r="CS92" s="161"/>
      <c r="CT92" s="162"/>
      <c r="CU92" s="162"/>
      <c r="CV92" s="160"/>
      <c r="CW92" s="7"/>
      <c r="CX92" s="7"/>
      <c r="CY92" s="7"/>
      <c r="CZ92" s="7"/>
      <c r="DA92" s="7"/>
      <c r="DB92" s="7"/>
      <c r="DC92" s="7"/>
      <c r="DD92" s="8"/>
      <c r="DE92" s="9"/>
      <c r="DF92" s="5"/>
      <c r="DG92" s="42"/>
      <c r="DH92" s="5"/>
      <c r="DI92" s="5"/>
      <c r="DJ92" s="5"/>
      <c r="DK92" s="5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</row>
    <row r="93" spans="1:253" s="159" customFormat="1" ht="15.75" x14ac:dyDescent="0.25">
      <c r="A93" s="1"/>
      <c r="B93" s="144"/>
      <c r="C93" s="178"/>
      <c r="D93" s="179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Q93" s="160"/>
      <c r="CR93" s="161"/>
      <c r="CS93" s="161"/>
      <c r="CT93" s="162"/>
      <c r="CU93" s="162"/>
      <c r="CV93" s="160"/>
      <c r="CW93" s="7"/>
      <c r="CX93" s="7"/>
      <c r="CY93" s="7"/>
      <c r="CZ93" s="7"/>
      <c r="DA93" s="7"/>
      <c r="DB93" s="7"/>
      <c r="DC93" s="7"/>
      <c r="DD93" s="8"/>
      <c r="DE93" s="9"/>
      <c r="DF93" s="5"/>
      <c r="DG93" s="42"/>
      <c r="DH93" s="5"/>
      <c r="DI93" s="5"/>
      <c r="DJ93" s="5"/>
      <c r="DK93" s="5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</row>
    <row r="94" spans="1:253" s="159" customFormat="1" ht="15.75" x14ac:dyDescent="0.25">
      <c r="A94" s="1"/>
      <c r="B94" s="144"/>
      <c r="C94" s="178"/>
      <c r="D94" s="179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Q94" s="160"/>
      <c r="CR94" s="161"/>
      <c r="CS94" s="161"/>
      <c r="CT94" s="162"/>
      <c r="CU94" s="162"/>
      <c r="CV94" s="160"/>
      <c r="CW94" s="7"/>
      <c r="CX94" s="7"/>
      <c r="CY94" s="7"/>
      <c r="CZ94" s="7"/>
      <c r="DA94" s="7"/>
      <c r="DB94" s="7"/>
      <c r="DC94" s="7"/>
      <c r="DD94" s="8"/>
      <c r="DE94" s="9"/>
      <c r="DF94" s="5"/>
      <c r="DG94" s="42"/>
      <c r="DH94" s="5"/>
      <c r="DI94" s="5"/>
      <c r="DJ94" s="5"/>
      <c r="DK94" s="5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</row>
    <row r="95" spans="1:253" s="159" customFormat="1" ht="15.75" x14ac:dyDescent="0.25">
      <c r="A95" s="1"/>
      <c r="B95" s="144"/>
      <c r="C95" s="178"/>
      <c r="D95" s="179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Q95" s="160"/>
      <c r="CR95" s="161"/>
      <c r="CS95" s="161"/>
      <c r="CT95" s="162"/>
      <c r="CU95" s="162"/>
      <c r="CV95" s="160"/>
      <c r="CW95" s="7"/>
      <c r="CX95" s="7"/>
      <c r="CY95" s="7"/>
      <c r="CZ95" s="7"/>
      <c r="DA95" s="7"/>
      <c r="DB95" s="7"/>
      <c r="DC95" s="7"/>
      <c r="DD95" s="8"/>
      <c r="DE95" s="9"/>
      <c r="DF95" s="5"/>
      <c r="DG95" s="42"/>
      <c r="DH95" s="5"/>
      <c r="DI95" s="5"/>
      <c r="DJ95" s="5"/>
      <c r="DK95" s="5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</row>
    <row r="96" spans="1:253" s="159" customFormat="1" ht="15.75" x14ac:dyDescent="0.25">
      <c r="A96" s="1"/>
      <c r="B96" s="144"/>
      <c r="C96" s="178"/>
      <c r="D96" s="179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Q96" s="160"/>
      <c r="CR96" s="161"/>
      <c r="CS96" s="161"/>
      <c r="CT96" s="162"/>
      <c r="CU96" s="162"/>
      <c r="CV96" s="160"/>
      <c r="CW96" s="7"/>
      <c r="CX96" s="7"/>
      <c r="CY96" s="7"/>
      <c r="CZ96" s="7"/>
      <c r="DA96" s="7"/>
      <c r="DB96" s="7"/>
      <c r="DC96" s="7"/>
      <c r="DD96" s="8"/>
      <c r="DE96" s="9"/>
      <c r="DF96" s="5"/>
      <c r="DG96" s="42"/>
      <c r="DH96" s="5"/>
      <c r="DI96" s="5"/>
      <c r="DJ96" s="5"/>
      <c r="DK96" s="5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</row>
    <row r="97" spans="1:253" s="159" customFormat="1" ht="15.75" x14ac:dyDescent="0.25">
      <c r="A97" s="1"/>
      <c r="B97" s="144"/>
      <c r="C97" s="178"/>
      <c r="D97" s="179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Q97" s="160"/>
      <c r="CR97" s="161"/>
      <c r="CS97" s="161"/>
      <c r="CT97" s="162"/>
      <c r="CU97" s="162"/>
      <c r="CV97" s="160"/>
      <c r="CW97" s="7"/>
      <c r="CX97" s="7"/>
      <c r="CY97" s="7"/>
      <c r="CZ97" s="7"/>
      <c r="DA97" s="7"/>
      <c r="DB97" s="7"/>
      <c r="DC97" s="7"/>
      <c r="DD97" s="8"/>
      <c r="DE97" s="9"/>
      <c r="DF97" s="5"/>
      <c r="DG97" s="42"/>
      <c r="DH97" s="5"/>
      <c r="DI97" s="5"/>
      <c r="DJ97" s="5"/>
      <c r="DK97" s="5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</row>
    <row r="98" spans="1:253" s="159" customFormat="1" ht="15.75" x14ac:dyDescent="0.25">
      <c r="A98" s="1"/>
      <c r="B98" s="144"/>
      <c r="C98" s="178"/>
      <c r="D98" s="179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Q98" s="160"/>
      <c r="CR98" s="161"/>
      <c r="CS98" s="161"/>
      <c r="CT98" s="162"/>
      <c r="CU98" s="162"/>
      <c r="CV98" s="160"/>
      <c r="CW98" s="7"/>
      <c r="CX98" s="7"/>
      <c r="CY98" s="7"/>
      <c r="CZ98" s="7"/>
      <c r="DA98" s="7"/>
      <c r="DB98" s="7"/>
      <c r="DC98" s="7"/>
      <c r="DD98" s="8"/>
      <c r="DE98" s="9"/>
      <c r="DF98" s="5"/>
      <c r="DG98" s="42"/>
      <c r="DH98" s="5"/>
      <c r="DI98" s="5"/>
      <c r="DJ98" s="5"/>
      <c r="DK98" s="5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</row>
    <row r="99" spans="1:253" s="159" customFormat="1" ht="15.75" x14ac:dyDescent="0.25">
      <c r="A99" s="1"/>
      <c r="B99" s="144"/>
      <c r="C99" s="178"/>
      <c r="D99" s="179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Q99" s="160"/>
      <c r="CR99" s="161"/>
      <c r="CS99" s="161"/>
      <c r="CT99" s="162"/>
      <c r="CU99" s="162"/>
      <c r="CV99" s="160"/>
      <c r="CW99" s="7"/>
      <c r="CX99" s="7"/>
      <c r="CY99" s="7"/>
      <c r="CZ99" s="7"/>
      <c r="DA99" s="7"/>
      <c r="DB99" s="7"/>
      <c r="DC99" s="7"/>
      <c r="DD99" s="8"/>
      <c r="DE99" s="9"/>
      <c r="DF99" s="5"/>
      <c r="DG99" s="42"/>
      <c r="DH99" s="5"/>
      <c r="DI99" s="5"/>
      <c r="DJ99" s="5"/>
      <c r="DK99" s="5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</row>
    <row r="100" spans="1:253" s="159" customFormat="1" ht="15.75" x14ac:dyDescent="0.25">
      <c r="A100" s="1"/>
      <c r="B100" s="144"/>
      <c r="C100" s="178"/>
      <c r="D100" s="179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Q100" s="160"/>
      <c r="CR100" s="161"/>
      <c r="CS100" s="161"/>
      <c r="CT100" s="162"/>
      <c r="CU100" s="162"/>
      <c r="CV100" s="160"/>
      <c r="CW100" s="7"/>
      <c r="CX100" s="7"/>
      <c r="CY100" s="7"/>
      <c r="CZ100" s="7"/>
      <c r="DA100" s="7"/>
      <c r="DB100" s="7"/>
      <c r="DC100" s="7"/>
      <c r="DD100" s="8"/>
      <c r="DE100" s="9"/>
      <c r="DF100" s="5"/>
      <c r="DG100" s="42"/>
      <c r="DH100" s="5"/>
      <c r="DI100" s="5"/>
      <c r="DJ100" s="5"/>
      <c r="DK100" s="5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</row>
    <row r="101" spans="1:253" s="159" customFormat="1" ht="15.75" x14ac:dyDescent="0.25">
      <c r="A101" s="1"/>
      <c r="B101" s="144"/>
      <c r="C101" s="178"/>
      <c r="D101" s="179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Q101" s="160"/>
      <c r="CR101" s="161"/>
      <c r="CS101" s="161"/>
      <c r="CT101" s="162"/>
      <c r="CU101" s="162"/>
      <c r="CV101" s="160"/>
      <c r="CW101" s="7"/>
      <c r="CX101" s="7"/>
      <c r="CY101" s="7"/>
      <c r="CZ101" s="7"/>
      <c r="DA101" s="7"/>
      <c r="DB101" s="7"/>
      <c r="DC101" s="7"/>
      <c r="DD101" s="8"/>
      <c r="DE101" s="9"/>
      <c r="DF101" s="5"/>
      <c r="DG101" s="42"/>
      <c r="DH101" s="5"/>
      <c r="DI101" s="5"/>
      <c r="DJ101" s="5"/>
      <c r="DK101" s="5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</row>
    <row r="102" spans="1:253" s="159" customFormat="1" ht="15.75" x14ac:dyDescent="0.25">
      <c r="A102" s="1"/>
      <c r="B102" s="144"/>
      <c r="C102" s="178"/>
      <c r="D102" s="179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Q102" s="160"/>
      <c r="CR102" s="161"/>
      <c r="CS102" s="161"/>
      <c r="CT102" s="162"/>
      <c r="CU102" s="162"/>
      <c r="CV102" s="160"/>
      <c r="CW102" s="7"/>
      <c r="CX102" s="7"/>
      <c r="CY102" s="7"/>
      <c r="CZ102" s="7"/>
      <c r="DA102" s="7"/>
      <c r="DB102" s="7"/>
      <c r="DC102" s="7"/>
      <c r="DD102" s="8"/>
      <c r="DE102" s="9"/>
      <c r="DF102" s="5"/>
      <c r="DG102" s="42"/>
      <c r="DH102" s="5"/>
      <c r="DI102" s="5"/>
      <c r="DJ102" s="5"/>
      <c r="DK102" s="5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</row>
    <row r="103" spans="1:253" s="159" customFormat="1" ht="15.75" x14ac:dyDescent="0.25">
      <c r="A103" s="1"/>
      <c r="B103" s="144"/>
      <c r="C103" s="178"/>
      <c r="D103" s="179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Q103" s="160"/>
      <c r="CR103" s="161"/>
      <c r="CS103" s="161"/>
      <c r="CT103" s="162"/>
      <c r="CU103" s="162"/>
      <c r="CV103" s="160"/>
      <c r="CW103" s="7"/>
      <c r="CX103" s="7"/>
      <c r="CY103" s="7"/>
      <c r="CZ103" s="7"/>
      <c r="DA103" s="7"/>
      <c r="DB103" s="7"/>
      <c r="DC103" s="7"/>
      <c r="DD103" s="8"/>
      <c r="DE103" s="9"/>
      <c r="DF103" s="5"/>
      <c r="DG103" s="42"/>
      <c r="DH103" s="5"/>
      <c r="DI103" s="5"/>
      <c r="DJ103" s="5"/>
      <c r="DK103" s="5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</row>
    <row r="104" spans="1:253" s="159" customFormat="1" ht="15.75" x14ac:dyDescent="0.25">
      <c r="A104" s="1"/>
      <c r="B104" s="144"/>
      <c r="C104" s="178"/>
      <c r="D104" s="179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Q104" s="160"/>
      <c r="CR104" s="161"/>
      <c r="CS104" s="161"/>
      <c r="CT104" s="162"/>
      <c r="CU104" s="162"/>
      <c r="CV104" s="160"/>
      <c r="CW104" s="7"/>
      <c r="CX104" s="7"/>
      <c r="CY104" s="7"/>
      <c r="CZ104" s="7"/>
      <c r="DA104" s="7"/>
      <c r="DB104" s="7"/>
      <c r="DC104" s="7"/>
      <c r="DD104" s="8"/>
      <c r="DE104" s="9"/>
      <c r="DF104" s="5"/>
      <c r="DG104" s="42"/>
      <c r="DH104" s="5"/>
      <c r="DI104" s="5"/>
      <c r="DJ104" s="5"/>
      <c r="DK104" s="5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</row>
    <row r="105" spans="1:253" s="159" customFormat="1" ht="15.75" x14ac:dyDescent="0.25">
      <c r="A105" s="1"/>
      <c r="B105" s="144"/>
      <c r="C105" s="178"/>
      <c r="D105" s="179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Q105" s="160"/>
      <c r="CR105" s="161"/>
      <c r="CS105" s="161"/>
      <c r="CT105" s="162"/>
      <c r="CU105" s="162"/>
      <c r="CV105" s="160"/>
      <c r="CW105" s="7"/>
      <c r="CX105" s="7"/>
      <c r="CY105" s="7"/>
      <c r="CZ105" s="7"/>
      <c r="DA105" s="7"/>
      <c r="DB105" s="7"/>
      <c r="DC105" s="7"/>
      <c r="DD105" s="8"/>
      <c r="DE105" s="9"/>
      <c r="DF105" s="5"/>
      <c r="DG105" s="42"/>
      <c r="DH105" s="5"/>
      <c r="DI105" s="5"/>
      <c r="DJ105" s="5"/>
      <c r="DK105" s="5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</row>
    <row r="106" spans="1:253" s="159" customFormat="1" ht="15.75" x14ac:dyDescent="0.25">
      <c r="A106" s="1"/>
      <c r="B106" s="144"/>
      <c r="C106" s="178"/>
      <c r="D106" s="17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Q106" s="160"/>
      <c r="CR106" s="161"/>
      <c r="CS106" s="161"/>
      <c r="CT106" s="162"/>
      <c r="CU106" s="162"/>
      <c r="CV106" s="160"/>
      <c r="CW106" s="7"/>
      <c r="CX106" s="7"/>
      <c r="CY106" s="7"/>
      <c r="CZ106" s="7"/>
      <c r="DA106" s="7"/>
      <c r="DB106" s="7"/>
      <c r="DC106" s="7"/>
      <c r="DD106" s="8"/>
      <c r="DE106" s="9"/>
      <c r="DF106" s="5"/>
      <c r="DG106" s="42"/>
      <c r="DH106" s="5"/>
      <c r="DI106" s="5"/>
      <c r="DJ106" s="5"/>
      <c r="DK106" s="5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</row>
  </sheetData>
  <autoFilter ref="A14:IM57"/>
  <mergeCells count="56">
    <mergeCell ref="DE12:DE14"/>
    <mergeCell ref="C9:D9"/>
    <mergeCell ref="E9:R9"/>
    <mergeCell ref="U9:AA9"/>
    <mergeCell ref="AC9:AG9"/>
    <mergeCell ref="AW9:CS9"/>
    <mergeCell ref="B2:CV2"/>
    <mergeCell ref="A4:CV4"/>
    <mergeCell ref="A5:CV5"/>
    <mergeCell ref="A6:CV6"/>
    <mergeCell ref="A7:CV7"/>
    <mergeCell ref="C10:D10"/>
    <mergeCell ref="E10:M10"/>
    <mergeCell ref="AW10:CP10"/>
    <mergeCell ref="CR10:CS10"/>
    <mergeCell ref="A12:A14"/>
    <mergeCell ref="B12:B14"/>
    <mergeCell ref="C12:C14"/>
    <mergeCell ref="D12:D14"/>
    <mergeCell ref="E12:E14"/>
    <mergeCell ref="F12:F14"/>
    <mergeCell ref="CV12:CV14"/>
    <mergeCell ref="G12:G14"/>
    <mergeCell ref="H12:H14"/>
    <mergeCell ref="I12:I14"/>
    <mergeCell ref="AW12:AY12"/>
    <mergeCell ref="CL12:CL14"/>
    <mergeCell ref="CM12:CM14"/>
    <mergeCell ref="D58:G58"/>
    <mergeCell ref="CW12:DC12"/>
    <mergeCell ref="DD12:DD14"/>
    <mergeCell ref="N13:AY13"/>
    <mergeCell ref="AZ13:CH13"/>
    <mergeCell ref="CR13:CR14"/>
    <mergeCell ref="CS13:CS14"/>
    <mergeCell ref="CT13:CT14"/>
    <mergeCell ref="CU13:CU14"/>
    <mergeCell ref="CW13:CW14"/>
    <mergeCell ref="CX13:CX14"/>
    <mergeCell ref="CN12:CN14"/>
    <mergeCell ref="CO12:CO14"/>
    <mergeCell ref="CP12:CP14"/>
    <mergeCell ref="CQ12:CQ14"/>
    <mergeCell ref="CR12:CU12"/>
    <mergeCell ref="CY13:CY14"/>
    <mergeCell ref="CZ13:CZ14"/>
    <mergeCell ref="DA13:DA14"/>
    <mergeCell ref="DB13:DB14"/>
    <mergeCell ref="DC13:DC14"/>
    <mergeCell ref="N69:CM69"/>
    <mergeCell ref="D59:G59"/>
    <mergeCell ref="D60:G60"/>
    <mergeCell ref="D61:G61"/>
    <mergeCell ref="D67:G67"/>
    <mergeCell ref="N67:CM67"/>
    <mergeCell ref="D68:G68"/>
  </mergeCells>
  <conditionalFormatting sqref="N57:AX57 N16:AX55">
    <cfRule type="cellIs" dxfId="6" priority="7" stopIfTrue="1" operator="equal">
      <formula>IF(AZ16=1,"!",N16)</formula>
    </cfRule>
  </conditionalFormatting>
  <conditionalFormatting sqref="AN57:AV57 AN43:AV55 AQ16:AV42">
    <cfRule type="cellIs" dxfId="5" priority="5" stopIfTrue="1" operator="equal">
      <formula>IF(CE16=1,"!",AN16)</formula>
    </cfRule>
  </conditionalFormatting>
  <conditionalFormatting sqref="AO57:AU57 AO43:AU55 AR16:AU42">
    <cfRule type="cellIs" dxfId="4" priority="4" stopIfTrue="1" operator="equal">
      <formula>IF(CH16=1,"!",AO16)</formula>
    </cfRule>
  </conditionalFormatting>
  <conditionalFormatting sqref="AN43:AV57 AQ16:AV42">
    <cfRule type="cellIs" dxfId="3" priority="6" stopIfTrue="1" operator="equal">
      <formula>IF(#REF!=1,"!",AN16)</formula>
    </cfRule>
  </conditionalFormatting>
  <conditionalFormatting sqref="N56:AX56">
    <cfRule type="cellIs" dxfId="2" priority="3" stopIfTrue="1" operator="equal">
      <formula>IF(AZ56=1,"!",N56)</formula>
    </cfRule>
  </conditionalFormatting>
  <conditionalFormatting sqref="AN56:AV56">
    <cfRule type="cellIs" dxfId="1" priority="2" stopIfTrue="1" operator="equal">
      <formula>IF(CE56=1,"!",AN56)</formula>
    </cfRule>
  </conditionalFormatting>
  <conditionalFormatting sqref="AO56:AU56">
    <cfRule type="cellIs" dxfId="0" priority="1" stopIfTrue="1" operator="equal">
      <formula>IF(CH56=1,"!",AO56)</formula>
    </cfRule>
  </conditionalFormatting>
  <pageMargins left="0.43307086614173229" right="0.39370078740157483" top="0.39370078740157483" bottom="0.39370078740157483" header="0" footer="0"/>
  <pageSetup paperSize="9" scale="64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workbookViewId="0">
      <selection activeCell="B33" sqref="B33"/>
    </sheetView>
  </sheetViews>
  <sheetFormatPr defaultRowHeight="15" x14ac:dyDescent="0.25"/>
  <cols>
    <col min="2" max="2" width="30.42578125" customWidth="1"/>
    <col min="3" max="3" width="22.42578125" customWidth="1"/>
    <col min="4" max="4" width="19.85546875" customWidth="1"/>
  </cols>
  <sheetData>
    <row r="1" spans="1:4" x14ac:dyDescent="0.25">
      <c r="A1" s="448" t="s">
        <v>270</v>
      </c>
      <c r="B1" s="448"/>
      <c r="C1" s="448"/>
      <c r="D1" s="448"/>
    </row>
    <row r="2" spans="1:4" x14ac:dyDescent="0.25">
      <c r="A2" s="448" t="s">
        <v>268</v>
      </c>
      <c r="B2" s="448"/>
      <c r="C2" s="448"/>
      <c r="D2" s="448"/>
    </row>
    <row r="3" spans="1:4" x14ac:dyDescent="0.25">
      <c r="A3" s="448" t="s">
        <v>269</v>
      </c>
      <c r="B3" s="448"/>
      <c r="C3" s="448"/>
      <c r="D3" s="448"/>
    </row>
    <row r="4" spans="1:4" x14ac:dyDescent="0.25">
      <c r="B4" s="448" t="s">
        <v>271</v>
      </c>
      <c r="C4" s="448"/>
    </row>
    <row r="6" spans="1:4" x14ac:dyDescent="0.25">
      <c r="A6" s="406" t="s">
        <v>14</v>
      </c>
      <c r="B6" s="408" t="s">
        <v>15</v>
      </c>
      <c r="C6" s="410" t="s">
        <v>165</v>
      </c>
      <c r="D6" s="410" t="s">
        <v>17</v>
      </c>
    </row>
    <row r="7" spans="1:4" x14ac:dyDescent="0.25">
      <c r="A7" s="407"/>
      <c r="B7" s="409"/>
      <c r="C7" s="410"/>
      <c r="D7" s="410"/>
    </row>
    <row r="8" spans="1:4" x14ac:dyDescent="0.25">
      <c r="A8" s="407"/>
      <c r="B8" s="409"/>
      <c r="C8" s="411"/>
      <c r="D8" s="411"/>
    </row>
    <row r="9" spans="1:4" x14ac:dyDescent="0.25">
      <c r="A9" s="290">
        <v>1</v>
      </c>
      <c r="B9" s="263" t="s">
        <v>177</v>
      </c>
      <c r="C9" s="264" t="s">
        <v>178</v>
      </c>
      <c r="D9" s="265">
        <v>1950</v>
      </c>
    </row>
    <row r="10" spans="1:4" x14ac:dyDescent="0.25">
      <c r="A10" s="290">
        <v>2</v>
      </c>
      <c r="B10" s="291" t="s">
        <v>78</v>
      </c>
      <c r="C10" s="264" t="s">
        <v>167</v>
      </c>
      <c r="D10" s="292">
        <v>1951</v>
      </c>
    </row>
    <row r="11" spans="1:4" x14ac:dyDescent="0.25">
      <c r="A11" s="262">
        <v>3</v>
      </c>
      <c r="B11" s="263" t="s">
        <v>180</v>
      </c>
      <c r="C11" s="294" t="s">
        <v>261</v>
      </c>
      <c r="D11" s="265">
        <v>1969</v>
      </c>
    </row>
    <row r="12" spans="1:4" x14ac:dyDescent="0.25">
      <c r="A12" s="290">
        <v>4</v>
      </c>
      <c r="B12" s="263" t="s">
        <v>102</v>
      </c>
      <c r="C12" s="294" t="s">
        <v>256</v>
      </c>
      <c r="D12" s="265">
        <v>1956</v>
      </c>
    </row>
    <row r="13" spans="1:4" ht="15.75" x14ac:dyDescent="0.25">
      <c r="A13" s="262">
        <v>5</v>
      </c>
      <c r="B13" s="302" t="s">
        <v>169</v>
      </c>
      <c r="C13" s="264" t="s">
        <v>167</v>
      </c>
      <c r="D13" s="265">
        <v>1993</v>
      </c>
    </row>
    <row r="14" spans="1:4" x14ac:dyDescent="0.25">
      <c r="A14" s="290">
        <v>6</v>
      </c>
      <c r="B14" s="264" t="s">
        <v>237</v>
      </c>
      <c r="C14" s="264" t="s">
        <v>178</v>
      </c>
      <c r="D14" s="265">
        <v>1986</v>
      </c>
    </row>
    <row r="15" spans="1:4" x14ac:dyDescent="0.25">
      <c r="A15" s="262">
        <v>7</v>
      </c>
      <c r="B15" s="263" t="s">
        <v>254</v>
      </c>
      <c r="C15" s="264" t="s">
        <v>255</v>
      </c>
      <c r="D15" s="265">
        <v>1978</v>
      </c>
    </row>
    <row r="16" spans="1:4" ht="15.75" x14ac:dyDescent="0.25">
      <c r="A16" s="290">
        <v>8</v>
      </c>
      <c r="B16" s="302" t="s">
        <v>179</v>
      </c>
      <c r="C16" s="264" t="s">
        <v>178</v>
      </c>
      <c r="D16" s="265">
        <v>1952</v>
      </c>
    </row>
    <row r="17" spans="1:4" x14ac:dyDescent="0.25">
      <c r="A17" s="262">
        <v>9</v>
      </c>
      <c r="B17" s="263" t="s">
        <v>244</v>
      </c>
      <c r="C17" s="294" t="s">
        <v>171</v>
      </c>
      <c r="D17" s="265">
        <v>2001</v>
      </c>
    </row>
    <row r="18" spans="1:4" x14ac:dyDescent="0.25">
      <c r="A18" s="290">
        <v>10</v>
      </c>
      <c r="B18" s="263" t="s">
        <v>242</v>
      </c>
      <c r="C18" s="294" t="s">
        <v>171</v>
      </c>
      <c r="D18" s="265">
        <v>2001</v>
      </c>
    </row>
    <row r="19" spans="1:4" x14ac:dyDescent="0.25">
      <c r="A19" s="262">
        <v>11</v>
      </c>
      <c r="B19" s="263" t="s">
        <v>245</v>
      </c>
      <c r="C19" s="294" t="s">
        <v>171</v>
      </c>
      <c r="D19" s="265">
        <v>1999</v>
      </c>
    </row>
    <row r="20" spans="1:4" x14ac:dyDescent="0.25">
      <c r="A20" s="290">
        <v>12</v>
      </c>
      <c r="B20" s="263" t="s">
        <v>253</v>
      </c>
      <c r="C20" s="294" t="s">
        <v>246</v>
      </c>
      <c r="D20" s="265">
        <v>2006</v>
      </c>
    </row>
    <row r="21" spans="1:4" ht="15.75" x14ac:dyDescent="0.25">
      <c r="A21" s="262">
        <v>13</v>
      </c>
      <c r="B21" s="302" t="s">
        <v>250</v>
      </c>
      <c r="C21" s="264" t="s">
        <v>171</v>
      </c>
      <c r="D21" s="265">
        <v>2001</v>
      </c>
    </row>
    <row r="22" spans="1:4" x14ac:dyDescent="0.25">
      <c r="A22" s="290">
        <v>14</v>
      </c>
      <c r="B22" s="263" t="s">
        <v>239</v>
      </c>
      <c r="C22" s="294" t="s">
        <v>262</v>
      </c>
      <c r="D22" s="265">
        <v>1994</v>
      </c>
    </row>
    <row r="23" spans="1:4" x14ac:dyDescent="0.25">
      <c r="A23" s="262">
        <v>15</v>
      </c>
      <c r="B23" s="291" t="s">
        <v>252</v>
      </c>
      <c r="C23" s="305" t="s">
        <v>246</v>
      </c>
      <c r="D23" s="265">
        <v>2006</v>
      </c>
    </row>
    <row r="24" spans="1:4" x14ac:dyDescent="0.25">
      <c r="A24" s="290">
        <v>16</v>
      </c>
      <c r="B24" s="263" t="s">
        <v>251</v>
      </c>
      <c r="C24" s="294" t="s">
        <v>246</v>
      </c>
      <c r="D24" s="265">
        <v>2005</v>
      </c>
    </row>
    <row r="25" spans="1:4" x14ac:dyDescent="0.25">
      <c r="A25" s="262">
        <v>17</v>
      </c>
      <c r="B25" s="264" t="s">
        <v>247</v>
      </c>
      <c r="C25" s="264" t="s">
        <v>246</v>
      </c>
      <c r="D25" s="265">
        <v>2005</v>
      </c>
    </row>
    <row r="26" spans="1:4" ht="15.75" x14ac:dyDescent="0.25">
      <c r="A26" s="290">
        <v>18</v>
      </c>
      <c r="B26" s="302" t="s">
        <v>266</v>
      </c>
      <c r="C26" s="264" t="s">
        <v>246</v>
      </c>
      <c r="D26" s="265">
        <v>2005</v>
      </c>
    </row>
    <row r="27" spans="1:4" ht="15.75" x14ac:dyDescent="0.25">
      <c r="A27" s="262">
        <v>19</v>
      </c>
      <c r="B27" s="302" t="s">
        <v>267</v>
      </c>
      <c r="C27" s="264" t="s">
        <v>246</v>
      </c>
      <c r="D27" s="265">
        <v>2005</v>
      </c>
    </row>
    <row r="28" spans="1:4" x14ac:dyDescent="0.25">
      <c r="A28" s="290">
        <v>20</v>
      </c>
      <c r="B28" s="291" t="s">
        <v>75</v>
      </c>
      <c r="C28" s="305" t="s">
        <v>261</v>
      </c>
      <c r="D28" s="265">
        <v>1963</v>
      </c>
    </row>
    <row r="29" spans="1:4" ht="15.75" x14ac:dyDescent="0.25">
      <c r="A29" s="262">
        <v>21</v>
      </c>
      <c r="B29" s="302" t="s">
        <v>166</v>
      </c>
      <c r="C29" s="264" t="s">
        <v>263</v>
      </c>
      <c r="D29" s="265">
        <v>1985</v>
      </c>
    </row>
    <row r="30" spans="1:4" x14ac:dyDescent="0.25">
      <c r="A30" s="290">
        <v>22</v>
      </c>
      <c r="B30" s="263" t="s">
        <v>236</v>
      </c>
      <c r="C30" s="294" t="s">
        <v>167</v>
      </c>
      <c r="D30" s="265">
        <v>1982</v>
      </c>
    </row>
    <row r="31" spans="1:4" ht="15.75" x14ac:dyDescent="0.25">
      <c r="A31" s="262">
        <v>23</v>
      </c>
      <c r="B31" s="302" t="s">
        <v>240</v>
      </c>
      <c r="C31" s="264" t="s">
        <v>241</v>
      </c>
      <c r="D31" s="265">
        <v>1963</v>
      </c>
    </row>
    <row r="32" spans="1:4" x14ac:dyDescent="0.25">
      <c r="A32" s="290">
        <v>24</v>
      </c>
      <c r="B32" s="264" t="s">
        <v>73</v>
      </c>
      <c r="C32" s="264" t="s">
        <v>238</v>
      </c>
      <c r="D32" s="265">
        <v>1973</v>
      </c>
    </row>
    <row r="33" spans="1:4" x14ac:dyDescent="0.25">
      <c r="A33" s="262">
        <v>25</v>
      </c>
      <c r="B33" s="263" t="s">
        <v>93</v>
      </c>
      <c r="C33" s="294" t="s">
        <v>262</v>
      </c>
      <c r="D33" s="265">
        <v>1977</v>
      </c>
    </row>
    <row r="34" spans="1:4" x14ac:dyDescent="0.25">
      <c r="A34" s="290">
        <v>26</v>
      </c>
      <c r="B34" s="263" t="s">
        <v>182</v>
      </c>
      <c r="C34" s="308" t="s">
        <v>178</v>
      </c>
      <c r="D34" s="265">
        <v>1964</v>
      </c>
    </row>
    <row r="35" spans="1:4" x14ac:dyDescent="0.25">
      <c r="A35" s="262">
        <v>27</v>
      </c>
      <c r="B35" s="263" t="s">
        <v>257</v>
      </c>
      <c r="C35" s="294" t="s">
        <v>171</v>
      </c>
      <c r="D35" s="265">
        <v>2002</v>
      </c>
    </row>
    <row r="39" spans="1:4" x14ac:dyDescent="0.25">
      <c r="B39" t="s">
        <v>264</v>
      </c>
      <c r="C39" t="s">
        <v>265</v>
      </c>
    </row>
  </sheetData>
  <mergeCells count="8">
    <mergeCell ref="A2:D2"/>
    <mergeCell ref="A3:D3"/>
    <mergeCell ref="B4:C4"/>
    <mergeCell ref="A1:D1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52" workbookViewId="0">
      <selection activeCell="C174" sqref="C174"/>
    </sheetView>
  </sheetViews>
  <sheetFormatPr defaultRowHeight="15" x14ac:dyDescent="0.25"/>
  <cols>
    <col min="2" max="2" width="27.28515625" customWidth="1"/>
    <col min="3" max="3" width="26.28515625" customWidth="1"/>
    <col min="4" max="4" width="13.7109375" customWidth="1"/>
    <col min="5" max="5" width="14.5703125" customWidth="1"/>
  </cols>
  <sheetData>
    <row r="1" spans="1:5" ht="53.25" customHeight="1" thickBot="1" x14ac:dyDescent="0.3">
      <c r="A1" s="449" t="s">
        <v>417</v>
      </c>
      <c r="B1" s="449"/>
      <c r="C1" s="449"/>
      <c r="D1" s="449"/>
      <c r="E1" s="449"/>
    </row>
    <row r="3" spans="1:5" x14ac:dyDescent="0.25">
      <c r="A3" s="331" t="s">
        <v>276</v>
      </c>
      <c r="B3" s="331" t="s">
        <v>272</v>
      </c>
      <c r="C3" s="331" t="s">
        <v>273</v>
      </c>
      <c r="D3" s="331" t="s">
        <v>274</v>
      </c>
      <c r="E3" s="331" t="s">
        <v>275</v>
      </c>
    </row>
    <row r="4" spans="1:5" x14ac:dyDescent="0.25">
      <c r="A4" s="333">
        <v>1</v>
      </c>
      <c r="B4" s="263" t="s">
        <v>177</v>
      </c>
      <c r="C4" s="264" t="s">
        <v>178</v>
      </c>
      <c r="D4" s="334">
        <v>43246</v>
      </c>
      <c r="E4" s="332"/>
    </row>
    <row r="5" spans="1:5" x14ac:dyDescent="0.25">
      <c r="A5" s="333">
        <v>2</v>
      </c>
      <c r="B5" s="291" t="s">
        <v>78</v>
      </c>
      <c r="C5" s="264" t="s">
        <v>167</v>
      </c>
      <c r="D5" s="334">
        <v>43246</v>
      </c>
      <c r="E5" s="332"/>
    </row>
    <row r="6" spans="1:5" x14ac:dyDescent="0.25">
      <c r="A6" s="333">
        <v>3</v>
      </c>
      <c r="B6" s="263" t="s">
        <v>180</v>
      </c>
      <c r="C6" s="294" t="s">
        <v>261</v>
      </c>
      <c r="D6" s="334">
        <v>43246</v>
      </c>
      <c r="E6" s="332"/>
    </row>
    <row r="7" spans="1:5" x14ac:dyDescent="0.25">
      <c r="A7" s="333">
        <v>4</v>
      </c>
      <c r="B7" s="263" t="s">
        <v>102</v>
      </c>
      <c r="C7" s="294" t="s">
        <v>256</v>
      </c>
      <c r="D7" s="334">
        <v>43246</v>
      </c>
      <c r="E7" s="332"/>
    </row>
    <row r="8" spans="1:5" ht="15.75" x14ac:dyDescent="0.25">
      <c r="A8" s="333">
        <v>5</v>
      </c>
      <c r="B8" s="302" t="s">
        <v>169</v>
      </c>
      <c r="C8" s="264" t="s">
        <v>167</v>
      </c>
      <c r="D8" s="334">
        <v>43246</v>
      </c>
      <c r="E8" s="332"/>
    </row>
    <row r="9" spans="1:5" x14ac:dyDescent="0.25">
      <c r="A9" s="333">
        <v>6</v>
      </c>
      <c r="B9" s="264" t="s">
        <v>237</v>
      </c>
      <c r="C9" s="264" t="s">
        <v>178</v>
      </c>
      <c r="D9" s="334">
        <v>43246</v>
      </c>
      <c r="E9" s="332"/>
    </row>
    <row r="10" spans="1:5" x14ac:dyDescent="0.25">
      <c r="A10" s="333">
        <v>7</v>
      </c>
      <c r="B10" s="263" t="s">
        <v>254</v>
      </c>
      <c r="C10" s="264" t="s">
        <v>255</v>
      </c>
      <c r="D10" s="334">
        <v>43246</v>
      </c>
      <c r="E10" s="332"/>
    </row>
    <row r="11" spans="1:5" ht="15.75" x14ac:dyDescent="0.25">
      <c r="A11" s="333">
        <v>8</v>
      </c>
      <c r="B11" s="302" t="s">
        <v>179</v>
      </c>
      <c r="C11" s="264" t="s">
        <v>178</v>
      </c>
      <c r="D11" s="334">
        <v>43246</v>
      </c>
      <c r="E11" s="332"/>
    </row>
    <row r="12" spans="1:5" x14ac:dyDescent="0.25">
      <c r="A12" s="333">
        <v>9</v>
      </c>
      <c r="B12" s="263" t="s">
        <v>244</v>
      </c>
      <c r="C12" s="294" t="s">
        <v>171</v>
      </c>
      <c r="D12" s="334">
        <v>43246</v>
      </c>
      <c r="E12" s="332"/>
    </row>
    <row r="13" spans="1:5" x14ac:dyDescent="0.25">
      <c r="A13" s="333">
        <v>10</v>
      </c>
      <c r="B13" s="263" t="s">
        <v>242</v>
      </c>
      <c r="C13" s="294" t="s">
        <v>171</v>
      </c>
      <c r="D13" s="334">
        <v>43246</v>
      </c>
      <c r="E13" s="332"/>
    </row>
    <row r="14" spans="1:5" x14ac:dyDescent="0.25">
      <c r="A14" s="333">
        <v>11</v>
      </c>
      <c r="B14" s="263" t="s">
        <v>245</v>
      </c>
      <c r="C14" s="294" t="s">
        <v>171</v>
      </c>
      <c r="D14" s="334">
        <v>43246</v>
      </c>
      <c r="E14" s="332"/>
    </row>
    <row r="15" spans="1:5" x14ac:dyDescent="0.25">
      <c r="A15" s="333">
        <v>12</v>
      </c>
      <c r="B15" s="263" t="s">
        <v>253</v>
      </c>
      <c r="C15" s="294" t="s">
        <v>246</v>
      </c>
      <c r="D15" s="334">
        <v>43246</v>
      </c>
      <c r="E15" s="332"/>
    </row>
    <row r="16" spans="1:5" ht="15.75" x14ac:dyDescent="0.25">
      <c r="A16" s="333">
        <v>13</v>
      </c>
      <c r="B16" s="302" t="s">
        <v>250</v>
      </c>
      <c r="C16" s="264" t="s">
        <v>171</v>
      </c>
      <c r="D16" s="334">
        <v>43246</v>
      </c>
      <c r="E16" s="332"/>
    </row>
    <row r="17" spans="1:5" x14ac:dyDescent="0.25">
      <c r="A17" s="333">
        <v>14</v>
      </c>
      <c r="B17" s="263" t="s">
        <v>239</v>
      </c>
      <c r="C17" s="294" t="s">
        <v>262</v>
      </c>
      <c r="D17" s="334">
        <v>43246</v>
      </c>
      <c r="E17" s="332"/>
    </row>
    <row r="18" spans="1:5" x14ac:dyDescent="0.25">
      <c r="A18" s="333">
        <v>15</v>
      </c>
      <c r="B18" s="291" t="s">
        <v>252</v>
      </c>
      <c r="C18" s="305" t="s">
        <v>246</v>
      </c>
      <c r="D18" s="334">
        <v>43246</v>
      </c>
      <c r="E18" s="332"/>
    </row>
    <row r="19" spans="1:5" x14ac:dyDescent="0.25">
      <c r="A19" s="333">
        <v>16</v>
      </c>
      <c r="B19" s="263" t="s">
        <v>251</v>
      </c>
      <c r="C19" s="294" t="s">
        <v>246</v>
      </c>
      <c r="D19" s="334">
        <v>43246</v>
      </c>
      <c r="E19" s="332"/>
    </row>
    <row r="20" spans="1:5" x14ac:dyDescent="0.25">
      <c r="A20" s="333">
        <v>17</v>
      </c>
      <c r="B20" s="264" t="s">
        <v>247</v>
      </c>
      <c r="C20" s="264" t="s">
        <v>246</v>
      </c>
      <c r="D20" s="334">
        <v>43246</v>
      </c>
      <c r="E20" s="332"/>
    </row>
    <row r="21" spans="1:5" ht="15.75" x14ac:dyDescent="0.25">
      <c r="A21" s="333">
        <v>18</v>
      </c>
      <c r="B21" s="302" t="s">
        <v>266</v>
      </c>
      <c r="C21" s="264" t="s">
        <v>246</v>
      </c>
      <c r="D21" s="334">
        <v>43246</v>
      </c>
      <c r="E21" s="332"/>
    </row>
    <row r="22" spans="1:5" ht="15.75" x14ac:dyDescent="0.25">
      <c r="A22" s="333">
        <v>19</v>
      </c>
      <c r="B22" s="302" t="s">
        <v>267</v>
      </c>
      <c r="C22" s="264" t="s">
        <v>246</v>
      </c>
      <c r="D22" s="334">
        <v>43246</v>
      </c>
      <c r="E22" s="332"/>
    </row>
    <row r="23" spans="1:5" x14ac:dyDescent="0.25">
      <c r="A23" s="333">
        <v>20</v>
      </c>
      <c r="B23" s="291" t="s">
        <v>75</v>
      </c>
      <c r="C23" s="305" t="s">
        <v>261</v>
      </c>
      <c r="D23" s="334">
        <v>43246</v>
      </c>
      <c r="E23" s="332"/>
    </row>
    <row r="24" spans="1:5" ht="15.75" x14ac:dyDescent="0.25">
      <c r="A24" s="333">
        <v>21</v>
      </c>
      <c r="B24" s="302" t="s">
        <v>166</v>
      </c>
      <c r="C24" s="264" t="s">
        <v>263</v>
      </c>
      <c r="D24" s="334">
        <v>43246</v>
      </c>
      <c r="E24" s="332"/>
    </row>
    <row r="25" spans="1:5" x14ac:dyDescent="0.25">
      <c r="A25" s="333">
        <v>22</v>
      </c>
      <c r="B25" s="263" t="s">
        <v>236</v>
      </c>
      <c r="C25" s="294" t="s">
        <v>167</v>
      </c>
      <c r="D25" s="334">
        <v>43246</v>
      </c>
      <c r="E25" s="332"/>
    </row>
    <row r="26" spans="1:5" ht="15.75" x14ac:dyDescent="0.25">
      <c r="A26" s="333">
        <v>23</v>
      </c>
      <c r="B26" s="302" t="s">
        <v>240</v>
      </c>
      <c r="C26" s="264" t="s">
        <v>241</v>
      </c>
      <c r="D26" s="334">
        <v>43246</v>
      </c>
      <c r="E26" s="332"/>
    </row>
    <row r="27" spans="1:5" x14ac:dyDescent="0.25">
      <c r="A27" s="333">
        <v>24</v>
      </c>
      <c r="B27" s="264" t="s">
        <v>73</v>
      </c>
      <c r="C27" s="264" t="s">
        <v>238</v>
      </c>
      <c r="D27" s="334">
        <v>43246</v>
      </c>
      <c r="E27" s="332"/>
    </row>
    <row r="28" spans="1:5" x14ac:dyDescent="0.25">
      <c r="A28" s="333">
        <v>25</v>
      </c>
      <c r="B28" s="263" t="s">
        <v>93</v>
      </c>
      <c r="C28" s="294" t="s">
        <v>262</v>
      </c>
      <c r="D28" s="334">
        <v>43246</v>
      </c>
      <c r="E28" s="332"/>
    </row>
    <row r="29" spans="1:5" x14ac:dyDescent="0.25">
      <c r="A29" s="333">
        <v>26</v>
      </c>
      <c r="B29" s="263" t="s">
        <v>182</v>
      </c>
      <c r="C29" s="308" t="s">
        <v>178</v>
      </c>
      <c r="D29" s="334">
        <v>43246</v>
      </c>
      <c r="E29" s="332"/>
    </row>
    <row r="30" spans="1:5" x14ac:dyDescent="0.25">
      <c r="A30" s="333">
        <v>27</v>
      </c>
      <c r="B30" s="263" t="s">
        <v>257</v>
      </c>
      <c r="C30" s="294" t="s">
        <v>171</v>
      </c>
      <c r="D30" s="334">
        <v>43246</v>
      </c>
      <c r="E30" s="332"/>
    </row>
    <row r="31" spans="1:5" x14ac:dyDescent="0.25">
      <c r="A31" s="333">
        <v>28</v>
      </c>
      <c r="B31" s="263" t="s">
        <v>223</v>
      </c>
      <c r="C31" s="294" t="s">
        <v>178</v>
      </c>
      <c r="D31" s="334">
        <v>43245</v>
      </c>
      <c r="E31" s="332"/>
    </row>
    <row r="32" spans="1:5" x14ac:dyDescent="0.25">
      <c r="A32" s="333">
        <v>29</v>
      </c>
      <c r="B32" s="263" t="s">
        <v>277</v>
      </c>
      <c r="C32" s="294" t="s">
        <v>278</v>
      </c>
      <c r="D32" s="334">
        <v>43245</v>
      </c>
      <c r="E32" s="332"/>
    </row>
    <row r="33" spans="1:5" x14ac:dyDescent="0.25">
      <c r="A33" s="333">
        <v>30</v>
      </c>
      <c r="B33" s="263" t="s">
        <v>279</v>
      </c>
      <c r="C33" s="294" t="s">
        <v>278</v>
      </c>
      <c r="D33" s="334">
        <v>43245</v>
      </c>
      <c r="E33" s="332"/>
    </row>
    <row r="34" spans="1:5" x14ac:dyDescent="0.25">
      <c r="A34" s="333">
        <v>31</v>
      </c>
      <c r="B34" s="263" t="s">
        <v>280</v>
      </c>
      <c r="C34" s="294" t="s">
        <v>278</v>
      </c>
      <c r="D34" s="334">
        <v>43245</v>
      </c>
      <c r="E34" s="332"/>
    </row>
    <row r="35" spans="1:5" x14ac:dyDescent="0.25">
      <c r="A35" s="333">
        <v>32</v>
      </c>
      <c r="B35" s="263" t="s">
        <v>281</v>
      </c>
      <c r="C35" s="294" t="s">
        <v>278</v>
      </c>
      <c r="D35" s="334">
        <v>43245</v>
      </c>
      <c r="E35" s="332"/>
    </row>
    <row r="36" spans="1:5" x14ac:dyDescent="0.25">
      <c r="A36" s="333">
        <v>33</v>
      </c>
      <c r="B36" s="263" t="s">
        <v>282</v>
      </c>
      <c r="C36" s="294" t="s">
        <v>278</v>
      </c>
      <c r="D36" s="334">
        <v>43245</v>
      </c>
      <c r="E36" s="332"/>
    </row>
    <row r="37" spans="1:5" x14ac:dyDescent="0.25">
      <c r="A37" s="333">
        <v>34</v>
      </c>
      <c r="B37" s="263" t="s">
        <v>283</v>
      </c>
      <c r="C37" s="294" t="s">
        <v>284</v>
      </c>
      <c r="D37" s="334">
        <v>43245</v>
      </c>
      <c r="E37" s="332"/>
    </row>
    <row r="38" spans="1:5" x14ac:dyDescent="0.25">
      <c r="A38" s="333">
        <v>35</v>
      </c>
      <c r="B38" s="263" t="s">
        <v>285</v>
      </c>
      <c r="C38" s="294" t="s">
        <v>284</v>
      </c>
      <c r="D38" s="334">
        <v>43245</v>
      </c>
      <c r="E38" s="332"/>
    </row>
    <row r="39" spans="1:5" x14ac:dyDescent="0.25">
      <c r="A39" s="333">
        <v>36</v>
      </c>
      <c r="B39" s="263" t="s">
        <v>286</v>
      </c>
      <c r="C39" s="294" t="s">
        <v>287</v>
      </c>
      <c r="D39" s="334">
        <v>43245</v>
      </c>
      <c r="E39" s="332"/>
    </row>
    <row r="40" spans="1:5" x14ac:dyDescent="0.25">
      <c r="A40" s="333">
        <v>37</v>
      </c>
      <c r="B40" s="263" t="s">
        <v>288</v>
      </c>
      <c r="C40" s="294" t="s">
        <v>287</v>
      </c>
      <c r="D40" s="334">
        <v>43245</v>
      </c>
      <c r="E40" s="332"/>
    </row>
    <row r="41" spans="1:5" x14ac:dyDescent="0.25">
      <c r="A41" s="333">
        <v>38</v>
      </c>
      <c r="B41" s="263" t="s">
        <v>289</v>
      </c>
      <c r="C41" s="294" t="s">
        <v>178</v>
      </c>
      <c r="D41" s="334">
        <v>43245</v>
      </c>
      <c r="E41" s="332"/>
    </row>
    <row r="42" spans="1:5" x14ac:dyDescent="0.25">
      <c r="A42" s="333">
        <v>39</v>
      </c>
      <c r="B42" s="263" t="s">
        <v>290</v>
      </c>
      <c r="C42" s="294" t="s">
        <v>291</v>
      </c>
      <c r="D42" s="334">
        <v>43245</v>
      </c>
      <c r="E42" s="332"/>
    </row>
    <row r="43" spans="1:5" x14ac:dyDescent="0.25">
      <c r="A43" s="333">
        <v>40</v>
      </c>
      <c r="B43" s="263" t="s">
        <v>292</v>
      </c>
      <c r="C43" s="294" t="s">
        <v>287</v>
      </c>
      <c r="D43" s="334">
        <v>43245</v>
      </c>
      <c r="E43" s="332"/>
    </row>
    <row r="44" spans="1:5" x14ac:dyDescent="0.25">
      <c r="A44" s="333">
        <v>41</v>
      </c>
      <c r="B44" s="263" t="s">
        <v>293</v>
      </c>
      <c r="C44" s="294" t="s">
        <v>287</v>
      </c>
      <c r="D44" s="334">
        <v>43245</v>
      </c>
      <c r="E44" s="332"/>
    </row>
    <row r="45" spans="1:5" x14ac:dyDescent="0.25">
      <c r="A45" s="333">
        <v>42</v>
      </c>
      <c r="B45" s="263" t="s">
        <v>294</v>
      </c>
      <c r="C45" s="294" t="s">
        <v>291</v>
      </c>
      <c r="D45" s="334">
        <v>43245</v>
      </c>
      <c r="E45" s="332"/>
    </row>
    <row r="46" spans="1:5" x14ac:dyDescent="0.25">
      <c r="A46" s="333">
        <v>43</v>
      </c>
      <c r="B46" s="263" t="s">
        <v>295</v>
      </c>
      <c r="C46" s="294" t="s">
        <v>296</v>
      </c>
      <c r="D46" s="334">
        <v>43245</v>
      </c>
      <c r="E46" s="332"/>
    </row>
    <row r="47" spans="1:5" x14ac:dyDescent="0.25">
      <c r="A47" s="333">
        <v>44</v>
      </c>
      <c r="B47" s="263" t="s">
        <v>297</v>
      </c>
      <c r="C47" s="294" t="s">
        <v>296</v>
      </c>
      <c r="D47" s="334">
        <v>43245</v>
      </c>
      <c r="E47" s="332"/>
    </row>
    <row r="48" spans="1:5" x14ac:dyDescent="0.25">
      <c r="A48" s="333">
        <v>45</v>
      </c>
      <c r="B48" s="263" t="s">
        <v>298</v>
      </c>
      <c r="C48" s="294" t="s">
        <v>287</v>
      </c>
      <c r="D48" s="334">
        <v>43245</v>
      </c>
      <c r="E48" s="332"/>
    </row>
    <row r="49" spans="1:5" x14ac:dyDescent="0.25">
      <c r="A49" s="333">
        <v>46</v>
      </c>
      <c r="B49" s="263" t="s">
        <v>299</v>
      </c>
      <c r="C49" s="294" t="s">
        <v>291</v>
      </c>
      <c r="D49" s="334">
        <v>43245</v>
      </c>
      <c r="E49" s="332"/>
    </row>
    <row r="50" spans="1:5" x14ac:dyDescent="0.25">
      <c r="A50" s="333">
        <v>47</v>
      </c>
      <c r="B50" s="263" t="s">
        <v>300</v>
      </c>
      <c r="C50" s="294" t="s">
        <v>301</v>
      </c>
      <c r="D50" s="334">
        <v>43245</v>
      </c>
      <c r="E50" s="332"/>
    </row>
    <row r="51" spans="1:5" x14ac:dyDescent="0.25">
      <c r="A51" s="333">
        <v>48</v>
      </c>
      <c r="B51" s="263" t="s">
        <v>302</v>
      </c>
      <c r="C51" s="294" t="s">
        <v>301</v>
      </c>
      <c r="D51" s="334">
        <v>43245</v>
      </c>
      <c r="E51" s="332"/>
    </row>
    <row r="52" spans="1:5" x14ac:dyDescent="0.25">
      <c r="A52" s="333">
        <v>49</v>
      </c>
      <c r="B52" s="263" t="s">
        <v>303</v>
      </c>
      <c r="C52" s="294" t="s">
        <v>301</v>
      </c>
      <c r="D52" s="334">
        <v>43245</v>
      </c>
      <c r="E52" s="332"/>
    </row>
    <row r="53" spans="1:5" x14ac:dyDescent="0.25">
      <c r="A53" s="333">
        <v>50</v>
      </c>
      <c r="B53" s="263" t="s">
        <v>304</v>
      </c>
      <c r="C53" s="294" t="s">
        <v>246</v>
      </c>
      <c r="D53" s="334">
        <v>43245</v>
      </c>
      <c r="E53" s="332"/>
    </row>
    <row r="54" spans="1:5" x14ac:dyDescent="0.25">
      <c r="A54" s="333">
        <v>51</v>
      </c>
      <c r="B54" s="263" t="s">
        <v>305</v>
      </c>
      <c r="C54" s="294" t="s">
        <v>246</v>
      </c>
      <c r="D54" s="334">
        <v>43245</v>
      </c>
      <c r="E54" s="332"/>
    </row>
    <row r="55" spans="1:5" x14ac:dyDescent="0.25">
      <c r="A55" s="333">
        <v>52</v>
      </c>
      <c r="B55" s="263" t="s">
        <v>306</v>
      </c>
      <c r="C55" s="294" t="s">
        <v>246</v>
      </c>
      <c r="D55" s="334">
        <v>43245</v>
      </c>
      <c r="E55" s="332"/>
    </row>
    <row r="56" spans="1:5" x14ac:dyDescent="0.25">
      <c r="A56" s="333">
        <v>53</v>
      </c>
      <c r="B56" s="263" t="s">
        <v>307</v>
      </c>
      <c r="C56" s="294" t="s">
        <v>308</v>
      </c>
      <c r="D56" s="334">
        <v>43245</v>
      </c>
      <c r="E56" s="332"/>
    </row>
    <row r="57" spans="1:5" x14ac:dyDescent="0.25">
      <c r="A57" s="333">
        <v>54</v>
      </c>
      <c r="B57" s="263" t="s">
        <v>309</v>
      </c>
      <c r="C57" s="294" t="s">
        <v>310</v>
      </c>
      <c r="D57" s="334">
        <v>43245</v>
      </c>
      <c r="E57" s="332"/>
    </row>
    <row r="58" spans="1:5" x14ac:dyDescent="0.25">
      <c r="A58" s="333">
        <v>55</v>
      </c>
      <c r="B58" s="263" t="s">
        <v>311</v>
      </c>
      <c r="C58" s="294" t="s">
        <v>178</v>
      </c>
      <c r="D58" s="334">
        <v>43245</v>
      </c>
      <c r="E58" s="332"/>
    </row>
    <row r="59" spans="1:5" x14ac:dyDescent="0.25">
      <c r="A59" s="333">
        <v>56</v>
      </c>
      <c r="B59" s="263" t="s">
        <v>312</v>
      </c>
      <c r="C59" s="294" t="s">
        <v>178</v>
      </c>
      <c r="D59" s="334">
        <v>43245</v>
      </c>
      <c r="E59" s="332"/>
    </row>
    <row r="60" spans="1:5" x14ac:dyDescent="0.25">
      <c r="A60" s="333">
        <v>57</v>
      </c>
      <c r="B60" s="263" t="s">
        <v>313</v>
      </c>
      <c r="C60" s="294" t="s">
        <v>308</v>
      </c>
      <c r="D60" s="334">
        <v>43245</v>
      </c>
      <c r="E60" s="332"/>
    </row>
    <row r="61" spans="1:5" x14ac:dyDescent="0.25">
      <c r="A61" s="333">
        <v>58</v>
      </c>
      <c r="B61" s="263" t="s">
        <v>257</v>
      </c>
      <c r="C61" s="294" t="s">
        <v>171</v>
      </c>
      <c r="D61" s="334">
        <v>43245</v>
      </c>
      <c r="E61" s="332"/>
    </row>
    <row r="62" spans="1:5" x14ac:dyDescent="0.25">
      <c r="A62" s="333">
        <v>59</v>
      </c>
      <c r="B62" s="263" t="s">
        <v>314</v>
      </c>
      <c r="C62" s="294" t="s">
        <v>308</v>
      </c>
      <c r="D62" s="334">
        <v>43245</v>
      </c>
      <c r="E62" s="332"/>
    </row>
    <row r="63" spans="1:5" x14ac:dyDescent="0.25">
      <c r="A63" s="333">
        <v>60</v>
      </c>
      <c r="B63" s="263" t="s">
        <v>315</v>
      </c>
      <c r="C63" s="294" t="s">
        <v>316</v>
      </c>
      <c r="D63" s="334">
        <v>43245</v>
      </c>
      <c r="E63" s="332"/>
    </row>
    <row r="64" spans="1:5" x14ac:dyDescent="0.25">
      <c r="A64" s="333">
        <v>61</v>
      </c>
      <c r="B64" s="263" t="s">
        <v>317</v>
      </c>
      <c r="C64" s="294" t="s">
        <v>246</v>
      </c>
      <c r="D64" s="334">
        <v>43245</v>
      </c>
      <c r="E64" s="332"/>
    </row>
    <row r="65" spans="1:5" x14ac:dyDescent="0.25">
      <c r="A65" s="333">
        <v>62</v>
      </c>
      <c r="B65" s="263" t="s">
        <v>318</v>
      </c>
      <c r="C65" s="294" t="s">
        <v>301</v>
      </c>
      <c r="D65" s="334">
        <v>43245</v>
      </c>
      <c r="E65" s="332"/>
    </row>
    <row r="66" spans="1:5" x14ac:dyDescent="0.25">
      <c r="A66" s="333">
        <v>63</v>
      </c>
      <c r="B66" s="335" t="s">
        <v>248</v>
      </c>
      <c r="C66" s="294" t="s">
        <v>171</v>
      </c>
      <c r="D66" s="334">
        <v>43245</v>
      </c>
      <c r="E66" s="332"/>
    </row>
    <row r="67" spans="1:5" x14ac:dyDescent="0.25">
      <c r="A67" s="333">
        <v>64</v>
      </c>
      <c r="B67" s="263" t="s">
        <v>224</v>
      </c>
      <c r="C67" s="294" t="s">
        <v>178</v>
      </c>
      <c r="D67" s="334">
        <v>43245</v>
      </c>
      <c r="E67" s="332"/>
    </row>
    <row r="68" spans="1:5" x14ac:dyDescent="0.25">
      <c r="A68" s="333">
        <v>65</v>
      </c>
      <c r="B68" s="263" t="s">
        <v>319</v>
      </c>
      <c r="C68" s="294" t="s">
        <v>278</v>
      </c>
      <c r="D68" s="334">
        <v>43245</v>
      </c>
      <c r="E68" s="332"/>
    </row>
    <row r="69" spans="1:5" x14ac:dyDescent="0.25">
      <c r="A69" s="333">
        <v>66</v>
      </c>
      <c r="B69" s="263" t="s">
        <v>320</v>
      </c>
      <c r="C69" s="294" t="s">
        <v>278</v>
      </c>
      <c r="D69" s="334">
        <v>43245</v>
      </c>
      <c r="E69" s="332"/>
    </row>
    <row r="70" spans="1:5" x14ac:dyDescent="0.25">
      <c r="A70" s="333">
        <v>67</v>
      </c>
      <c r="B70" s="263" t="s">
        <v>321</v>
      </c>
      <c r="C70" s="294" t="s">
        <v>278</v>
      </c>
      <c r="D70" s="334">
        <v>43245</v>
      </c>
      <c r="E70" s="332"/>
    </row>
    <row r="71" spans="1:5" x14ac:dyDescent="0.25">
      <c r="A71" s="333">
        <v>68</v>
      </c>
      <c r="B71" s="263" t="s">
        <v>322</v>
      </c>
      <c r="C71" s="294" t="s">
        <v>308</v>
      </c>
      <c r="D71" s="334">
        <v>43245</v>
      </c>
      <c r="E71" s="332"/>
    </row>
    <row r="72" spans="1:5" x14ac:dyDescent="0.25">
      <c r="A72" s="333">
        <v>69</v>
      </c>
      <c r="B72" s="263" t="s">
        <v>323</v>
      </c>
      <c r="C72" s="294" t="s">
        <v>308</v>
      </c>
      <c r="D72" s="334">
        <v>43245</v>
      </c>
      <c r="E72" s="332"/>
    </row>
    <row r="73" spans="1:5" x14ac:dyDescent="0.25">
      <c r="A73" s="333">
        <v>70</v>
      </c>
      <c r="B73" s="263" t="s">
        <v>324</v>
      </c>
      <c r="C73" s="294" t="s">
        <v>301</v>
      </c>
      <c r="D73" s="334">
        <v>43245</v>
      </c>
      <c r="E73" s="332"/>
    </row>
    <row r="74" spans="1:5" x14ac:dyDescent="0.25">
      <c r="A74" s="333">
        <v>71</v>
      </c>
      <c r="B74" s="263" t="s">
        <v>325</v>
      </c>
      <c r="C74" s="294" t="s">
        <v>326</v>
      </c>
      <c r="D74" s="334">
        <v>43245</v>
      </c>
      <c r="E74" s="332"/>
    </row>
    <row r="75" spans="1:5" x14ac:dyDescent="0.25">
      <c r="A75" s="333">
        <v>72</v>
      </c>
      <c r="B75" s="263" t="s">
        <v>327</v>
      </c>
      <c r="C75" s="294" t="s">
        <v>326</v>
      </c>
      <c r="D75" s="334">
        <v>43245</v>
      </c>
      <c r="E75" s="332"/>
    </row>
    <row r="76" spans="1:5" x14ac:dyDescent="0.25">
      <c r="A76" s="333">
        <v>73</v>
      </c>
      <c r="B76" s="263" t="s">
        <v>328</v>
      </c>
      <c r="C76" s="294" t="s">
        <v>326</v>
      </c>
      <c r="D76" s="334">
        <v>43245</v>
      </c>
      <c r="E76" s="332"/>
    </row>
    <row r="77" spans="1:5" x14ac:dyDescent="0.25">
      <c r="A77" s="333">
        <v>74</v>
      </c>
      <c r="B77" s="263" t="s">
        <v>329</v>
      </c>
      <c r="C77" s="294" t="s">
        <v>246</v>
      </c>
      <c r="D77" s="334">
        <v>43245</v>
      </c>
      <c r="E77" s="332"/>
    </row>
    <row r="78" spans="1:5" x14ac:dyDescent="0.25">
      <c r="A78" s="333">
        <v>75</v>
      </c>
      <c r="B78" s="263" t="s">
        <v>330</v>
      </c>
      <c r="C78" s="294" t="s">
        <v>246</v>
      </c>
      <c r="D78" s="334">
        <v>43245</v>
      </c>
      <c r="E78" s="332"/>
    </row>
    <row r="79" spans="1:5" x14ac:dyDescent="0.25">
      <c r="A79" s="333">
        <v>76</v>
      </c>
      <c r="B79" s="263" t="s">
        <v>331</v>
      </c>
      <c r="C79" s="294" t="s">
        <v>310</v>
      </c>
      <c r="D79" s="334">
        <v>43245</v>
      </c>
      <c r="E79" s="332"/>
    </row>
    <row r="80" spans="1:5" x14ac:dyDescent="0.25">
      <c r="A80" s="333">
        <v>77</v>
      </c>
      <c r="B80" s="263" t="s">
        <v>332</v>
      </c>
      <c r="C80" s="294" t="s">
        <v>178</v>
      </c>
      <c r="D80" s="334">
        <v>43245</v>
      </c>
      <c r="E80" s="332"/>
    </row>
    <row r="81" spans="1:5" x14ac:dyDescent="0.25">
      <c r="A81" s="333">
        <v>78</v>
      </c>
      <c r="B81" s="263" t="s">
        <v>333</v>
      </c>
      <c r="C81" s="294" t="s">
        <v>178</v>
      </c>
      <c r="D81" s="334">
        <v>43245</v>
      </c>
      <c r="E81" s="332"/>
    </row>
    <row r="82" spans="1:5" x14ac:dyDescent="0.25">
      <c r="A82" s="333">
        <v>79</v>
      </c>
      <c r="B82" s="263" t="s">
        <v>229</v>
      </c>
      <c r="C82" s="294" t="s">
        <v>178</v>
      </c>
      <c r="D82" s="334">
        <v>43245</v>
      </c>
      <c r="E82" s="332"/>
    </row>
    <row r="83" spans="1:5" x14ac:dyDescent="0.25">
      <c r="A83" s="333">
        <v>80</v>
      </c>
      <c r="B83" s="263" t="s">
        <v>334</v>
      </c>
      <c r="C83" s="294" t="s">
        <v>287</v>
      </c>
      <c r="D83" s="334">
        <v>43245</v>
      </c>
      <c r="E83" s="332"/>
    </row>
    <row r="84" spans="1:5" x14ac:dyDescent="0.25">
      <c r="A84" s="333">
        <v>81</v>
      </c>
      <c r="B84" s="263" t="s">
        <v>335</v>
      </c>
      <c r="C84" s="294" t="s">
        <v>246</v>
      </c>
      <c r="D84" s="334">
        <v>43245</v>
      </c>
      <c r="E84" s="332"/>
    </row>
    <row r="85" spans="1:5" x14ac:dyDescent="0.25">
      <c r="A85" s="333">
        <v>82</v>
      </c>
      <c r="B85" s="263" t="s">
        <v>336</v>
      </c>
      <c r="C85" s="294" t="s">
        <v>246</v>
      </c>
      <c r="D85" s="334">
        <v>43245</v>
      </c>
      <c r="E85" s="332"/>
    </row>
    <row r="86" spans="1:5" x14ac:dyDescent="0.25">
      <c r="A86" s="333">
        <v>83</v>
      </c>
      <c r="B86" s="263" t="s">
        <v>337</v>
      </c>
      <c r="C86" s="294" t="s">
        <v>291</v>
      </c>
      <c r="D86" s="334">
        <v>43245</v>
      </c>
      <c r="E86" s="332"/>
    </row>
    <row r="87" spans="1:5" x14ac:dyDescent="0.25">
      <c r="A87" s="333">
        <v>84</v>
      </c>
      <c r="B87" s="263" t="s">
        <v>338</v>
      </c>
      <c r="C87" s="294" t="s">
        <v>278</v>
      </c>
      <c r="D87" s="334">
        <v>43245</v>
      </c>
      <c r="E87" s="332"/>
    </row>
    <row r="88" spans="1:5" x14ac:dyDescent="0.25">
      <c r="A88" s="333">
        <v>85</v>
      </c>
      <c r="B88" s="263" t="s">
        <v>339</v>
      </c>
      <c r="C88" s="294" t="s">
        <v>278</v>
      </c>
      <c r="D88" s="334">
        <v>43245</v>
      </c>
      <c r="E88" s="332"/>
    </row>
    <row r="89" spans="1:5" x14ac:dyDescent="0.25">
      <c r="A89" s="333">
        <v>86</v>
      </c>
      <c r="B89" s="263" t="s">
        <v>340</v>
      </c>
      <c r="C89" s="294" t="s">
        <v>246</v>
      </c>
      <c r="D89" s="334">
        <v>43245</v>
      </c>
      <c r="E89" s="332"/>
    </row>
    <row r="90" spans="1:5" x14ac:dyDescent="0.25">
      <c r="A90" s="333">
        <v>87</v>
      </c>
      <c r="B90" s="263" t="s">
        <v>341</v>
      </c>
      <c r="C90" s="294" t="s">
        <v>246</v>
      </c>
      <c r="D90" s="334">
        <v>43245</v>
      </c>
      <c r="E90" s="332"/>
    </row>
    <row r="91" spans="1:5" x14ac:dyDescent="0.25">
      <c r="A91" s="333">
        <v>88</v>
      </c>
      <c r="B91" s="263" t="s">
        <v>342</v>
      </c>
      <c r="C91" s="294" t="s">
        <v>246</v>
      </c>
      <c r="D91" s="334">
        <v>43245</v>
      </c>
      <c r="E91" s="332"/>
    </row>
    <row r="92" spans="1:5" x14ac:dyDescent="0.25">
      <c r="A92" s="333">
        <v>89</v>
      </c>
      <c r="B92" s="263" t="s">
        <v>343</v>
      </c>
      <c r="C92" s="294" t="s">
        <v>278</v>
      </c>
      <c r="D92" s="334">
        <v>43245</v>
      </c>
      <c r="E92" s="332"/>
    </row>
    <row r="93" spans="1:5" x14ac:dyDescent="0.25">
      <c r="A93" s="333">
        <v>90</v>
      </c>
      <c r="B93" s="263" t="s">
        <v>344</v>
      </c>
      <c r="C93" s="294" t="s">
        <v>278</v>
      </c>
      <c r="D93" s="334">
        <v>43245</v>
      </c>
      <c r="E93" s="332"/>
    </row>
    <row r="94" spans="1:5" x14ac:dyDescent="0.25">
      <c r="A94" s="333">
        <v>91</v>
      </c>
      <c r="B94" s="263" t="s">
        <v>345</v>
      </c>
      <c r="C94" s="294" t="s">
        <v>278</v>
      </c>
      <c r="D94" s="334">
        <v>43245</v>
      </c>
      <c r="E94" s="332"/>
    </row>
    <row r="95" spans="1:5" x14ac:dyDescent="0.25">
      <c r="A95" s="333">
        <v>92</v>
      </c>
      <c r="B95" s="263" t="s">
        <v>346</v>
      </c>
      <c r="C95" s="294" t="s">
        <v>284</v>
      </c>
      <c r="D95" s="334">
        <v>43245</v>
      </c>
      <c r="E95" s="332"/>
    </row>
    <row r="96" spans="1:5" x14ac:dyDescent="0.25">
      <c r="A96" s="333">
        <v>93</v>
      </c>
      <c r="B96" s="263" t="s">
        <v>347</v>
      </c>
      <c r="C96" s="294" t="s">
        <v>284</v>
      </c>
      <c r="D96" s="334">
        <v>43245</v>
      </c>
      <c r="E96" s="332"/>
    </row>
    <row r="97" spans="1:5" x14ac:dyDescent="0.25">
      <c r="A97" s="333">
        <v>94</v>
      </c>
      <c r="B97" s="263" t="s">
        <v>348</v>
      </c>
      <c r="C97" s="294" t="s">
        <v>284</v>
      </c>
      <c r="D97" s="334">
        <v>43245</v>
      </c>
      <c r="E97" s="332"/>
    </row>
    <row r="98" spans="1:5" x14ac:dyDescent="0.25">
      <c r="A98" s="333">
        <v>95</v>
      </c>
      <c r="B98" s="263" t="s">
        <v>349</v>
      </c>
      <c r="C98" s="294" t="s">
        <v>246</v>
      </c>
      <c r="D98" s="334">
        <v>43245</v>
      </c>
      <c r="E98" s="332"/>
    </row>
    <row r="99" spans="1:5" x14ac:dyDescent="0.25">
      <c r="A99" s="333">
        <v>96</v>
      </c>
      <c r="B99" s="263" t="s">
        <v>350</v>
      </c>
      <c r="C99" s="294" t="s">
        <v>178</v>
      </c>
      <c r="D99" s="334">
        <v>43245</v>
      </c>
      <c r="E99" s="332"/>
    </row>
    <row r="100" spans="1:5" x14ac:dyDescent="0.25">
      <c r="A100" s="333">
        <v>97</v>
      </c>
      <c r="B100" s="263" t="s">
        <v>351</v>
      </c>
      <c r="C100" s="294" t="s">
        <v>178</v>
      </c>
      <c r="D100" s="334">
        <v>43245</v>
      </c>
      <c r="E100" s="332"/>
    </row>
    <row r="101" spans="1:5" x14ac:dyDescent="0.25">
      <c r="A101" s="333">
        <v>98</v>
      </c>
      <c r="B101" s="263" t="s">
        <v>352</v>
      </c>
      <c r="C101" s="294" t="s">
        <v>301</v>
      </c>
      <c r="D101" s="334">
        <v>43245</v>
      </c>
      <c r="E101" s="332"/>
    </row>
    <row r="102" spans="1:5" x14ac:dyDescent="0.25">
      <c r="A102" s="333">
        <v>99</v>
      </c>
      <c r="B102" s="263" t="s">
        <v>353</v>
      </c>
      <c r="C102" s="294" t="s">
        <v>291</v>
      </c>
      <c r="D102" s="334">
        <v>43245</v>
      </c>
      <c r="E102" s="332"/>
    </row>
    <row r="103" spans="1:5" x14ac:dyDescent="0.25">
      <c r="A103" s="333">
        <v>100</v>
      </c>
      <c r="B103" s="263" t="s">
        <v>354</v>
      </c>
      <c r="C103" s="294" t="s">
        <v>308</v>
      </c>
      <c r="D103" s="334">
        <v>43245</v>
      </c>
      <c r="E103" s="332"/>
    </row>
    <row r="104" spans="1:5" x14ac:dyDescent="0.25">
      <c r="A104" s="333">
        <v>101</v>
      </c>
      <c r="B104" s="263" t="s">
        <v>355</v>
      </c>
      <c r="C104" s="294" t="s">
        <v>291</v>
      </c>
      <c r="D104" s="334">
        <v>43245</v>
      </c>
      <c r="E104" s="332"/>
    </row>
    <row r="105" spans="1:5" x14ac:dyDescent="0.25">
      <c r="A105" s="333">
        <v>102</v>
      </c>
      <c r="B105" s="263" t="s">
        <v>356</v>
      </c>
      <c r="C105" s="294" t="s">
        <v>246</v>
      </c>
      <c r="D105" s="334">
        <v>43245</v>
      </c>
      <c r="E105" s="332"/>
    </row>
    <row r="106" spans="1:5" x14ac:dyDescent="0.25">
      <c r="A106" s="333">
        <v>103</v>
      </c>
      <c r="B106" s="263" t="s">
        <v>266</v>
      </c>
      <c r="C106" s="294" t="s">
        <v>246</v>
      </c>
      <c r="D106" s="334">
        <v>43245</v>
      </c>
      <c r="E106" s="332"/>
    </row>
    <row r="107" spans="1:5" x14ac:dyDescent="0.25">
      <c r="A107" s="333">
        <v>104</v>
      </c>
      <c r="B107" s="263" t="s">
        <v>267</v>
      </c>
      <c r="C107" s="294" t="s">
        <v>246</v>
      </c>
      <c r="D107" s="334">
        <v>43245</v>
      </c>
      <c r="E107" s="332"/>
    </row>
    <row r="108" spans="1:5" x14ac:dyDescent="0.25">
      <c r="A108" s="333">
        <v>105</v>
      </c>
      <c r="B108" s="263" t="s">
        <v>357</v>
      </c>
      <c r="C108" s="294" t="s">
        <v>246</v>
      </c>
      <c r="D108" s="334">
        <v>43245</v>
      </c>
      <c r="E108" s="332"/>
    </row>
    <row r="109" spans="1:5" x14ac:dyDescent="0.25">
      <c r="A109" s="333">
        <v>106</v>
      </c>
      <c r="B109" s="263" t="s">
        <v>358</v>
      </c>
      <c r="C109" s="294" t="s">
        <v>296</v>
      </c>
      <c r="D109" s="334">
        <v>43245</v>
      </c>
      <c r="E109" s="332"/>
    </row>
    <row r="110" spans="1:5" x14ac:dyDescent="0.25">
      <c r="A110" s="333">
        <v>107</v>
      </c>
      <c r="B110" s="263" t="s">
        <v>359</v>
      </c>
      <c r="C110" s="294" t="s">
        <v>246</v>
      </c>
      <c r="D110" s="334">
        <v>43245</v>
      </c>
      <c r="E110" s="332"/>
    </row>
    <row r="111" spans="1:5" x14ac:dyDescent="0.25">
      <c r="A111" s="333">
        <v>108</v>
      </c>
      <c r="B111" s="263" t="s">
        <v>247</v>
      </c>
      <c r="C111" s="294" t="s">
        <v>246</v>
      </c>
      <c r="D111" s="334">
        <v>43245</v>
      </c>
      <c r="E111" s="332"/>
    </row>
    <row r="112" spans="1:5" x14ac:dyDescent="0.25">
      <c r="A112" s="333">
        <v>109</v>
      </c>
      <c r="B112" s="263" t="s">
        <v>251</v>
      </c>
      <c r="C112" s="294" t="s">
        <v>246</v>
      </c>
      <c r="D112" s="334">
        <v>43245</v>
      </c>
      <c r="E112" s="332"/>
    </row>
    <row r="113" spans="1:5" x14ac:dyDescent="0.25">
      <c r="A113" s="333">
        <v>110</v>
      </c>
      <c r="B113" s="263" t="s">
        <v>360</v>
      </c>
      <c r="C113" s="294" t="s">
        <v>246</v>
      </c>
      <c r="D113" s="334">
        <v>43245</v>
      </c>
      <c r="E113" s="332"/>
    </row>
    <row r="114" spans="1:5" x14ac:dyDescent="0.25">
      <c r="A114" s="333">
        <v>111</v>
      </c>
      <c r="B114" s="263" t="s">
        <v>361</v>
      </c>
      <c r="C114" s="294" t="s">
        <v>246</v>
      </c>
      <c r="D114" s="334">
        <v>43245</v>
      </c>
      <c r="E114" s="332"/>
    </row>
    <row r="115" spans="1:5" x14ac:dyDescent="0.25">
      <c r="A115" s="333">
        <v>112</v>
      </c>
      <c r="B115" s="263" t="s">
        <v>362</v>
      </c>
      <c r="C115" s="294" t="s">
        <v>246</v>
      </c>
      <c r="D115" s="334">
        <v>43245</v>
      </c>
      <c r="E115" s="332"/>
    </row>
    <row r="116" spans="1:5" x14ac:dyDescent="0.25">
      <c r="A116" s="333">
        <v>113</v>
      </c>
      <c r="B116" s="263" t="s">
        <v>363</v>
      </c>
      <c r="C116" s="294" t="s">
        <v>246</v>
      </c>
      <c r="D116" s="334">
        <v>43245</v>
      </c>
      <c r="E116" s="332"/>
    </row>
    <row r="117" spans="1:5" x14ac:dyDescent="0.25">
      <c r="A117" s="333">
        <v>114</v>
      </c>
      <c r="B117" s="263" t="s">
        <v>364</v>
      </c>
      <c r="C117" s="294" t="s">
        <v>246</v>
      </c>
      <c r="D117" s="334">
        <v>43245</v>
      </c>
      <c r="E117" s="332"/>
    </row>
    <row r="118" spans="1:5" x14ac:dyDescent="0.25">
      <c r="A118" s="333">
        <v>115</v>
      </c>
      <c r="B118" s="263" t="s">
        <v>365</v>
      </c>
      <c r="C118" s="294" t="s">
        <v>291</v>
      </c>
      <c r="D118" s="334">
        <v>43245</v>
      </c>
      <c r="E118" s="332"/>
    </row>
    <row r="119" spans="1:5" x14ac:dyDescent="0.25">
      <c r="A119" s="333">
        <v>116</v>
      </c>
      <c r="B119" s="263" t="s">
        <v>366</v>
      </c>
      <c r="C119" s="294" t="s">
        <v>367</v>
      </c>
      <c r="D119" s="334">
        <v>43245</v>
      </c>
      <c r="E119" s="332"/>
    </row>
    <row r="120" spans="1:5" x14ac:dyDescent="0.25">
      <c r="A120" s="333">
        <v>117</v>
      </c>
      <c r="B120" s="263" t="s">
        <v>243</v>
      </c>
      <c r="C120" s="294" t="s">
        <v>171</v>
      </c>
      <c r="D120" s="334">
        <v>43245</v>
      </c>
      <c r="E120" s="332"/>
    </row>
    <row r="121" spans="1:5" x14ac:dyDescent="0.25">
      <c r="A121" s="333">
        <v>118</v>
      </c>
      <c r="B121" s="263" t="s">
        <v>368</v>
      </c>
      <c r="C121" s="294" t="s">
        <v>296</v>
      </c>
      <c r="D121" s="334">
        <v>43245</v>
      </c>
      <c r="E121" s="332"/>
    </row>
    <row r="122" spans="1:5" x14ac:dyDescent="0.25">
      <c r="A122" s="333">
        <v>119</v>
      </c>
      <c r="B122" s="263" t="s">
        <v>369</v>
      </c>
      <c r="C122" s="294" t="s">
        <v>370</v>
      </c>
      <c r="D122" s="334">
        <v>43245</v>
      </c>
      <c r="E122" s="332"/>
    </row>
    <row r="123" spans="1:5" x14ac:dyDescent="0.25">
      <c r="A123" s="333">
        <v>120</v>
      </c>
      <c r="B123" s="263" t="s">
        <v>371</v>
      </c>
      <c r="C123" s="294" t="s">
        <v>171</v>
      </c>
      <c r="D123" s="334">
        <v>43245</v>
      </c>
      <c r="E123" s="332"/>
    </row>
    <row r="124" spans="1:5" x14ac:dyDescent="0.25">
      <c r="A124" s="333">
        <v>121</v>
      </c>
      <c r="B124" s="263" t="s">
        <v>372</v>
      </c>
      <c r="C124" s="294" t="s">
        <v>246</v>
      </c>
      <c r="D124" s="334">
        <v>43245</v>
      </c>
      <c r="E124" s="332"/>
    </row>
    <row r="125" spans="1:5" x14ac:dyDescent="0.25">
      <c r="A125" s="333">
        <v>122</v>
      </c>
      <c r="B125" s="263" t="s">
        <v>231</v>
      </c>
      <c r="C125" s="294" t="s">
        <v>178</v>
      </c>
      <c r="D125" s="334">
        <v>43245</v>
      </c>
      <c r="E125" s="332"/>
    </row>
    <row r="126" spans="1:5" x14ac:dyDescent="0.25">
      <c r="A126" s="333">
        <v>123</v>
      </c>
      <c r="B126" s="263" t="s">
        <v>222</v>
      </c>
      <c r="C126" s="294" t="s">
        <v>178</v>
      </c>
      <c r="D126" s="334">
        <v>43245</v>
      </c>
      <c r="E126" s="332"/>
    </row>
    <row r="127" spans="1:5" x14ac:dyDescent="0.25">
      <c r="A127" s="333">
        <v>124</v>
      </c>
      <c r="B127" s="263" t="s">
        <v>373</v>
      </c>
      <c r="C127" s="294" t="s">
        <v>301</v>
      </c>
      <c r="D127" s="334">
        <v>43245</v>
      </c>
      <c r="E127" s="332"/>
    </row>
    <row r="128" spans="1:5" x14ac:dyDescent="0.25">
      <c r="A128" s="333">
        <v>125</v>
      </c>
      <c r="B128" s="263" t="s">
        <v>374</v>
      </c>
      <c r="C128" s="294" t="s">
        <v>308</v>
      </c>
      <c r="D128" s="334">
        <v>43245</v>
      </c>
      <c r="E128" s="332"/>
    </row>
    <row r="129" spans="1:5" x14ac:dyDescent="0.25">
      <c r="A129" s="333">
        <v>126</v>
      </c>
      <c r="B129" s="263" t="s">
        <v>375</v>
      </c>
      <c r="C129" s="294" t="s">
        <v>301</v>
      </c>
      <c r="D129" s="334">
        <v>43245</v>
      </c>
      <c r="E129" s="332"/>
    </row>
    <row r="130" spans="1:5" x14ac:dyDescent="0.25">
      <c r="A130" s="333">
        <v>127</v>
      </c>
      <c r="B130" s="263" t="s">
        <v>376</v>
      </c>
      <c r="C130" s="294" t="s">
        <v>377</v>
      </c>
      <c r="D130" s="334">
        <v>43245</v>
      </c>
      <c r="E130" s="332"/>
    </row>
    <row r="131" spans="1:5" x14ac:dyDescent="0.25">
      <c r="A131" s="333">
        <v>128</v>
      </c>
      <c r="B131" s="263" t="s">
        <v>378</v>
      </c>
      <c r="C131" s="294" t="s">
        <v>377</v>
      </c>
      <c r="D131" s="334">
        <v>43245</v>
      </c>
      <c r="E131" s="332"/>
    </row>
    <row r="132" spans="1:5" x14ac:dyDescent="0.25">
      <c r="A132" s="333">
        <v>129</v>
      </c>
      <c r="B132" s="263" t="s">
        <v>379</v>
      </c>
      <c r="C132" s="294" t="s">
        <v>310</v>
      </c>
      <c r="D132" s="334">
        <v>43245</v>
      </c>
      <c r="E132" s="332"/>
    </row>
    <row r="133" spans="1:5" x14ac:dyDescent="0.25">
      <c r="A133" s="333">
        <v>130</v>
      </c>
      <c r="B133" s="263" t="s">
        <v>380</v>
      </c>
      <c r="C133" s="294" t="s">
        <v>308</v>
      </c>
      <c r="D133" s="334">
        <v>43245</v>
      </c>
      <c r="E133" s="332"/>
    </row>
    <row r="134" spans="1:5" x14ac:dyDescent="0.25">
      <c r="A134" s="333">
        <v>131</v>
      </c>
      <c r="B134" s="263" t="s">
        <v>381</v>
      </c>
      <c r="C134" s="294" t="s">
        <v>310</v>
      </c>
      <c r="D134" s="334">
        <v>43245</v>
      </c>
      <c r="E134" s="332"/>
    </row>
    <row r="135" spans="1:5" x14ac:dyDescent="0.25">
      <c r="A135" s="333">
        <v>132</v>
      </c>
      <c r="B135" s="263" t="s">
        <v>382</v>
      </c>
      <c r="C135" s="294" t="s">
        <v>246</v>
      </c>
      <c r="D135" s="334">
        <v>43245</v>
      </c>
      <c r="E135" s="332"/>
    </row>
    <row r="136" spans="1:5" x14ac:dyDescent="0.25">
      <c r="A136" s="333">
        <v>133</v>
      </c>
      <c r="B136" s="263" t="s">
        <v>383</v>
      </c>
      <c r="C136" s="294" t="s">
        <v>246</v>
      </c>
      <c r="D136" s="334">
        <v>43245</v>
      </c>
      <c r="E136" s="332"/>
    </row>
    <row r="137" spans="1:5" x14ac:dyDescent="0.25">
      <c r="A137" s="333">
        <v>134</v>
      </c>
      <c r="B137" s="263" t="s">
        <v>384</v>
      </c>
      <c r="C137" s="294" t="s">
        <v>316</v>
      </c>
      <c r="D137" s="334">
        <v>43245</v>
      </c>
      <c r="E137" s="332"/>
    </row>
    <row r="138" spans="1:5" x14ac:dyDescent="0.25">
      <c r="A138" s="333">
        <v>135</v>
      </c>
      <c r="B138" s="263" t="s">
        <v>385</v>
      </c>
      <c r="C138" s="294" t="s">
        <v>367</v>
      </c>
      <c r="D138" s="334">
        <v>43245</v>
      </c>
      <c r="E138" s="332"/>
    </row>
    <row r="139" spans="1:5" x14ac:dyDescent="0.25">
      <c r="A139" s="333">
        <v>136</v>
      </c>
      <c r="B139" s="263" t="s">
        <v>386</v>
      </c>
      <c r="C139" s="294" t="s">
        <v>301</v>
      </c>
      <c r="D139" s="334">
        <v>43245</v>
      </c>
      <c r="E139" s="332"/>
    </row>
    <row r="140" spans="1:5" x14ac:dyDescent="0.25">
      <c r="A140" s="333">
        <v>137</v>
      </c>
      <c r="B140" s="263" t="s">
        <v>387</v>
      </c>
      <c r="C140" s="294" t="s">
        <v>301</v>
      </c>
      <c r="D140" s="334">
        <v>43245</v>
      </c>
      <c r="E140" s="332"/>
    </row>
    <row r="141" spans="1:5" x14ac:dyDescent="0.25">
      <c r="A141" s="333">
        <v>138</v>
      </c>
      <c r="B141" s="263" t="s">
        <v>388</v>
      </c>
      <c r="C141" s="294" t="s">
        <v>246</v>
      </c>
      <c r="D141" s="334">
        <v>43245</v>
      </c>
      <c r="E141" s="332"/>
    </row>
    <row r="142" spans="1:5" x14ac:dyDescent="0.25">
      <c r="A142" s="333">
        <v>139</v>
      </c>
      <c r="B142" s="263" t="s">
        <v>389</v>
      </c>
      <c r="C142" s="294" t="s">
        <v>178</v>
      </c>
      <c r="D142" s="334">
        <v>43245</v>
      </c>
      <c r="E142" s="332"/>
    </row>
    <row r="143" spans="1:5" x14ac:dyDescent="0.25">
      <c r="A143" s="333">
        <v>140</v>
      </c>
      <c r="B143" s="263" t="s">
        <v>390</v>
      </c>
      <c r="C143" s="294" t="s">
        <v>178</v>
      </c>
      <c r="D143" s="334">
        <v>43245</v>
      </c>
      <c r="E143" s="332"/>
    </row>
    <row r="144" spans="1:5" x14ac:dyDescent="0.25">
      <c r="A144" s="333">
        <v>141</v>
      </c>
      <c r="B144" s="263" t="s">
        <v>391</v>
      </c>
      <c r="C144" s="294" t="s">
        <v>178</v>
      </c>
      <c r="D144" s="334">
        <v>43245</v>
      </c>
      <c r="E144" s="332"/>
    </row>
    <row r="145" spans="1:5" x14ac:dyDescent="0.25">
      <c r="A145" s="333">
        <v>142</v>
      </c>
      <c r="B145" s="263" t="s">
        <v>392</v>
      </c>
      <c r="C145" s="294" t="s">
        <v>377</v>
      </c>
      <c r="D145" s="334">
        <v>43245</v>
      </c>
      <c r="E145" s="332"/>
    </row>
    <row r="146" spans="1:5" x14ac:dyDescent="0.25">
      <c r="A146" s="333">
        <v>143</v>
      </c>
      <c r="B146" s="263" t="s">
        <v>393</v>
      </c>
      <c r="C146" s="294" t="s">
        <v>394</v>
      </c>
      <c r="D146" s="334">
        <v>43245</v>
      </c>
      <c r="E146" s="332"/>
    </row>
    <row r="147" spans="1:5" x14ac:dyDescent="0.25">
      <c r="A147" s="333">
        <v>144</v>
      </c>
      <c r="B147" s="263" t="s">
        <v>395</v>
      </c>
      <c r="C147" s="294" t="s">
        <v>370</v>
      </c>
      <c r="D147" s="334">
        <v>43245</v>
      </c>
      <c r="E147" s="332"/>
    </row>
    <row r="148" spans="1:5" x14ac:dyDescent="0.25">
      <c r="A148" s="333">
        <v>145</v>
      </c>
      <c r="B148" s="263" t="s">
        <v>396</v>
      </c>
      <c r="C148" s="294" t="s">
        <v>370</v>
      </c>
      <c r="D148" s="334">
        <v>43245</v>
      </c>
      <c r="E148" s="332"/>
    </row>
    <row r="149" spans="1:5" x14ac:dyDescent="0.25">
      <c r="A149" s="333">
        <v>146</v>
      </c>
      <c r="B149" s="263" t="s">
        <v>250</v>
      </c>
      <c r="C149" s="294" t="s">
        <v>171</v>
      </c>
      <c r="D149" s="334">
        <v>43245</v>
      </c>
      <c r="E149" s="332"/>
    </row>
    <row r="150" spans="1:5" x14ac:dyDescent="0.25">
      <c r="A150" s="333">
        <v>147</v>
      </c>
      <c r="B150" s="263" t="s">
        <v>397</v>
      </c>
      <c r="C150" s="294" t="s">
        <v>367</v>
      </c>
      <c r="D150" s="334">
        <v>43245</v>
      </c>
      <c r="E150" s="332"/>
    </row>
    <row r="151" spans="1:5" x14ac:dyDescent="0.25">
      <c r="A151" s="333">
        <v>148</v>
      </c>
      <c r="B151" s="263" t="s">
        <v>398</v>
      </c>
      <c r="C151" s="294" t="s">
        <v>367</v>
      </c>
      <c r="D151" s="334">
        <v>43245</v>
      </c>
      <c r="E151" s="332"/>
    </row>
    <row r="152" spans="1:5" x14ac:dyDescent="0.25">
      <c r="A152" s="333">
        <v>149</v>
      </c>
      <c r="B152" s="263" t="s">
        <v>233</v>
      </c>
      <c r="C152" s="294" t="s">
        <v>178</v>
      </c>
      <c r="D152" s="334">
        <v>43245</v>
      </c>
      <c r="E152" s="332"/>
    </row>
    <row r="153" spans="1:5" x14ac:dyDescent="0.25">
      <c r="A153" s="333">
        <v>150</v>
      </c>
      <c r="B153" s="263" t="s">
        <v>399</v>
      </c>
      <c r="C153" s="294" t="s">
        <v>296</v>
      </c>
      <c r="D153" s="334">
        <v>43245</v>
      </c>
      <c r="E153" s="332"/>
    </row>
    <row r="154" spans="1:5" x14ac:dyDescent="0.25">
      <c r="A154" s="333">
        <v>151</v>
      </c>
      <c r="B154" s="263" t="s">
        <v>400</v>
      </c>
      <c r="C154" s="294" t="s">
        <v>301</v>
      </c>
      <c r="D154" s="334">
        <v>43245</v>
      </c>
      <c r="E154" s="332"/>
    </row>
    <row r="155" spans="1:5" x14ac:dyDescent="0.25">
      <c r="A155" s="333">
        <v>152</v>
      </c>
      <c r="B155" s="263" t="s">
        <v>401</v>
      </c>
      <c r="C155" s="294" t="s">
        <v>296</v>
      </c>
      <c r="D155" s="334">
        <v>43245</v>
      </c>
      <c r="E155" s="332"/>
    </row>
    <row r="156" spans="1:5" x14ac:dyDescent="0.25">
      <c r="A156" s="333">
        <v>153</v>
      </c>
      <c r="B156" s="263" t="s">
        <v>244</v>
      </c>
      <c r="C156" s="294" t="s">
        <v>171</v>
      </c>
      <c r="D156" s="334">
        <v>43245</v>
      </c>
      <c r="E156" s="332"/>
    </row>
    <row r="157" spans="1:5" x14ac:dyDescent="0.25">
      <c r="A157" s="333">
        <v>154</v>
      </c>
      <c r="B157" s="263" t="s">
        <v>245</v>
      </c>
      <c r="C157" s="294" t="s">
        <v>171</v>
      </c>
      <c r="D157" s="334">
        <v>43245</v>
      </c>
      <c r="E157" s="332"/>
    </row>
    <row r="158" spans="1:5" x14ac:dyDescent="0.25">
      <c r="A158" s="333">
        <v>155</v>
      </c>
      <c r="B158" s="263" t="s">
        <v>402</v>
      </c>
      <c r="C158" s="294" t="s">
        <v>370</v>
      </c>
      <c r="D158" s="334">
        <v>43245</v>
      </c>
      <c r="E158" s="332"/>
    </row>
    <row r="159" spans="1:5" x14ac:dyDescent="0.25">
      <c r="A159" s="333">
        <v>156</v>
      </c>
      <c r="B159" s="263" t="s">
        <v>403</v>
      </c>
      <c r="C159" s="294" t="s">
        <v>278</v>
      </c>
      <c r="D159" s="334">
        <v>43245</v>
      </c>
      <c r="E159" s="332"/>
    </row>
    <row r="160" spans="1:5" x14ac:dyDescent="0.25">
      <c r="A160" s="333">
        <v>157</v>
      </c>
      <c r="B160" s="263" t="s">
        <v>404</v>
      </c>
      <c r="C160" s="294" t="s">
        <v>278</v>
      </c>
      <c r="D160" s="334">
        <v>43245</v>
      </c>
      <c r="E160" s="332"/>
    </row>
    <row r="161" spans="1:5" x14ac:dyDescent="0.25">
      <c r="A161" s="333">
        <v>158</v>
      </c>
      <c r="B161" s="263" t="s">
        <v>405</v>
      </c>
      <c r="C161" s="294" t="s">
        <v>278</v>
      </c>
      <c r="D161" s="334">
        <v>43245</v>
      </c>
      <c r="E161" s="332"/>
    </row>
    <row r="162" spans="1:5" x14ac:dyDescent="0.25">
      <c r="A162" s="333">
        <v>159</v>
      </c>
      <c r="B162" s="263" t="s">
        <v>406</v>
      </c>
      <c r="C162" s="294" t="s">
        <v>407</v>
      </c>
      <c r="D162" s="334">
        <v>43245</v>
      </c>
      <c r="E162" s="332"/>
    </row>
    <row r="163" spans="1:5" x14ac:dyDescent="0.25">
      <c r="A163" s="333">
        <v>160</v>
      </c>
      <c r="B163" s="263" t="s">
        <v>408</v>
      </c>
      <c r="C163" s="294" t="s">
        <v>278</v>
      </c>
      <c r="D163" s="334">
        <v>43245</v>
      </c>
      <c r="E163" s="332"/>
    </row>
    <row r="164" spans="1:5" x14ac:dyDescent="0.25">
      <c r="A164" s="333">
        <v>161</v>
      </c>
      <c r="B164" s="263" t="s">
        <v>409</v>
      </c>
      <c r="C164" s="294" t="s">
        <v>410</v>
      </c>
      <c r="D164" s="334">
        <v>43245</v>
      </c>
      <c r="E164" s="332"/>
    </row>
    <row r="165" spans="1:5" x14ac:dyDescent="0.25">
      <c r="A165" s="333">
        <v>162</v>
      </c>
      <c r="B165" s="263" t="s">
        <v>411</v>
      </c>
      <c r="C165" s="294" t="s">
        <v>296</v>
      </c>
      <c r="D165" s="334">
        <v>43245</v>
      </c>
      <c r="E165" s="332"/>
    </row>
    <row r="166" spans="1:5" x14ac:dyDescent="0.25">
      <c r="A166" s="333">
        <v>163</v>
      </c>
      <c r="B166" s="263" t="s">
        <v>412</v>
      </c>
      <c r="C166" s="294" t="s">
        <v>310</v>
      </c>
      <c r="D166" s="334">
        <v>43245</v>
      </c>
      <c r="E166" s="332"/>
    </row>
    <row r="167" spans="1:5" x14ac:dyDescent="0.25">
      <c r="A167" s="333">
        <v>164</v>
      </c>
      <c r="B167" s="263" t="s">
        <v>413</v>
      </c>
      <c r="C167" s="294" t="s">
        <v>301</v>
      </c>
      <c r="D167" s="334">
        <v>43245</v>
      </c>
      <c r="E167" s="332"/>
    </row>
    <row r="168" spans="1:5" x14ac:dyDescent="0.25">
      <c r="A168" s="333">
        <v>165</v>
      </c>
      <c r="B168" s="263" t="s">
        <v>414</v>
      </c>
      <c r="C168" s="294" t="s">
        <v>370</v>
      </c>
      <c r="D168" s="334">
        <v>43245</v>
      </c>
      <c r="E168" s="332"/>
    </row>
    <row r="169" spans="1:5" x14ac:dyDescent="0.25">
      <c r="A169" s="333">
        <v>166</v>
      </c>
      <c r="B169" s="263" t="s">
        <v>415</v>
      </c>
      <c r="C169" s="294" t="s">
        <v>370</v>
      </c>
      <c r="D169" s="334">
        <v>43245</v>
      </c>
      <c r="E169" s="332"/>
    </row>
    <row r="170" spans="1:5" x14ac:dyDescent="0.25">
      <c r="A170" s="333">
        <v>167</v>
      </c>
      <c r="B170" s="263" t="s">
        <v>416</v>
      </c>
      <c r="C170" s="294" t="s">
        <v>377</v>
      </c>
      <c r="D170" s="334">
        <v>43245</v>
      </c>
      <c r="E170" s="332"/>
    </row>
  </sheetData>
  <mergeCells count="1">
    <mergeCell ref="A1:E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Тюменский формат 2017</vt:lpstr>
      <vt:lpstr>Личное первенство</vt:lpstr>
      <vt:lpstr>Одиссея</vt:lpstr>
      <vt:lpstr>Одиссея по списку</vt:lpstr>
      <vt:lpstr>Список Одиссея</vt:lpstr>
      <vt:lpstr>ТБ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Пяткова</dc:creator>
  <cp:lastModifiedBy>Нина Пяткова</cp:lastModifiedBy>
  <cp:lastPrinted>2018-09-04T10:55:47Z</cp:lastPrinted>
  <dcterms:created xsi:type="dcterms:W3CDTF">2017-06-20T09:16:08Z</dcterms:created>
  <dcterms:modified xsi:type="dcterms:W3CDTF">2018-09-04T10:56:11Z</dcterms:modified>
</cp:coreProperties>
</file>